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12975" tabRatio="926"/>
  </bookViews>
  <sheets>
    <sheet name="SKUPNA REKAPITULACIJA" sheetId="21" r:id="rId1"/>
    <sheet name="REKAPITULACIJA ELEKTRO" sheetId="26" r:id="rId2"/>
    <sheet name="7_OZVOČENJE" sheetId="34" r:id="rId3"/>
    <sheet name="6_VARNOSTNI SISTEMI" sheetId="33" r:id="rId4"/>
    <sheet name="5_STRELOVOD" sheetId="32" r:id="rId5"/>
    <sheet name="4_ SIGNALNO_KOMUNIKACIJSKE IN" sheetId="31" r:id="rId6"/>
    <sheet name="3_RAZSVETLJAVA" sheetId="30" r:id="rId7"/>
    <sheet name="2_STIKALNI BLOKI" sheetId="28" r:id="rId8"/>
    <sheet name="1_INSTALACIJSKI MATERIAL" sheetId="27" r:id="rId9"/>
    <sheet name="REKAPIT STROJNE" sheetId="22" r:id="rId10"/>
    <sheet name="VODOVOD E.S." sheetId="23" r:id="rId11"/>
    <sheet name=" OGREVANJE_HLAJENJE E.S." sheetId="24" r:id="rId12"/>
    <sheet name="PREZRAČEVANJE E.S." sheetId="25" r:id="rId13"/>
    <sheet name="    OPREMA" sheetId="19" r:id="rId14"/>
    <sheet name="I.     GO DELA" sheetId="1" r:id="rId15"/>
  </sheets>
  <externalReferences>
    <externalReference r:id="rId16"/>
    <externalReference r:id="rId17"/>
    <externalReference r:id="rId18"/>
    <externalReference r:id="rId19"/>
  </externalReferences>
  <definedNames>
    <definedName name="_xlnm._FilterDatabase" localSheetId="11" hidden="1">' OGREVANJE_HLAJENJE E.S.'!#REF!</definedName>
    <definedName name="_xlnm._FilterDatabase" localSheetId="8" hidden="1">'1_INSTALACIJSKI MATERIAL'!#REF!</definedName>
    <definedName name="_xlnm._FilterDatabase" localSheetId="3" hidden="1">'6_VARNOSTNI SISTEMI'!#REF!</definedName>
    <definedName name="_xlnm._FilterDatabase" localSheetId="12" hidden="1">'PREZRAČEVANJE E.S.'!#REF!</definedName>
    <definedName name="_xlnm._FilterDatabase" localSheetId="10" hidden="1">'VODOVOD E.S.'!#REF!</definedName>
    <definedName name="BAZEN" localSheetId="11">'[1]1_INSTALACIJSKI MATERIAL'!#REF!</definedName>
    <definedName name="BAZEN" localSheetId="12">'[1]1_INSTALACIJSKI MATERIAL'!#REF!</definedName>
    <definedName name="BAZEN" localSheetId="9">'[1]1_INSTALACIJSKI MATERIAL'!#REF!</definedName>
    <definedName name="BAZEN" localSheetId="0">'[1]1_INSTALACIJSKI MATERIAL'!#REF!</definedName>
    <definedName name="BAZEN" localSheetId="10">'[1]1_INSTALACIJSKI MATERIAL'!#REF!</definedName>
    <definedName name="BAZEN">'[1]1_INSTALACIJSKI MATERIAL'!#REF!</definedName>
    <definedName name="DDD">'[2]1_INSTALACIJSKI MATERIAL'!#REF!</definedName>
    <definedName name="Excel_BuiltIn__FilterDatabase" localSheetId="11">'[2]1_INSTALACIJSKI MATERIAL'!#REF!</definedName>
    <definedName name="Excel_BuiltIn__FilterDatabase" localSheetId="8">'[2]1_INSTALACIJSKI MATERIAL'!#REF!</definedName>
    <definedName name="Excel_BuiltIn__FilterDatabase" localSheetId="7">'[2]1_INSTALACIJSKI MATERIAL'!#REF!</definedName>
    <definedName name="Excel_BuiltIn__FilterDatabase" localSheetId="6">'[2]1_INSTALACIJSKI MATERIAL'!#REF!</definedName>
    <definedName name="Excel_BuiltIn__FilterDatabase" localSheetId="5">#REF!</definedName>
    <definedName name="Excel_BuiltIn__FilterDatabase" localSheetId="4">#REF!</definedName>
    <definedName name="Excel_BuiltIn__FilterDatabase" localSheetId="3">'[2]1_INSTALACIJSKI MATERIAL'!#REF!</definedName>
    <definedName name="Excel_BuiltIn__FilterDatabase" localSheetId="2">#REF!</definedName>
    <definedName name="Excel_BuiltIn__FilterDatabase" localSheetId="12">'[2]1_INSTALACIJSKI MATERIAL'!#REF!</definedName>
    <definedName name="Excel_BuiltIn__FilterDatabase" localSheetId="9">'[2]1_INSTALACIJSKI MATERIAL'!#REF!</definedName>
    <definedName name="Excel_BuiltIn__FilterDatabase" localSheetId="1">'[2]1_INSTALACIJSKI MATERIAL'!#REF!</definedName>
    <definedName name="Excel_BuiltIn__FilterDatabase" localSheetId="0">'[2]1_INSTALACIJSKI MATERIAL'!#REF!</definedName>
    <definedName name="Excel_BuiltIn__FilterDatabase" localSheetId="10">'[2]1_INSTALACIJSKI MATERIAL'!#REF!</definedName>
    <definedName name="Excel_BuiltIn__FilterDatabase">'[2]1_INSTALACIJSKI MATERIAL'!#REF!</definedName>
    <definedName name="Excel_BuiltIn__FilterDatabase_1" localSheetId="2">#REF!</definedName>
    <definedName name="Excel_BuiltIn__FilterDatabase_2" localSheetId="11">#REF!</definedName>
    <definedName name="Excel_BuiltIn__FilterDatabase_2" localSheetId="8">#REF!</definedName>
    <definedName name="Excel_BuiltIn__FilterDatabase_2" localSheetId="7">#REF!</definedName>
    <definedName name="Excel_BuiltIn__FilterDatabase_2" localSheetId="6">#REF!</definedName>
    <definedName name="Excel_BuiltIn__FilterDatabase_2" localSheetId="5">#REF!</definedName>
    <definedName name="Excel_BuiltIn__FilterDatabase_2" localSheetId="4">#REF!</definedName>
    <definedName name="Excel_BuiltIn__FilterDatabase_2" localSheetId="3">#REF!</definedName>
    <definedName name="Excel_BuiltIn__FilterDatabase_2" localSheetId="2">#REF!</definedName>
    <definedName name="Excel_BuiltIn__FilterDatabase_2" localSheetId="12">#REF!</definedName>
    <definedName name="Excel_BuiltIn__FilterDatabase_2" localSheetId="9">#REF!</definedName>
    <definedName name="Excel_BuiltIn__FilterDatabase_2" localSheetId="1">#REF!</definedName>
    <definedName name="Excel_BuiltIn__FilterDatabase_2" localSheetId="0">#REF!</definedName>
    <definedName name="Excel_BuiltIn__FilterDatabase_2" localSheetId="10">#REF!</definedName>
    <definedName name="Excel_BuiltIn__FilterDatabase_2">#REF!</definedName>
    <definedName name="Excel_BuiltIn_Print_Area_1" localSheetId="11">#REF!</definedName>
    <definedName name="Excel_BuiltIn_Print_Area_1" localSheetId="8">#REF!</definedName>
    <definedName name="Excel_BuiltIn_Print_Area_1" localSheetId="7">#REF!</definedName>
    <definedName name="Excel_BuiltIn_Print_Area_1" localSheetId="6">#REF!</definedName>
    <definedName name="Excel_BuiltIn_Print_Area_1" localSheetId="5">#REF!</definedName>
    <definedName name="Excel_BuiltIn_Print_Area_1" localSheetId="4">#REF!</definedName>
    <definedName name="Excel_BuiltIn_Print_Area_1" localSheetId="3">#REF!</definedName>
    <definedName name="Excel_BuiltIn_Print_Area_1" localSheetId="2">#REF!</definedName>
    <definedName name="Excel_BuiltIn_Print_Area_1" localSheetId="12">#REF!</definedName>
    <definedName name="Excel_BuiltIn_Print_Area_1" localSheetId="9">#REF!</definedName>
    <definedName name="Excel_BuiltIn_Print_Area_1" localSheetId="1">#REF!</definedName>
    <definedName name="Excel_BuiltIn_Print_Area_1" localSheetId="10">#REF!</definedName>
    <definedName name="Excel_BuiltIn_Print_Area_1">#REF!</definedName>
    <definedName name="Excel_BuiltIn_Print_Area_10" localSheetId="11">#REF!</definedName>
    <definedName name="Excel_BuiltIn_Print_Area_10" localSheetId="8">#REF!</definedName>
    <definedName name="Excel_BuiltIn_Print_Area_10" localSheetId="7">#REF!</definedName>
    <definedName name="Excel_BuiltIn_Print_Area_10" localSheetId="6">#REF!</definedName>
    <definedName name="Excel_BuiltIn_Print_Area_10" localSheetId="5">#REF!</definedName>
    <definedName name="Excel_BuiltIn_Print_Area_10" localSheetId="4">#REF!</definedName>
    <definedName name="Excel_BuiltIn_Print_Area_10" localSheetId="3">#REF!</definedName>
    <definedName name="Excel_BuiltIn_Print_Area_10" localSheetId="2">#REF!</definedName>
    <definedName name="Excel_BuiltIn_Print_Area_10" localSheetId="12">#REF!</definedName>
    <definedName name="Excel_BuiltIn_Print_Area_10" localSheetId="9">#REF!</definedName>
    <definedName name="Excel_BuiltIn_Print_Area_10" localSheetId="1">#REF!</definedName>
    <definedName name="Excel_BuiltIn_Print_Area_10" localSheetId="10">#REF!</definedName>
    <definedName name="Excel_BuiltIn_Print_Area_10">#REF!</definedName>
    <definedName name="Excel_BuiltIn_Print_Area_13" localSheetId="11">#REF!</definedName>
    <definedName name="Excel_BuiltIn_Print_Area_13" localSheetId="8">#REF!</definedName>
    <definedName name="Excel_BuiltIn_Print_Area_13" localSheetId="7">#REF!</definedName>
    <definedName name="Excel_BuiltIn_Print_Area_13" localSheetId="6">#REF!</definedName>
    <definedName name="Excel_BuiltIn_Print_Area_13" localSheetId="5">#REF!</definedName>
    <definedName name="Excel_BuiltIn_Print_Area_13" localSheetId="4">#REF!</definedName>
    <definedName name="Excel_BuiltIn_Print_Area_13" localSheetId="3">#REF!</definedName>
    <definedName name="Excel_BuiltIn_Print_Area_13" localSheetId="2">#REF!</definedName>
    <definedName name="Excel_BuiltIn_Print_Area_13" localSheetId="12">#REF!</definedName>
    <definedName name="Excel_BuiltIn_Print_Area_13" localSheetId="9">#REF!</definedName>
    <definedName name="Excel_BuiltIn_Print_Area_13" localSheetId="1">#REF!</definedName>
    <definedName name="Excel_BuiltIn_Print_Area_13" localSheetId="10">#REF!</definedName>
    <definedName name="Excel_BuiltIn_Print_Area_13">#REF!</definedName>
    <definedName name="Excel_BuiltIn_Print_Area_3" localSheetId="11">#REF!</definedName>
    <definedName name="Excel_BuiltIn_Print_Area_3" localSheetId="8">#REF!</definedName>
    <definedName name="Excel_BuiltIn_Print_Area_3" localSheetId="7">#REF!</definedName>
    <definedName name="Excel_BuiltIn_Print_Area_3" localSheetId="6">#REF!</definedName>
    <definedName name="Excel_BuiltIn_Print_Area_3" localSheetId="5">#REF!</definedName>
    <definedName name="Excel_BuiltIn_Print_Area_3" localSheetId="4">#REF!</definedName>
    <definedName name="Excel_BuiltIn_Print_Area_3" localSheetId="3">#REF!</definedName>
    <definedName name="Excel_BuiltIn_Print_Area_3" localSheetId="2">#REF!</definedName>
    <definedName name="Excel_BuiltIn_Print_Area_3" localSheetId="12">#REF!</definedName>
    <definedName name="Excel_BuiltIn_Print_Area_3" localSheetId="9">#REF!</definedName>
    <definedName name="Excel_BuiltIn_Print_Area_3" localSheetId="1">#REF!</definedName>
    <definedName name="Excel_BuiltIn_Print_Area_3" localSheetId="10">#REF!</definedName>
    <definedName name="Excel_BuiltIn_Print_Area_3">#REF!</definedName>
    <definedName name="Excel_BuiltIn_Print_Area_4" localSheetId="11">#REF!</definedName>
    <definedName name="Excel_BuiltIn_Print_Area_4" localSheetId="8">#REF!</definedName>
    <definedName name="Excel_BuiltIn_Print_Area_4" localSheetId="7">#REF!</definedName>
    <definedName name="Excel_BuiltIn_Print_Area_4" localSheetId="6">#REF!</definedName>
    <definedName name="Excel_BuiltIn_Print_Area_4" localSheetId="5">#REF!</definedName>
    <definedName name="Excel_BuiltIn_Print_Area_4" localSheetId="4">#REF!</definedName>
    <definedName name="Excel_BuiltIn_Print_Area_4" localSheetId="3">#REF!</definedName>
    <definedName name="Excel_BuiltIn_Print_Area_4" localSheetId="2">#REF!</definedName>
    <definedName name="Excel_BuiltIn_Print_Area_4" localSheetId="12">#REF!</definedName>
    <definedName name="Excel_BuiltIn_Print_Area_4" localSheetId="9">#REF!</definedName>
    <definedName name="Excel_BuiltIn_Print_Area_4" localSheetId="1">#REF!</definedName>
    <definedName name="Excel_BuiltIn_Print_Area_4" localSheetId="10">#REF!</definedName>
    <definedName name="Excel_BuiltIn_Print_Area_4">#REF!</definedName>
    <definedName name="Excel_BuiltIn_Print_Area_5" localSheetId="11">#REF!</definedName>
    <definedName name="Excel_BuiltIn_Print_Area_5" localSheetId="8">#REF!</definedName>
    <definedName name="Excel_BuiltIn_Print_Area_5" localSheetId="7">#REF!</definedName>
    <definedName name="Excel_BuiltIn_Print_Area_5" localSheetId="6">#REF!</definedName>
    <definedName name="Excel_BuiltIn_Print_Area_5" localSheetId="5">#REF!</definedName>
    <definedName name="Excel_BuiltIn_Print_Area_5" localSheetId="4">#REF!</definedName>
    <definedName name="Excel_BuiltIn_Print_Area_5" localSheetId="3">#REF!</definedName>
    <definedName name="Excel_BuiltIn_Print_Area_5" localSheetId="2">#REF!</definedName>
    <definedName name="Excel_BuiltIn_Print_Area_5" localSheetId="12">#REF!</definedName>
    <definedName name="Excel_BuiltIn_Print_Area_5" localSheetId="9">#REF!</definedName>
    <definedName name="Excel_BuiltIn_Print_Area_5" localSheetId="1">#REF!</definedName>
    <definedName name="Excel_BuiltIn_Print_Area_5" localSheetId="10">#REF!</definedName>
    <definedName name="Excel_BuiltIn_Print_Area_5">#REF!</definedName>
    <definedName name="Excel_BuiltIn_Print_Area_6" localSheetId="11">#REF!</definedName>
    <definedName name="Excel_BuiltIn_Print_Area_6" localSheetId="8">#REF!</definedName>
    <definedName name="Excel_BuiltIn_Print_Area_6" localSheetId="7">#REF!</definedName>
    <definedName name="Excel_BuiltIn_Print_Area_6" localSheetId="6">#REF!</definedName>
    <definedName name="Excel_BuiltIn_Print_Area_6" localSheetId="5">#REF!</definedName>
    <definedName name="Excel_BuiltIn_Print_Area_6" localSheetId="4">#REF!</definedName>
    <definedName name="Excel_BuiltIn_Print_Area_6" localSheetId="3">#REF!</definedName>
    <definedName name="Excel_BuiltIn_Print_Area_6" localSheetId="2">#REF!</definedName>
    <definedName name="Excel_BuiltIn_Print_Area_6" localSheetId="12">#REF!</definedName>
    <definedName name="Excel_BuiltIn_Print_Area_6" localSheetId="9">#REF!</definedName>
    <definedName name="Excel_BuiltIn_Print_Area_6" localSheetId="1">#REF!</definedName>
    <definedName name="Excel_BuiltIn_Print_Area_6" localSheetId="10">#REF!</definedName>
    <definedName name="Excel_BuiltIn_Print_Area_6">#REF!</definedName>
    <definedName name="Excel_BuiltIn_Print_Area_7" localSheetId="11">#REF!</definedName>
    <definedName name="Excel_BuiltIn_Print_Area_7" localSheetId="8">#REF!</definedName>
    <definedName name="Excel_BuiltIn_Print_Area_7" localSheetId="7">#REF!</definedName>
    <definedName name="Excel_BuiltIn_Print_Area_7" localSheetId="6">#REF!</definedName>
    <definedName name="Excel_BuiltIn_Print_Area_7" localSheetId="5">#REF!</definedName>
    <definedName name="Excel_BuiltIn_Print_Area_7" localSheetId="4">#REF!</definedName>
    <definedName name="Excel_BuiltIn_Print_Area_7" localSheetId="3">#REF!</definedName>
    <definedName name="Excel_BuiltIn_Print_Area_7" localSheetId="2">#REF!</definedName>
    <definedName name="Excel_BuiltIn_Print_Area_7" localSheetId="12">#REF!</definedName>
    <definedName name="Excel_BuiltIn_Print_Area_7" localSheetId="9">#REF!</definedName>
    <definedName name="Excel_BuiltIn_Print_Area_7" localSheetId="1">#REF!</definedName>
    <definedName name="Excel_BuiltIn_Print_Area_7" localSheetId="10">#REF!</definedName>
    <definedName name="Excel_BuiltIn_Print_Area_7">#REF!</definedName>
    <definedName name="Excel_BuiltIn_Print_Area_7_1" localSheetId="11">#REF!</definedName>
    <definedName name="Excel_BuiltIn_Print_Area_7_1" localSheetId="8">#REF!</definedName>
    <definedName name="Excel_BuiltIn_Print_Area_7_1" localSheetId="7">#REF!</definedName>
    <definedName name="Excel_BuiltIn_Print_Area_7_1" localSheetId="6">#REF!</definedName>
    <definedName name="Excel_BuiltIn_Print_Area_7_1" localSheetId="5">#REF!</definedName>
    <definedName name="Excel_BuiltIn_Print_Area_7_1" localSheetId="4">#REF!</definedName>
    <definedName name="Excel_BuiltIn_Print_Area_7_1" localSheetId="3">#REF!</definedName>
    <definedName name="Excel_BuiltIn_Print_Area_7_1" localSheetId="2">#REF!</definedName>
    <definedName name="Excel_BuiltIn_Print_Area_7_1" localSheetId="12">#REF!</definedName>
    <definedName name="Excel_BuiltIn_Print_Area_7_1" localSheetId="9">#REF!</definedName>
    <definedName name="Excel_BuiltIn_Print_Area_7_1" localSheetId="1">#REF!</definedName>
    <definedName name="Excel_BuiltIn_Print_Area_7_1" localSheetId="10">#REF!</definedName>
    <definedName name="Excel_BuiltIn_Print_Area_7_1">#REF!</definedName>
    <definedName name="Excel_BuiltIn_Print_Area_8" localSheetId="11">#REF!</definedName>
    <definedName name="Excel_BuiltIn_Print_Area_8" localSheetId="8">#REF!</definedName>
    <definedName name="Excel_BuiltIn_Print_Area_8" localSheetId="7">#REF!</definedName>
    <definedName name="Excel_BuiltIn_Print_Area_8" localSheetId="6">#REF!</definedName>
    <definedName name="Excel_BuiltIn_Print_Area_8" localSheetId="5">#REF!</definedName>
    <definedName name="Excel_BuiltIn_Print_Area_8" localSheetId="4">#REF!</definedName>
    <definedName name="Excel_BuiltIn_Print_Area_8" localSheetId="3">#REF!</definedName>
    <definedName name="Excel_BuiltIn_Print_Area_8" localSheetId="2">#REF!</definedName>
    <definedName name="Excel_BuiltIn_Print_Area_8" localSheetId="12">#REF!</definedName>
    <definedName name="Excel_BuiltIn_Print_Area_8" localSheetId="9">#REF!</definedName>
    <definedName name="Excel_BuiltIn_Print_Area_8" localSheetId="1">#REF!</definedName>
    <definedName name="Excel_BuiltIn_Print_Area_8" localSheetId="10">#REF!</definedName>
    <definedName name="Excel_BuiltIn_Print_Area_8">#REF!</definedName>
    <definedName name="Excel_BuiltIn_Print_Area_9" localSheetId="11">#REF!</definedName>
    <definedName name="Excel_BuiltIn_Print_Area_9" localSheetId="8">#REF!</definedName>
    <definedName name="Excel_BuiltIn_Print_Area_9" localSheetId="7">#REF!</definedName>
    <definedName name="Excel_BuiltIn_Print_Area_9" localSheetId="6">#REF!</definedName>
    <definedName name="Excel_BuiltIn_Print_Area_9" localSheetId="5">#REF!</definedName>
    <definedName name="Excel_BuiltIn_Print_Area_9" localSheetId="4">#REF!</definedName>
    <definedName name="Excel_BuiltIn_Print_Area_9" localSheetId="3">#REF!</definedName>
    <definedName name="Excel_BuiltIn_Print_Area_9" localSheetId="2">#REF!</definedName>
    <definedName name="Excel_BuiltIn_Print_Area_9" localSheetId="12">#REF!</definedName>
    <definedName name="Excel_BuiltIn_Print_Area_9" localSheetId="9">#REF!</definedName>
    <definedName name="Excel_BuiltIn_Print_Area_9" localSheetId="1">#REF!</definedName>
    <definedName name="Excel_BuiltIn_Print_Area_9" localSheetId="10">#REF!</definedName>
    <definedName name="Excel_BuiltIn_Print_Area_9">#REF!</definedName>
    <definedName name="indeks" localSheetId="13">#REF!</definedName>
    <definedName name="indeks">#REF!</definedName>
    <definedName name="KLS">'[1]1_INSTALACIJSKI MATERIAL'!#REF!</definedName>
    <definedName name="_xlnm.Print_Area" localSheetId="11">' OGREVANJE_HLAJENJE E.S.'!$A$1:$H$279</definedName>
    <definedName name="_xlnm.Print_Area" localSheetId="8">'1_INSTALACIJSKI MATERIAL'!$A$1:$G$125</definedName>
    <definedName name="_xlnm.Print_Area" localSheetId="7">'2_STIKALNI BLOKI'!$A$1:$G$91</definedName>
    <definedName name="_xlnm.Print_Area" localSheetId="6">'3_RAZSVETLJAVA'!$A$1:$G$66</definedName>
    <definedName name="_xlnm.Print_Area" localSheetId="5">'4_ SIGNALNO_KOMUNIKACIJSKE IN'!$A$1:$G$85</definedName>
    <definedName name="_xlnm.Print_Area" localSheetId="4">'5_STRELOVOD'!$A$1:$G$56</definedName>
    <definedName name="_xlnm.Print_Area" localSheetId="3">'6_VARNOSTNI SISTEMI'!$A$1:$G$40</definedName>
    <definedName name="_xlnm.Print_Area" localSheetId="2">'7_OZVOČENJE'!$A$1:$G$47</definedName>
    <definedName name="_xlnm.Print_Area" localSheetId="12">'PREZRAČEVANJE E.S.'!$A$1:$H$112</definedName>
    <definedName name="_xlnm.Print_Area" localSheetId="9">'REKAPIT STROJNE'!$A$1:$D$8</definedName>
    <definedName name="_xlnm.Print_Area" localSheetId="1">'REKAPITULACIJA ELEKTRO'!$A$1:$D$12</definedName>
    <definedName name="_xlnm.Print_Area" localSheetId="0">'SKUPNA REKAPITULACIJA'!$A$1:$E$39</definedName>
    <definedName name="_xlnm.Print_Area" localSheetId="10">'VODOVOD E.S.'!$A$1:$H$248</definedName>
    <definedName name="PREZRAČEVANJE" localSheetId="11">'[2]1_INSTALACIJSKI MATERIAL'!#REF!</definedName>
    <definedName name="PREZRAČEVANJE" localSheetId="12">'[2]1_INSTALACIJSKI MATERIAL'!#REF!</definedName>
    <definedName name="PREZRAČEVANJE" localSheetId="9">'[2]1_INSTALACIJSKI MATERIAL'!#REF!</definedName>
    <definedName name="PREZRAČEVANJE" localSheetId="0">'[2]1_INSTALACIJSKI MATERIAL'!#REF!</definedName>
    <definedName name="PREZRAČEVANJE" localSheetId="10">'[2]1_INSTALACIJSKI MATERIAL'!#REF!</definedName>
    <definedName name="PREZRAČEVANJE">'[2]1_INSTALACIJSKI MATERIAL'!#REF!</definedName>
    <definedName name="su_montdela" localSheetId="0">#REF!</definedName>
    <definedName name="su_montdela">#REF!</definedName>
    <definedName name="SU_NABAVAMAT" localSheetId="0">#REF!</definedName>
    <definedName name="SU_NABAVAMAT">#REF!</definedName>
    <definedName name="SU_ZEMDELA" localSheetId="0">#REF!</definedName>
    <definedName name="SU_ZEMDELA">#REF!</definedName>
    <definedName name="vv">[3]Rekapitulacija!$D$40</definedName>
  </definedNames>
  <calcPr calcId="145621"/>
</workbook>
</file>

<file path=xl/calcChain.xml><?xml version="1.0" encoding="utf-8"?>
<calcChain xmlns="http://schemas.openxmlformats.org/spreadsheetml/2006/main">
  <c r="D7" i="21" l="1"/>
  <c r="A51" i="23"/>
  <c r="F31" i="23"/>
  <c r="F30" i="23"/>
  <c r="F27" i="23"/>
  <c r="F24" i="23"/>
  <c r="F21" i="23"/>
  <c r="F18" i="23"/>
  <c r="F15" i="23"/>
  <c r="F22" i="24" l="1"/>
  <c r="A21" i="24"/>
  <c r="C10" i="26" l="1"/>
  <c r="C9" i="26"/>
  <c r="C7" i="26"/>
  <c r="D6" i="26"/>
  <c r="C5" i="26"/>
  <c r="D4" i="26"/>
  <c r="D6" i="22" l="1"/>
  <c r="F47" i="34"/>
  <c r="G33" i="34"/>
  <c r="G31" i="34"/>
  <c r="G29" i="34"/>
  <c r="G27" i="34"/>
  <c r="G24" i="34"/>
  <c r="G23" i="34"/>
  <c r="G20" i="34"/>
  <c r="G18" i="34"/>
  <c r="G16" i="34"/>
  <c r="A16" i="34"/>
  <c r="A18" i="34" s="1"/>
  <c r="A20" i="34" s="1"/>
  <c r="A22" i="34" s="1"/>
  <c r="A26" i="34" s="1"/>
  <c r="A29" i="34" s="1"/>
  <c r="A31" i="34" s="1"/>
  <c r="A33" i="34" s="1"/>
  <c r="A35" i="34" s="1"/>
  <c r="A37" i="34" s="1"/>
  <c r="A39" i="34" s="1"/>
  <c r="A41" i="34" s="1"/>
  <c r="A43" i="34" s="1"/>
  <c r="A45" i="34" s="1"/>
  <c r="G14" i="34"/>
  <c r="G13" i="34"/>
  <c r="G12" i="34"/>
  <c r="G11" i="34"/>
  <c r="F39" i="33"/>
  <c r="G25" i="33"/>
  <c r="G22" i="33"/>
  <c r="G20" i="33"/>
  <c r="G18" i="33"/>
  <c r="G16" i="33"/>
  <c r="G13" i="33"/>
  <c r="A13" i="33"/>
  <c r="A16" i="33" s="1"/>
  <c r="A18" i="33" s="1"/>
  <c r="A20" i="33" s="1"/>
  <c r="A22" i="33" s="1"/>
  <c r="A24" i="33" s="1"/>
  <c r="A27" i="33" s="1"/>
  <c r="A29" i="33" s="1"/>
  <c r="A31" i="33" s="1"/>
  <c r="A33" i="33" s="1"/>
  <c r="A35" i="33" s="1"/>
  <c r="A37" i="33" s="1"/>
  <c r="G10" i="33"/>
  <c r="F42" i="32"/>
  <c r="F40" i="32"/>
  <c r="F38" i="32"/>
  <c r="F52" i="32" s="1"/>
  <c r="G36" i="32"/>
  <c r="G34" i="32"/>
  <c r="G32" i="32"/>
  <c r="G30" i="32"/>
  <c r="G28" i="32"/>
  <c r="G26" i="32"/>
  <c r="G24" i="32"/>
  <c r="G22" i="32"/>
  <c r="G20" i="32"/>
  <c r="G18" i="32"/>
  <c r="G16" i="32"/>
  <c r="G14" i="32"/>
  <c r="G12" i="32"/>
  <c r="A12" i="32"/>
  <c r="A14" i="32" s="1"/>
  <c r="A16" i="32" s="1"/>
  <c r="A18" i="32" s="1"/>
  <c r="A20" i="32" s="1"/>
  <c r="A22" i="32" s="1"/>
  <c r="A24" i="32" s="1"/>
  <c r="A26" i="32" s="1"/>
  <c r="A28" i="32" s="1"/>
  <c r="A30" i="32" s="1"/>
  <c r="A32" i="32" s="1"/>
  <c r="A34" i="32" s="1"/>
  <c r="A36" i="32" s="1"/>
  <c r="A38" i="32" s="1"/>
  <c r="A40" i="32" s="1"/>
  <c r="A42" i="32" s="1"/>
  <c r="A44" i="32" s="1"/>
  <c r="A46" i="32" s="1"/>
  <c r="A48" i="32" s="1"/>
  <c r="A50" i="32" s="1"/>
  <c r="A52" i="32" s="1"/>
  <c r="A54" i="32" s="1"/>
  <c r="G10" i="32"/>
  <c r="F82" i="31"/>
  <c r="F85" i="31" s="1"/>
  <c r="G68" i="31"/>
  <c r="G65" i="31"/>
  <c r="G63" i="31"/>
  <c r="G61" i="31"/>
  <c r="A61" i="31"/>
  <c r="A63" i="31" s="1"/>
  <c r="A65" i="31" s="1"/>
  <c r="A67" i="31" s="1"/>
  <c r="A70" i="31" s="1"/>
  <c r="A72" i="31" s="1"/>
  <c r="A74" i="31" s="1"/>
  <c r="A76" i="31" s="1"/>
  <c r="A78" i="31" s="1"/>
  <c r="A80" i="31" s="1"/>
  <c r="G59" i="31"/>
  <c r="F54" i="31"/>
  <c r="G40" i="31"/>
  <c r="G38" i="31"/>
  <c r="G36" i="31"/>
  <c r="G34" i="31"/>
  <c r="G32" i="31"/>
  <c r="G30" i="31"/>
  <c r="G29" i="31"/>
  <c r="G28" i="31"/>
  <c r="G27" i="31"/>
  <c r="G26" i="31"/>
  <c r="G25" i="31"/>
  <c r="G24" i="31"/>
  <c r="G21" i="31"/>
  <c r="G19" i="31"/>
  <c r="G17" i="31"/>
  <c r="G15" i="31"/>
  <c r="G14" i="31"/>
  <c r="A13" i="31"/>
  <c r="A17" i="31" s="1"/>
  <c r="A19" i="31" s="1"/>
  <c r="A21" i="31" s="1"/>
  <c r="A23" i="31" s="1"/>
  <c r="A32" i="31" s="1"/>
  <c r="A34" i="31" s="1"/>
  <c r="A36" i="31" s="1"/>
  <c r="A38" i="31" s="1"/>
  <c r="A40" i="31" s="1"/>
  <c r="A42" i="31" s="1"/>
  <c r="A44" i="31" s="1"/>
  <c r="A46" i="31" s="1"/>
  <c r="A48" i="31" s="1"/>
  <c r="A50" i="31" s="1"/>
  <c r="A52" i="31" s="1"/>
  <c r="G11" i="31"/>
  <c r="F63" i="30"/>
  <c r="G59" i="30"/>
  <c r="G57" i="30"/>
  <c r="A57" i="30"/>
  <c r="A59" i="30" s="1"/>
  <c r="A61" i="30" s="1"/>
  <c r="G55" i="30"/>
  <c r="G53" i="30"/>
  <c r="G48" i="30"/>
  <c r="G46" i="30"/>
  <c r="G44" i="30"/>
  <c r="G42" i="30"/>
  <c r="G50" i="30" s="1"/>
  <c r="F40" i="30"/>
  <c r="F38" i="30"/>
  <c r="A38" i="30"/>
  <c r="A40" i="30" s="1"/>
  <c r="A42" i="30" s="1"/>
  <c r="A44" i="30" s="1"/>
  <c r="A46" i="30" s="1"/>
  <c r="A48" i="30" s="1"/>
  <c r="F36" i="30"/>
  <c r="F34" i="30"/>
  <c r="F32" i="30"/>
  <c r="F30" i="30"/>
  <c r="F28" i="30"/>
  <c r="F26" i="30"/>
  <c r="F24" i="30"/>
  <c r="F22" i="30"/>
  <c r="F20" i="30"/>
  <c r="F18" i="30"/>
  <c r="F16" i="30"/>
  <c r="F14" i="30"/>
  <c r="F12" i="30"/>
  <c r="G89" i="28"/>
  <c r="F84" i="28"/>
  <c r="F83" i="28"/>
  <c r="F82" i="28"/>
  <c r="F81" i="28"/>
  <c r="F80" i="28"/>
  <c r="F79" i="28"/>
  <c r="F78" i="28"/>
  <c r="F77" i="28"/>
  <c r="F76" i="28"/>
  <c r="F75" i="28"/>
  <c r="F74" i="28"/>
  <c r="F73" i="28"/>
  <c r="F72" i="28"/>
  <c r="F71" i="28"/>
  <c r="F88" i="28" s="1"/>
  <c r="F68" i="28"/>
  <c r="G63" i="28"/>
  <c r="G62" i="28"/>
  <c r="G61" i="28"/>
  <c r="G60" i="28"/>
  <c r="G59" i="28"/>
  <c r="G58" i="28"/>
  <c r="G57" i="28"/>
  <c r="G56" i="28"/>
  <c r="G48" i="28"/>
  <c r="G47" i="28"/>
  <c r="G46" i="28"/>
  <c r="G45" i="28"/>
  <c r="F44" i="28"/>
  <c r="G43" i="28"/>
  <c r="F42" i="28"/>
  <c r="G41" i="28"/>
  <c r="F40" i="28"/>
  <c r="G39" i="28"/>
  <c r="G38" i="28"/>
  <c r="G37" i="28"/>
  <c r="G36" i="28"/>
  <c r="F36" i="28"/>
  <c r="G35" i="28"/>
  <c r="F34" i="28"/>
  <c r="G33" i="28"/>
  <c r="G32" i="28"/>
  <c r="F31" i="28"/>
  <c r="F30" i="28"/>
  <c r="G29" i="28"/>
  <c r="G28" i="28"/>
  <c r="F27" i="28"/>
  <c r="G26" i="28"/>
  <c r="G25" i="28"/>
  <c r="G24" i="28"/>
  <c r="F20" i="28"/>
  <c r="F19" i="28"/>
  <c r="G16" i="28"/>
  <c r="G15" i="28"/>
  <c r="G14" i="28"/>
  <c r="G13" i="28"/>
  <c r="G12" i="28"/>
  <c r="F11" i="28"/>
  <c r="F17" i="28" s="1"/>
  <c r="F21" i="28" s="1"/>
  <c r="G10" i="28"/>
  <c r="F111" i="27"/>
  <c r="F109" i="27"/>
  <c r="F107" i="27"/>
  <c r="G105" i="27"/>
  <c r="G104" i="27"/>
  <c r="G103" i="27"/>
  <c r="F102" i="27"/>
  <c r="F101" i="27"/>
  <c r="F100" i="27"/>
  <c r="F99" i="27"/>
  <c r="F98" i="27"/>
  <c r="F97" i="27"/>
  <c r="G96" i="27"/>
  <c r="F95" i="27"/>
  <c r="F94" i="27"/>
  <c r="F93" i="27"/>
  <c r="F92" i="27"/>
  <c r="F91" i="27"/>
  <c r="F90" i="27"/>
  <c r="F89" i="27"/>
  <c r="F88" i="27"/>
  <c r="G85" i="27"/>
  <c r="G83" i="27"/>
  <c r="G81" i="27"/>
  <c r="G79" i="27"/>
  <c r="G76" i="27"/>
  <c r="G75" i="27"/>
  <c r="F72" i="27"/>
  <c r="F69" i="27"/>
  <c r="F68" i="27"/>
  <c r="F67" i="27"/>
  <c r="F66" i="27"/>
  <c r="F65" i="27"/>
  <c r="F62" i="27"/>
  <c r="F60" i="27"/>
  <c r="F58" i="27"/>
  <c r="F56" i="27"/>
  <c r="F54" i="27"/>
  <c r="G53" i="27"/>
  <c r="F50" i="27"/>
  <c r="F48" i="27"/>
  <c r="F46" i="27"/>
  <c r="F44" i="27"/>
  <c r="F43" i="27"/>
  <c r="F40" i="27"/>
  <c r="G38" i="27"/>
  <c r="F37" i="27"/>
  <c r="F36" i="27"/>
  <c r="F35" i="27"/>
  <c r="F34" i="27"/>
  <c r="F31" i="27"/>
  <c r="F30" i="27"/>
  <c r="F29" i="27"/>
  <c r="F26" i="27"/>
  <c r="F25" i="27"/>
  <c r="F24" i="27"/>
  <c r="A23" i="27"/>
  <c r="A28" i="27" s="1"/>
  <c r="A33" i="27" s="1"/>
  <c r="A40" i="27" s="1"/>
  <c r="A42" i="27" s="1"/>
  <c r="A46" i="27" s="1"/>
  <c r="A48" i="27" s="1"/>
  <c r="A50" i="27" s="1"/>
  <c r="A52" i="27" s="1"/>
  <c r="A56" i="27" s="1"/>
  <c r="A58" i="27" s="1"/>
  <c r="A60" i="27" s="1"/>
  <c r="A62" i="27" s="1"/>
  <c r="A64" i="27" s="1"/>
  <c r="A71" i="27" s="1"/>
  <c r="A74" i="27" s="1"/>
  <c r="A78" i="27" s="1"/>
  <c r="A81" i="27" s="1"/>
  <c r="A83" i="27" s="1"/>
  <c r="F21" i="27"/>
  <c r="F20" i="27"/>
  <c r="G19" i="27"/>
  <c r="F18" i="27"/>
  <c r="F17" i="27"/>
  <c r="F16" i="27"/>
  <c r="G15" i="27"/>
  <c r="F14" i="27"/>
  <c r="F13" i="27"/>
  <c r="F12" i="27"/>
  <c r="F11" i="27"/>
  <c r="F121" i="27" s="1"/>
  <c r="H102" i="25"/>
  <c r="F100" i="25"/>
  <c r="F97" i="25"/>
  <c r="F94" i="25"/>
  <c r="F91" i="25"/>
  <c r="F90" i="25"/>
  <c r="F86" i="25"/>
  <c r="F82" i="25"/>
  <c r="F81" i="25"/>
  <c r="F76" i="25"/>
  <c r="F75" i="25"/>
  <c r="F71" i="25"/>
  <c r="F68" i="25"/>
  <c r="F64" i="25"/>
  <c r="F62" i="25"/>
  <c r="F59" i="25"/>
  <c r="F48" i="25"/>
  <c r="F102" i="25" s="1"/>
  <c r="A7" i="25"/>
  <c r="F266" i="24"/>
  <c r="F263" i="24"/>
  <c r="F260" i="24"/>
  <c r="H259" i="24"/>
  <c r="F259" i="24"/>
  <c r="H258" i="24"/>
  <c r="F258" i="24"/>
  <c r="F256" i="24"/>
  <c r="H255" i="24"/>
  <c r="H254" i="24"/>
  <c r="H267" i="24" s="1"/>
  <c r="F250" i="24"/>
  <c r="F247" i="24"/>
  <c r="F244" i="24"/>
  <c r="F241" i="24"/>
  <c r="F240" i="24"/>
  <c r="F239" i="24"/>
  <c r="F238" i="24"/>
  <c r="F236" i="24"/>
  <c r="F235" i="24"/>
  <c r="F234" i="24"/>
  <c r="F233" i="24"/>
  <c r="F230" i="24"/>
  <c r="F229" i="24"/>
  <c r="F228" i="24"/>
  <c r="F227" i="24"/>
  <c r="F223" i="24"/>
  <c r="F220" i="24"/>
  <c r="F216" i="24"/>
  <c r="F213" i="24"/>
  <c r="F211" i="24"/>
  <c r="F193" i="24"/>
  <c r="F192" i="24"/>
  <c r="F191" i="24"/>
  <c r="F190" i="24"/>
  <c r="F187" i="24"/>
  <c r="F186" i="24"/>
  <c r="F185" i="24"/>
  <c r="F184" i="24"/>
  <c r="F180" i="24"/>
  <c r="F177" i="24"/>
  <c r="F174" i="24"/>
  <c r="F171" i="24"/>
  <c r="F168" i="24"/>
  <c r="F165" i="24"/>
  <c r="F164" i="24"/>
  <c r="F161" i="24"/>
  <c r="F160" i="24"/>
  <c r="F157" i="24"/>
  <c r="F154" i="24"/>
  <c r="F149" i="24"/>
  <c r="F148" i="24"/>
  <c r="F147" i="24"/>
  <c r="F142" i="24"/>
  <c r="F136" i="24"/>
  <c r="F135" i="24"/>
  <c r="F134" i="24"/>
  <c r="F133" i="24"/>
  <c r="F128" i="24"/>
  <c r="F127" i="24"/>
  <c r="F126" i="24"/>
  <c r="F125" i="24"/>
  <c r="F122" i="24"/>
  <c r="F119" i="24"/>
  <c r="F116" i="24"/>
  <c r="F113" i="24"/>
  <c r="F110" i="24"/>
  <c r="F107" i="24"/>
  <c r="F104" i="24"/>
  <c r="F101" i="24"/>
  <c r="F100" i="24"/>
  <c r="F99" i="24"/>
  <c r="F96" i="24"/>
  <c r="F95" i="24"/>
  <c r="F94" i="24"/>
  <c r="F91" i="24"/>
  <c r="F90" i="24"/>
  <c r="F89" i="24"/>
  <c r="F86" i="24"/>
  <c r="F85" i="24"/>
  <c r="F84" i="24"/>
  <c r="F81" i="24"/>
  <c r="F77" i="24"/>
  <c r="F76" i="24"/>
  <c r="F75" i="24"/>
  <c r="F71" i="24"/>
  <c r="F64" i="24"/>
  <c r="F57" i="24"/>
  <c r="F50" i="24"/>
  <c r="F45" i="24"/>
  <c r="F42" i="24"/>
  <c r="F41" i="24"/>
  <c r="F38" i="24"/>
  <c r="F35" i="24"/>
  <c r="F32" i="24"/>
  <c r="F29" i="24"/>
  <c r="F26" i="24"/>
  <c r="F267" i="24" s="1"/>
  <c r="F25" i="24"/>
  <c r="F19" i="24"/>
  <c r="F16" i="24"/>
  <c r="F13" i="24"/>
  <c r="F10" i="24"/>
  <c r="A9" i="24"/>
  <c r="F236" i="23"/>
  <c r="F244" i="23" s="1"/>
  <c r="H235" i="23"/>
  <c r="H231" i="23"/>
  <c r="H227" i="23"/>
  <c r="H220" i="23"/>
  <c r="H216" i="23"/>
  <c r="H212" i="23"/>
  <c r="H208" i="23"/>
  <c r="H204" i="23"/>
  <c r="H200" i="23"/>
  <c r="H196" i="23"/>
  <c r="H191" i="23"/>
  <c r="H187" i="23"/>
  <c r="H177" i="23"/>
  <c r="H174" i="23"/>
  <c r="H170" i="23"/>
  <c r="H160" i="23"/>
  <c r="H154" i="23"/>
  <c r="H150" i="23"/>
  <c r="H146" i="23"/>
  <c r="H140" i="23"/>
  <c r="H136" i="23"/>
  <c r="H132" i="23"/>
  <c r="H124" i="23"/>
  <c r="H120" i="23"/>
  <c r="H114" i="23"/>
  <c r="H111" i="23"/>
  <c r="H108" i="23"/>
  <c r="H107" i="23"/>
  <c r="H106" i="23"/>
  <c r="H105" i="23"/>
  <c r="H104" i="23"/>
  <c r="H100" i="23"/>
  <c r="H99" i="23"/>
  <c r="H96" i="23"/>
  <c r="H95" i="23"/>
  <c r="H91" i="23"/>
  <c r="H90" i="23"/>
  <c r="H87" i="23"/>
  <c r="H86" i="23"/>
  <c r="H83" i="23"/>
  <c r="H82" i="23"/>
  <c r="H79" i="23"/>
  <c r="H78" i="23"/>
  <c r="H73" i="23"/>
  <c r="H70" i="23"/>
  <c r="H69" i="23"/>
  <c r="H67" i="23"/>
  <c r="H63" i="23"/>
  <c r="H62" i="23"/>
  <c r="H58" i="23"/>
  <c r="H57" i="23"/>
  <c r="H53" i="23"/>
  <c r="H49" i="23"/>
  <c r="H45" i="23"/>
  <c r="H42" i="23"/>
  <c r="H41" i="23"/>
  <c r="H38" i="23"/>
  <c r="H35" i="23"/>
  <c r="H236" i="23"/>
  <c r="A9" i="23"/>
  <c r="G54" i="32" l="1"/>
  <c r="F46" i="30"/>
  <c r="G35" i="34"/>
  <c r="G37" i="34"/>
  <c r="G39" i="34"/>
  <c r="G41" i="34"/>
  <c r="G43" i="34"/>
  <c r="G45" i="34"/>
  <c r="G27" i="33"/>
  <c r="G29" i="33"/>
  <c r="G31" i="33"/>
  <c r="G33" i="33"/>
  <c r="G35" i="33"/>
  <c r="G37" i="33"/>
  <c r="G44" i="32"/>
  <c r="F46" i="32"/>
  <c r="G48" i="32"/>
  <c r="F50" i="32"/>
  <c r="G52" i="32"/>
  <c r="F54" i="32"/>
  <c r="F44" i="32"/>
  <c r="G46" i="32"/>
  <c r="F48" i="32"/>
  <c r="G50" i="32"/>
  <c r="G42" i="31"/>
  <c r="G54" i="31" s="1"/>
  <c r="G44" i="31"/>
  <c r="G46" i="31"/>
  <c r="G48" i="31"/>
  <c r="G50" i="31"/>
  <c r="G52" i="31"/>
  <c r="G70" i="31"/>
  <c r="G72" i="31"/>
  <c r="G74" i="31"/>
  <c r="G76" i="31"/>
  <c r="G78" i="31"/>
  <c r="G80" i="31"/>
  <c r="F44" i="30"/>
  <c r="F48" i="30"/>
  <c r="F42" i="30"/>
  <c r="F50" i="30" s="1"/>
  <c r="F65" i="30" s="1"/>
  <c r="C6" i="26" s="1"/>
  <c r="G61" i="30"/>
  <c r="G63" i="30" s="1"/>
  <c r="G65" i="30" s="1"/>
  <c r="G17" i="28"/>
  <c r="G21" i="28" s="1"/>
  <c r="F49" i="28"/>
  <c r="F53" i="28" s="1"/>
  <c r="F50" i="28"/>
  <c r="F51" i="28"/>
  <c r="F52" i="28"/>
  <c r="G64" i="28"/>
  <c r="G66" i="28"/>
  <c r="F85" i="28"/>
  <c r="F87" i="28"/>
  <c r="G18" i="28"/>
  <c r="G19" i="28"/>
  <c r="G20" i="28"/>
  <c r="G49" i="28"/>
  <c r="G53" i="28" s="1"/>
  <c r="G50" i="28"/>
  <c r="G51" i="28"/>
  <c r="G52" i="28"/>
  <c r="G65" i="28"/>
  <c r="G67" i="28"/>
  <c r="F86" i="28"/>
  <c r="F89" i="28" s="1"/>
  <c r="A87" i="27"/>
  <c r="A107" i="27" s="1"/>
  <c r="A109" i="27" s="1"/>
  <c r="A111" i="27" s="1"/>
  <c r="A113" i="27" s="1"/>
  <c r="A115" i="27" s="1"/>
  <c r="A117" i="27" s="1"/>
  <c r="A119" i="27" s="1"/>
  <c r="A121" i="27" s="1"/>
  <c r="A123" i="27" s="1"/>
  <c r="A85" i="27"/>
  <c r="G113" i="27"/>
  <c r="G125" i="27" s="1"/>
  <c r="F115" i="27"/>
  <c r="G117" i="27"/>
  <c r="F119" i="27"/>
  <c r="G121" i="27"/>
  <c r="F123" i="27"/>
  <c r="F113" i="27"/>
  <c r="G115" i="27"/>
  <c r="F117" i="27"/>
  <c r="G119" i="27"/>
  <c r="G123" i="27"/>
  <c r="F108" i="25"/>
  <c r="F104" i="25"/>
  <c r="F110" i="25"/>
  <c r="F106" i="25"/>
  <c r="H104" i="25"/>
  <c r="H112" i="25" s="1"/>
  <c r="H108" i="25"/>
  <c r="A51" i="25"/>
  <c r="A61" i="25"/>
  <c r="H106" i="25"/>
  <c r="H110" i="25"/>
  <c r="F275" i="24"/>
  <c r="F271" i="24"/>
  <c r="F277" i="24"/>
  <c r="F273" i="24"/>
  <c r="F269" i="24"/>
  <c r="F279" i="24" s="1"/>
  <c r="C5" i="22" s="1"/>
  <c r="H277" i="24"/>
  <c r="H273" i="24"/>
  <c r="H269" i="24"/>
  <c r="H275" i="24"/>
  <c r="H271" i="24"/>
  <c r="A12" i="24"/>
  <c r="A15" i="24" s="1"/>
  <c r="A18" i="24" s="1"/>
  <c r="H246" i="23"/>
  <c r="H242" i="23"/>
  <c r="H238" i="23"/>
  <c r="H244" i="23"/>
  <c r="H240" i="23"/>
  <c r="F238" i="23"/>
  <c r="F242" i="23"/>
  <c r="F246" i="23"/>
  <c r="A17" i="23"/>
  <c r="F240" i="23"/>
  <c r="G585" i="1"/>
  <c r="G68" i="28" l="1"/>
  <c r="G47" i="34"/>
  <c r="D10" i="26" s="1"/>
  <c r="G82" i="31"/>
  <c r="G85" i="31" s="1"/>
  <c r="D7" i="26" s="1"/>
  <c r="F248" i="23"/>
  <c r="C4" i="22" s="1"/>
  <c r="H279" i="24"/>
  <c r="D5" i="22" s="1"/>
  <c r="F125" i="27"/>
  <c r="C4" i="26" s="1"/>
  <c r="G39" i="33"/>
  <c r="D9" i="26" s="1"/>
  <c r="G56" i="32"/>
  <c r="D8" i="26" s="1"/>
  <c r="F56" i="32"/>
  <c r="C8" i="26" s="1"/>
  <c r="F112" i="25"/>
  <c r="C6" i="22" s="1"/>
  <c r="H248" i="23"/>
  <c r="D4" i="22" s="1"/>
  <c r="F91" i="28"/>
  <c r="G91" i="28"/>
  <c r="D5" i="26" s="1"/>
  <c r="A64" i="25"/>
  <c r="A24" i="24"/>
  <c r="A28" i="24" s="1"/>
  <c r="A20" i="23"/>
  <c r="G304" i="1"/>
  <c r="C11" i="26" l="1"/>
  <c r="D9" i="21" s="1"/>
  <c r="D11" i="26"/>
  <c r="E9" i="21" s="1"/>
  <c r="C7" i="22"/>
  <c r="D8" i="21" s="1"/>
  <c r="D7" i="22"/>
  <c r="E8" i="21" s="1"/>
  <c r="A66" i="25"/>
  <c r="A73" i="25"/>
  <c r="A31" i="24"/>
  <c r="A23" i="23"/>
  <c r="A25" i="23"/>
  <c r="G120" i="1"/>
  <c r="A7" i="19"/>
  <c r="B7" i="19"/>
  <c r="F7" i="19"/>
  <c r="A78" i="25" l="1"/>
  <c r="A84" i="25" s="1"/>
  <c r="A70" i="25"/>
  <c r="A34" i="24"/>
  <c r="A29" i="23"/>
  <c r="G129" i="19"/>
  <c r="G139" i="19"/>
  <c r="G582" i="1"/>
  <c r="G579" i="1"/>
  <c r="G570" i="1"/>
  <c r="G512" i="1"/>
  <c r="F509" i="1"/>
  <c r="J509" i="1" s="1"/>
  <c r="F508" i="1"/>
  <c r="J508" i="1" s="1"/>
  <c r="F507" i="1"/>
  <c r="J507" i="1" s="1"/>
  <c r="G500" i="1"/>
  <c r="G499" i="1"/>
  <c r="G488" i="1"/>
  <c r="F434" i="1"/>
  <c r="N434" i="1" s="1"/>
  <c r="F389" i="1"/>
  <c r="J389" i="1" s="1"/>
  <c r="G354" i="1"/>
  <c r="G370" i="1"/>
  <c r="F357" i="1"/>
  <c r="L357" i="1" s="1"/>
  <c r="F207" i="1"/>
  <c r="F404" i="1"/>
  <c r="J404" i="1" s="1"/>
  <c r="F262" i="1"/>
  <c r="J262" i="1" s="1"/>
  <c r="F261" i="1"/>
  <c r="J261" i="1" s="1"/>
  <c r="F310" i="1"/>
  <c r="L310" i="1" s="1"/>
  <c r="F307" i="1"/>
  <c r="L307" i="1" s="1"/>
  <c r="F260" i="1"/>
  <c r="J260" i="1" s="1"/>
  <c r="G257" i="1"/>
  <c r="G228" i="1"/>
  <c r="G217" i="1"/>
  <c r="F214" i="1"/>
  <c r="F213" i="1"/>
  <c r="F210" i="1"/>
  <c r="F206" i="1"/>
  <c r="F205" i="1"/>
  <c r="F204" i="1"/>
  <c r="F201" i="1"/>
  <c r="F148" i="1"/>
  <c r="G128" i="19"/>
  <c r="G119" i="19"/>
  <c r="G127" i="19"/>
  <c r="G124" i="19"/>
  <c r="G113" i="19"/>
  <c r="G132" i="19"/>
  <c r="G123" i="19"/>
  <c r="G122" i="19"/>
  <c r="G116" i="19"/>
  <c r="A38" i="1"/>
  <c r="B38" i="1"/>
  <c r="A88" i="25" l="1"/>
  <c r="A93" i="25"/>
  <c r="A96" i="25" s="1"/>
  <c r="A37" i="24"/>
  <c r="A34" i="23"/>
  <c r="A36" i="1"/>
  <c r="B36" i="1"/>
  <c r="A34" i="1"/>
  <c r="B34" i="1"/>
  <c r="A32" i="1"/>
  <c r="B32" i="1"/>
  <c r="A30" i="1"/>
  <c r="B30" i="1"/>
  <c r="A28" i="1"/>
  <c r="B28" i="1"/>
  <c r="A26" i="1"/>
  <c r="B26" i="1"/>
  <c r="A24" i="1"/>
  <c r="B24" i="1"/>
  <c r="A20" i="1"/>
  <c r="B20" i="1"/>
  <c r="A18" i="1"/>
  <c r="B18" i="1"/>
  <c r="A16" i="1"/>
  <c r="B16" i="1"/>
  <c r="A14" i="1"/>
  <c r="B14" i="1"/>
  <c r="A12" i="1"/>
  <c r="B12" i="1"/>
  <c r="A10" i="1"/>
  <c r="B10" i="1"/>
  <c r="G149" i="19"/>
  <c r="G156" i="19"/>
  <c r="A99" i="25" l="1"/>
  <c r="A104" i="25" s="1"/>
  <c r="A106" i="25" s="1"/>
  <c r="A108" i="25" s="1"/>
  <c r="A110" i="25" s="1"/>
  <c r="A40" i="24"/>
  <c r="A37" i="23"/>
  <c r="G167" i="19"/>
  <c r="G161" i="19"/>
  <c r="G153" i="19"/>
  <c r="G145" i="19"/>
  <c r="A44" i="24" l="1"/>
  <c r="A47" i="24" s="1"/>
  <c r="A52" i="24" s="1"/>
  <c r="A59" i="24" s="1"/>
  <c r="A66" i="24" s="1"/>
  <c r="A74" i="24" s="1"/>
  <c r="A79" i="24" s="1"/>
  <c r="A83" i="24" s="1"/>
  <c r="A88" i="24" s="1"/>
  <c r="A93" i="24" s="1"/>
  <c r="A98" i="24" s="1"/>
  <c r="A103" i="24" s="1"/>
  <c r="A106" i="24" s="1"/>
  <c r="A109" i="24" s="1"/>
  <c r="A112" i="24" s="1"/>
  <c r="A115" i="24" s="1"/>
  <c r="A118" i="24" s="1"/>
  <c r="A121" i="24" s="1"/>
  <c r="A124" i="24" s="1"/>
  <c r="A130" i="24" s="1"/>
  <c r="A141" i="24" s="1"/>
  <c r="A151" i="24" s="1"/>
  <c r="A156" i="24" s="1"/>
  <c r="A159" i="24" s="1"/>
  <c r="A163" i="24" s="1"/>
  <c r="A167" i="24" s="1"/>
  <c r="A170" i="24" s="1"/>
  <c r="A173" i="24" s="1"/>
  <c r="A176" i="24" s="1"/>
  <c r="A179" i="24" s="1"/>
  <c r="A182" i="24" s="1"/>
  <c r="A189" i="24" s="1"/>
  <c r="A197" i="24" s="1"/>
  <c r="A219" i="24" s="1"/>
  <c r="A222" i="24" s="1"/>
  <c r="A225" i="24" s="1"/>
  <c r="A232" i="24" s="1"/>
  <c r="A238" i="24" s="1"/>
  <c r="A243" i="24" s="1"/>
  <c r="A246" i="24" s="1"/>
  <c r="A249" i="24" s="1"/>
  <c r="A254" i="24" s="1"/>
  <c r="A258" i="24" s="1"/>
  <c r="A262" i="24" s="1"/>
  <c r="A265" i="24" s="1"/>
  <c r="A269" i="24" s="1"/>
  <c r="A271" i="24" s="1"/>
  <c r="A273" i="24" s="1"/>
  <c r="A275" i="24" s="1"/>
  <c r="A277" i="24" s="1"/>
  <c r="A40" i="23"/>
  <c r="G165" i="19"/>
  <c r="E7" i="21" s="1"/>
  <c r="G7" i="19" l="1"/>
  <c r="A44" i="23"/>
  <c r="A47" i="23" s="1"/>
  <c r="A55" i="23" s="1"/>
  <c r="A60" i="23" s="1"/>
  <c r="A65" i="23" s="1"/>
  <c r="A69" i="23" s="1"/>
  <c r="A72" i="23" s="1"/>
  <c r="A75" i="23" s="1"/>
  <c r="A81" i="23" s="1"/>
  <c r="G573" i="1"/>
  <c r="G576" i="1"/>
  <c r="F563" i="1"/>
  <c r="N563" i="1" s="1"/>
  <c r="G560" i="1"/>
  <c r="G557" i="1"/>
  <c r="G554" i="1"/>
  <c r="G551" i="1"/>
  <c r="G541" i="1"/>
  <c r="G544" i="1"/>
  <c r="F538" i="1"/>
  <c r="P538" i="1" s="1"/>
  <c r="F535" i="1"/>
  <c r="P535" i="1" s="1"/>
  <c r="G527" i="1"/>
  <c r="F524" i="1"/>
  <c r="P524" i="1" s="1"/>
  <c r="F521" i="1"/>
  <c r="P521" i="1" s="1"/>
  <c r="F516" i="1"/>
  <c r="F30" i="1" s="1"/>
  <c r="G496" i="1"/>
  <c r="G490" i="1"/>
  <c r="G484" i="1"/>
  <c r="F493" i="1"/>
  <c r="R493" i="1" s="1"/>
  <c r="R587" i="1" s="1"/>
  <c r="G487" i="1"/>
  <c r="F476" i="1"/>
  <c r="J476" i="1" s="1"/>
  <c r="F473" i="1"/>
  <c r="L473" i="1" s="1"/>
  <c r="F470" i="1"/>
  <c r="L470" i="1" s="1"/>
  <c r="F467" i="1"/>
  <c r="N467" i="1" s="1"/>
  <c r="F464" i="1"/>
  <c r="N464" i="1" s="1"/>
  <c r="F461" i="1"/>
  <c r="N461" i="1" s="1"/>
  <c r="F458" i="1"/>
  <c r="N458" i="1" s="1"/>
  <c r="G478" i="1"/>
  <c r="G26" i="1" s="1"/>
  <c r="F455" i="1"/>
  <c r="N455" i="1" s="1"/>
  <c r="F452" i="1"/>
  <c r="N452" i="1" s="1"/>
  <c r="F449" i="1"/>
  <c r="J449" i="1" s="1"/>
  <c r="F446" i="1"/>
  <c r="L445" i="1" s="1"/>
  <c r="F443" i="1"/>
  <c r="N442" i="1" s="1"/>
  <c r="F431" i="1"/>
  <c r="N431" i="1" s="1"/>
  <c r="F428" i="1"/>
  <c r="N428" i="1" s="1"/>
  <c r="F425" i="1"/>
  <c r="N425" i="1" s="1"/>
  <c r="G422" i="1"/>
  <c r="G438" i="1" s="1"/>
  <c r="G24" i="1" s="1"/>
  <c r="F419" i="1"/>
  <c r="N419" i="1" s="1"/>
  <c r="F407" i="1"/>
  <c r="J407" i="1" s="1"/>
  <c r="F410" i="1"/>
  <c r="J410" i="1" s="1"/>
  <c r="F401" i="1"/>
  <c r="J401" i="1" s="1"/>
  <c r="F398" i="1"/>
  <c r="J398" i="1" s="1"/>
  <c r="F395" i="1"/>
  <c r="J395" i="1" s="1"/>
  <c r="F386" i="1"/>
  <c r="J386" i="1" s="1"/>
  <c r="F383" i="1"/>
  <c r="J383" i="1" s="1"/>
  <c r="F380" i="1"/>
  <c r="J380" i="1" s="1"/>
  <c r="F377" i="1"/>
  <c r="J377" i="1" s="1"/>
  <c r="G367" i="1"/>
  <c r="G364" i="1"/>
  <c r="F361" i="1"/>
  <c r="L361" i="1" s="1"/>
  <c r="G351" i="1"/>
  <c r="G348" i="1"/>
  <c r="G339" i="1"/>
  <c r="G340" i="1"/>
  <c r="G341" i="1"/>
  <c r="G336" i="1"/>
  <c r="G333" i="1"/>
  <c r="G324" i="1"/>
  <c r="F313" i="1"/>
  <c r="P313" i="1" s="1"/>
  <c r="G302" i="1"/>
  <c r="F299" i="1"/>
  <c r="J299" i="1" s="1"/>
  <c r="F296" i="1"/>
  <c r="P296" i="1" s="1"/>
  <c r="F330" i="1"/>
  <c r="J330" i="1" s="1"/>
  <c r="F327" i="1"/>
  <c r="J327" i="1" s="1"/>
  <c r="G323" i="1"/>
  <c r="F320" i="1"/>
  <c r="J320" i="1" s="1"/>
  <c r="F317" i="1"/>
  <c r="L317" i="1" s="1"/>
  <c r="G293" i="1"/>
  <c r="G290" i="1"/>
  <c r="G287" i="1"/>
  <c r="G284" i="1"/>
  <c r="G277" i="1"/>
  <c r="G274" i="1"/>
  <c r="G271" i="1"/>
  <c r="F268" i="1"/>
  <c r="J268" i="1" s="1"/>
  <c r="G251" i="1"/>
  <c r="G248" i="1"/>
  <c r="G265" i="1"/>
  <c r="F254" i="1"/>
  <c r="J254" i="1" s="1"/>
  <c r="F245" i="1"/>
  <c r="J245" i="1" s="1"/>
  <c r="G242" i="1"/>
  <c r="G223" i="1"/>
  <c r="G224" i="1"/>
  <c r="F234" i="1"/>
  <c r="F231" i="1"/>
  <c r="F227" i="1"/>
  <c r="G222" i="1"/>
  <c r="F195" i="1"/>
  <c r="F191" i="1"/>
  <c r="F169" i="1"/>
  <c r="F198" i="1"/>
  <c r="F194" i="1"/>
  <c r="F190" i="1"/>
  <c r="F187" i="1"/>
  <c r="G184" i="1"/>
  <c r="G181" i="1"/>
  <c r="G178" i="1"/>
  <c r="G175" i="1"/>
  <c r="F172" i="1"/>
  <c r="F166" i="1"/>
  <c r="F163" i="1"/>
  <c r="G154" i="1"/>
  <c r="F151" i="1"/>
  <c r="F160" i="1"/>
  <c r="F145" i="1"/>
  <c r="G135" i="1"/>
  <c r="G134" i="1"/>
  <c r="G122" i="1"/>
  <c r="F116" i="1"/>
  <c r="F113" i="1"/>
  <c r="F110" i="1"/>
  <c r="F104" i="1"/>
  <c r="F107" i="1"/>
  <c r="F128" i="1"/>
  <c r="F130" i="1"/>
  <c r="G133" i="1"/>
  <c r="G138" i="1"/>
  <c r="G141" i="1"/>
  <c r="F144" i="1"/>
  <c r="G157" i="1"/>
  <c r="A85" i="23" l="1"/>
  <c r="A89" i="23" s="1"/>
  <c r="A93" i="23" s="1"/>
  <c r="A98" i="23" s="1"/>
  <c r="A103" i="23" s="1"/>
  <c r="A110" i="23" s="1"/>
  <c r="A113" i="23" s="1"/>
  <c r="A118" i="23" s="1"/>
  <c r="A122" i="23" s="1"/>
  <c r="A126" i="23" s="1"/>
  <c r="A134" i="23" s="1"/>
  <c r="A138" i="23" s="1"/>
  <c r="A144" i="23" s="1"/>
  <c r="A148" i="23" s="1"/>
  <c r="A152" i="23" s="1"/>
  <c r="A156" i="23" s="1"/>
  <c r="A164" i="23" s="1"/>
  <c r="F530" i="1"/>
  <c r="F32" i="1" s="1"/>
  <c r="P587" i="1"/>
  <c r="G10" i="1"/>
  <c r="L587" i="1"/>
  <c r="N587" i="1"/>
  <c r="J587" i="1"/>
  <c r="G587" i="1"/>
  <c r="G38" i="1" s="1"/>
  <c r="G565" i="1"/>
  <c r="G36" i="1" s="1"/>
  <c r="F372" i="1"/>
  <c r="F18" i="1" s="1"/>
  <c r="G237" i="1"/>
  <c r="F546" i="1"/>
  <c r="F34" i="1" s="1"/>
  <c r="F587" i="1"/>
  <c r="F38" i="1" s="1"/>
  <c r="F565" i="1"/>
  <c r="F36" i="1" s="1"/>
  <c r="G516" i="1"/>
  <c r="G30" i="1" s="1"/>
  <c r="G546" i="1"/>
  <c r="G34" i="1" s="1"/>
  <c r="G530" i="1"/>
  <c r="G32" i="1" s="1"/>
  <c r="G502" i="1"/>
  <c r="G28" i="1" s="1"/>
  <c r="F502" i="1"/>
  <c r="F28" i="1" s="1"/>
  <c r="F478" i="1"/>
  <c r="F26" i="1" s="1"/>
  <c r="F438" i="1"/>
  <c r="F24" i="1" s="1"/>
  <c r="F413" i="1"/>
  <c r="F20" i="1" s="1"/>
  <c r="G413" i="1"/>
  <c r="G20" i="1" s="1"/>
  <c r="G372" i="1"/>
  <c r="G18" i="1" s="1"/>
  <c r="F279" i="1"/>
  <c r="F14" i="1" s="1"/>
  <c r="G279" i="1"/>
  <c r="F343" i="1"/>
  <c r="F16" i="1" s="1"/>
  <c r="G343" i="1"/>
  <c r="G16" i="1" s="1"/>
  <c r="F237" i="1"/>
  <c r="F122" i="1"/>
  <c r="A176" i="23" l="1"/>
  <c r="A172" i="23"/>
  <c r="A181" i="23"/>
  <c r="A189" i="23"/>
  <c r="G12" i="1"/>
  <c r="F12" i="1"/>
  <c r="F10" i="1"/>
  <c r="G14" i="1"/>
  <c r="G41" i="1"/>
  <c r="E6" i="21" s="1"/>
  <c r="E10" i="21" s="1"/>
  <c r="F41" i="1" l="1"/>
  <c r="D6" i="21" s="1"/>
  <c r="A194" i="23"/>
  <c r="A202" i="23" s="1"/>
  <c r="A206" i="23" s="1"/>
  <c r="A210" i="23" s="1"/>
  <c r="A214" i="23" s="1"/>
  <c r="A218" i="23" s="1"/>
  <c r="A225" i="23" s="1"/>
  <c r="A229" i="23" s="1"/>
  <c r="A234" i="23" s="1"/>
  <c r="A238" i="23" s="1"/>
  <c r="A240" i="23" s="1"/>
  <c r="A242" i="23" s="1"/>
  <c r="A244" i="23" s="1"/>
  <c r="A246" i="23" s="1"/>
  <c r="A198" i="23"/>
  <c r="E11" i="21"/>
  <c r="E12" i="21" s="1"/>
  <c r="D11" i="21" l="1"/>
  <c r="D12" i="21" s="1"/>
  <c r="D13" i="21" s="1"/>
  <c r="D10" i="21"/>
  <c r="E13" i="21"/>
</calcChain>
</file>

<file path=xl/sharedStrings.xml><?xml version="1.0" encoding="utf-8"?>
<sst xmlns="http://schemas.openxmlformats.org/spreadsheetml/2006/main" count="2026" uniqueCount="1017">
  <si>
    <t>1.</t>
  </si>
  <si>
    <t>2.</t>
  </si>
  <si>
    <t>3.</t>
  </si>
  <si>
    <t>4.</t>
  </si>
  <si>
    <t>kom</t>
  </si>
  <si>
    <t>I.</t>
  </si>
  <si>
    <t>GRADBENA IN OBRTNIŠKA DELA</t>
  </si>
  <si>
    <t>SKUPAJ GRADBENA IN OBRTNIŠKA DELA</t>
  </si>
  <si>
    <t>UPRAVIČENI STROŠKI</t>
  </si>
  <si>
    <t>NEUPRAVIČENI STROŠKI</t>
  </si>
  <si>
    <t>II.</t>
  </si>
  <si>
    <t>Demontaža obstoječih luči. Komplet.</t>
  </si>
  <si>
    <t>RUŠITVENA DELA</t>
  </si>
  <si>
    <t>III.</t>
  </si>
  <si>
    <t>kos</t>
  </si>
  <si>
    <t>A.</t>
  </si>
  <si>
    <t>B.</t>
  </si>
  <si>
    <t>NE UPRAVIČENI STROŠKI</t>
  </si>
  <si>
    <t>OPOMBA :</t>
  </si>
  <si>
    <t>m²</t>
  </si>
  <si>
    <t>m'</t>
  </si>
  <si>
    <t>PRIPRAVLJALNA DELA</t>
  </si>
  <si>
    <t>1.1</t>
  </si>
  <si>
    <t>1.2</t>
  </si>
  <si>
    <t>1.3</t>
  </si>
  <si>
    <t>1.4</t>
  </si>
  <si>
    <t>1.5</t>
  </si>
  <si>
    <t>Dobava, postavitev in odstranitev gradbiščne ograje.</t>
  </si>
  <si>
    <t>Dobava, postavitev in odstranitev gradbiščne table</t>
  </si>
  <si>
    <t>Namestitev in vzrževanje sanitarnih kontejnerjev</t>
  </si>
  <si>
    <t>ocena</t>
  </si>
  <si>
    <t>Postavitev gradbiščnih omaric in elektrifikacija gradbišča</t>
  </si>
  <si>
    <t>Vzdrževanje infrastrukture, transportnih poti in sanacija terena</t>
  </si>
  <si>
    <t>kompl</t>
  </si>
  <si>
    <t>PRIPRAVLJALNA DELA SKUPAJ</t>
  </si>
  <si>
    <t>Odstranitev mizarskih izdelkov in iznos na gradbiščno deponijo cca 20m</t>
  </si>
  <si>
    <t>vrata velikosti nad 2m²</t>
  </si>
  <si>
    <t>vrata velikosti do 2 m²</t>
  </si>
  <si>
    <t>Odstranitev sanitarne opreme:
(wc školjke, umivalniki, kad in podobno in iznos na gradbiščno deponijo)</t>
  </si>
  <si>
    <t>Pazlijva odstranitev sanitarnih kabin, skupaj z vrati (2x 4 kabine), ki se ponovno montirajo.</t>
  </si>
  <si>
    <t>Odstranitev grelnih teles in vidne cevne instalacije, komplet z iznosom na gradb. deponijo.</t>
  </si>
  <si>
    <t>grelna telesa</t>
  </si>
  <si>
    <t>cevi</t>
  </si>
  <si>
    <t>Odstranitev tlakov v sestavi:
keramika, estrih 7cm, pvc folija, stiropor 2x 4cm z iznosom na gradb. deponij</t>
  </si>
  <si>
    <t>Odstranitev tlakov v sestavi:
parket, estrih 7cm, pvc folija, stiropor 2x 4cm z iznosom na gradb. deponijo</t>
  </si>
  <si>
    <t>Odstranitev stenske keramike višine do 2m, v sanitarijah in iznos na gradb. deponijo</t>
  </si>
  <si>
    <t>2.1</t>
  </si>
  <si>
    <t>2.2</t>
  </si>
  <si>
    <t>2.3</t>
  </si>
  <si>
    <t>2.4</t>
  </si>
  <si>
    <t>2.5</t>
  </si>
  <si>
    <t>2.6</t>
  </si>
  <si>
    <t>2.7</t>
  </si>
  <si>
    <t>2.8</t>
  </si>
  <si>
    <t>2.9</t>
  </si>
  <si>
    <t>2.10</t>
  </si>
  <si>
    <t>2.11</t>
  </si>
  <si>
    <t>2.12</t>
  </si>
  <si>
    <t>2.13</t>
  </si>
  <si>
    <t>2.14</t>
  </si>
  <si>
    <t>2.15</t>
  </si>
  <si>
    <t>2.16</t>
  </si>
  <si>
    <t>2.17</t>
  </si>
  <si>
    <t>2.18</t>
  </si>
  <si>
    <t>2.19</t>
  </si>
  <si>
    <t>2.20</t>
  </si>
  <si>
    <t>2.21</t>
  </si>
  <si>
    <t>Odstranitev svetlobnih kupol, kompl. s podstavkom na ravni strehi ø80cm in iznosom na gradb. deponijo</t>
  </si>
  <si>
    <t>Odstranitev kleparskih izdelkov (žlebov, obrob ipd.) Vse komplet z  iznosom na gradb. deponijo.</t>
  </si>
  <si>
    <t>Odstranitev strešne kritine korci v apneni malti, komplet z varjenim jubitektom in iznosom na gradb. deponijo.</t>
  </si>
  <si>
    <t>Odstranitev strelovoda iz pocinkanega valjanca, komplet s pritrdili in iznosom na gradb. deponijo.</t>
  </si>
  <si>
    <t>Rušenje opečnih sten in parapetov deb. do 15cm, z  iznosom na gradb. deponijo.</t>
  </si>
  <si>
    <t>m³</t>
  </si>
  <si>
    <t>Naprava preboja v steni, deb. 30cm za vratno odprtino, komplet z izdelavo preklade in obdelavo stranice, dim. odprtine 90x210cm</t>
  </si>
  <si>
    <t>Rušenje opečnih sten in parapetov deb. 20 in 40cm, z  iznosom na gradb. deponijo.</t>
  </si>
  <si>
    <t>Odstranitev instalacij, po odstranitvi oblog:
vodovodna in električna instalacija</t>
  </si>
  <si>
    <t>Dolbljenje reg za insatalacije v opečni steni in zazidava:</t>
  </si>
  <si>
    <t>rege 10x10cm</t>
  </si>
  <si>
    <t>rege 3x3 do 6x6cm</t>
  </si>
  <si>
    <t>Naprava raznih prebojev v opečni ali betonski plošči</t>
  </si>
  <si>
    <t>preboj do ø50cm</t>
  </si>
  <si>
    <t>preboj nad ø50cm</t>
  </si>
  <si>
    <t>Odstranitev zunanjih kamnitih okenskih polic, širine do 30cm in iznos na gradb. deponijo.</t>
  </si>
  <si>
    <t>2.22</t>
  </si>
  <si>
    <t>2.23</t>
  </si>
  <si>
    <t>2.24</t>
  </si>
  <si>
    <t>2.25</t>
  </si>
  <si>
    <t>ure</t>
  </si>
  <si>
    <t>Nakladanje ruševin in odvoz na mestno deponijo, skupaj s plačilom pristojbine. Obračun v razstresenem stanju.
koef 1.5%</t>
  </si>
  <si>
    <t>Čiščenje objekta med gradnjo in po končanem delu. Upošteva se trikratnik površine objekta.</t>
  </si>
  <si>
    <t>Generalno čiščenje objekta pred prevzemom</t>
  </si>
  <si>
    <t>RUŠITVENA DELA SKUPAJ</t>
  </si>
  <si>
    <t>ZEMELJSKA DELA</t>
  </si>
  <si>
    <t>3.1</t>
  </si>
  <si>
    <t>3.2</t>
  </si>
  <si>
    <t>3.3</t>
  </si>
  <si>
    <t>3.4</t>
  </si>
  <si>
    <t>3.5</t>
  </si>
  <si>
    <t>Zasip drenažne cevi s kroglami in nabito ilovico. Zasip najmanj 20cm nad temenom cevi.</t>
  </si>
  <si>
    <t>3.6</t>
  </si>
  <si>
    <t>3.7</t>
  </si>
  <si>
    <t>3.8</t>
  </si>
  <si>
    <t>Zasip jarka z materijalom od izkopa v plasteh z nabijanjem</t>
  </si>
  <si>
    <t>3.9</t>
  </si>
  <si>
    <t>3.10</t>
  </si>
  <si>
    <t>Odvoz odvečnega materijala na deponijo, skupaj z nalaganjem, prevozom in plačilom pristojbin.</t>
  </si>
  <si>
    <t>Dobava, razstiranje in utrjevanje tamponske podlage v debelini do 15cm pod ploščo teras.</t>
  </si>
  <si>
    <t>Planiranje terena z dovozom humusa ob zidu v širini 1,5m s sejanjem trave.</t>
  </si>
  <si>
    <t>ZEMELJSKA DELA SKUPAJ</t>
  </si>
  <si>
    <t>IV.</t>
  </si>
  <si>
    <t>4.1</t>
  </si>
  <si>
    <t>ZIDARSKA DELA</t>
  </si>
  <si>
    <t>4.2</t>
  </si>
  <si>
    <t>4.3</t>
  </si>
  <si>
    <t>4.4</t>
  </si>
  <si>
    <t>4.5</t>
  </si>
  <si>
    <t>4.6</t>
  </si>
  <si>
    <t>4.7</t>
  </si>
  <si>
    <t>4.8</t>
  </si>
  <si>
    <t>4.9</t>
  </si>
  <si>
    <t>4.10</t>
  </si>
  <si>
    <t>Cementni obrzig grobi in fini omet opečnih sten</t>
  </si>
  <si>
    <t>Cementni obrzig grobi in fini omet sten (krpalni omet) ocenjeno</t>
  </si>
  <si>
    <t>Samo cemetni obrizg in grobi zaribani omet ne mestih odbite keramične obloge</t>
  </si>
  <si>
    <t>Izvedba hidroizolacije talne plošče, bitumenski premaz in 2x bitumenski trakovi, varjen po celotni površini. V ceni upoštevati zavihke ob stenah.</t>
  </si>
  <si>
    <t>Izvedba hidroizolacije pragov igralnic - terase v širini 40cm z dvokomponentno izolacijsko maso z vtisnjeno PVC mrežico. Hidroizolacija se ob vratnih špaletah izvede z zavihki v višini do 10cm</t>
  </si>
  <si>
    <t>Izvedba toplotne izolacije talne plošče v sestavi:
- mineralne volne kot npr. Ursa TEP debeline 4cm
- ekstrudiranega polistirena kot nrp. Ursa XPS N-III-PZ-L debeline 6cm</t>
  </si>
  <si>
    <t>4.11</t>
  </si>
  <si>
    <t>4.12</t>
  </si>
  <si>
    <t>4.13</t>
  </si>
  <si>
    <t>4.14</t>
  </si>
  <si>
    <t>4.15</t>
  </si>
  <si>
    <t xml:space="preserve">Dolbljenje okenske špalete globine do 20cm, debeline 3cm za lepljenje xps plošče debeline 3cm pod ploč. okensko polico. </t>
  </si>
  <si>
    <t xml:space="preserve">Vzidava kovinskih vratnih okvirjev velikosti </t>
  </si>
  <si>
    <t>do 2m²</t>
  </si>
  <si>
    <t>nad 2m²</t>
  </si>
  <si>
    <t xml:space="preserve">Odstranitev LTŽ cevi ø125mm na fasadi, čiščenje, barvanje za ponovno montažo, l=200m </t>
  </si>
  <si>
    <t>Odstranitev peskolovov 40x40cm z betonskim pokrovom, izkop jaška in iznos na gradb. deponijo. Postavitev nove cevi ø50, priklop vertikalnih cevi in obdelva dna ter pokrova 40x40cm</t>
  </si>
  <si>
    <t>4.16</t>
  </si>
  <si>
    <t>4.17</t>
  </si>
  <si>
    <t>4.18</t>
  </si>
  <si>
    <t xml:space="preserve">Vgradnja nove kanalske zbirne rešetke 10x10cm s perforiranim pokrovom </t>
  </si>
  <si>
    <t>Dobava in vgraditev novih jaškov 40x40cm inox s protismradnim pokrovom</t>
  </si>
  <si>
    <t>Razna manjša gradbena dela z vpisom v gradbeni dnevnik in po potrditvi nadzornega organa</t>
  </si>
  <si>
    <t>KV</t>
  </si>
  <si>
    <t>PK</t>
  </si>
  <si>
    <t>NK</t>
  </si>
  <si>
    <t>ZIDARSKA DELA SKUPAJ</t>
  </si>
  <si>
    <t>BETONSKA DELA</t>
  </si>
  <si>
    <t>BETONSKA DELA SKUPAJ</t>
  </si>
  <si>
    <t>V.</t>
  </si>
  <si>
    <t>5.1</t>
  </si>
  <si>
    <t>5.2</t>
  </si>
  <si>
    <t>5.3</t>
  </si>
  <si>
    <t>5.4</t>
  </si>
  <si>
    <t>5.5</t>
  </si>
  <si>
    <t>5.6</t>
  </si>
  <si>
    <t xml:space="preserve">Betonirnje pasovnih temeljev z betonom C 20/25 širine 60cm na mestu novega zidu. </t>
  </si>
  <si>
    <t xml:space="preserve">Betoniranje AB talne plošče, teras, debeline 10-12cm, z betonom C 25/30, prereza 0,08 so 0,12 m³/m. V ceni upoštevati opaž zunanjega roba </t>
  </si>
  <si>
    <t>Betoniranje AB elementov prereza 0,04 do 0,08 m³/m, kot so vezi, preklade.</t>
  </si>
  <si>
    <t>kg</t>
  </si>
  <si>
    <t>Dobava, krivljenje in montaža armature za AB konstrukcije. Ocena.</t>
  </si>
  <si>
    <t>FASADERSKA DELA</t>
  </si>
  <si>
    <t>FASADERSKA DELA SKUPAJ</t>
  </si>
  <si>
    <t>6.1</t>
  </si>
  <si>
    <t>6.2</t>
  </si>
  <si>
    <t>6.3</t>
  </si>
  <si>
    <t>6.4</t>
  </si>
  <si>
    <t>6.5</t>
  </si>
  <si>
    <t>6.6</t>
  </si>
  <si>
    <t>6.7</t>
  </si>
  <si>
    <t>6.8</t>
  </si>
  <si>
    <t>6.9</t>
  </si>
  <si>
    <t>6.10</t>
  </si>
  <si>
    <t>OSTALA DELA NA FASADI</t>
  </si>
  <si>
    <t>Demontaža klimatskih zunanjih enot in ponovna montaža skupaj z nosilci ter polnjenje s plinom.</t>
  </si>
  <si>
    <t xml:space="preserve">Demontaža in ponovna montaža raznih omaric:
telefonska omarica, nabiralnik, prezračevalne rešetke, plinske omarice, ipd. </t>
  </si>
  <si>
    <t>Demontaža LTŽ odtočnih cevi ø140 L=2m. Pri ponovni montaži se uporabi nova držala za pritrditev. V ceno vključiti temeljni oplesk z barvo in barvo za kovino ter montažo na nov odtok s fazonskimi komadi.</t>
  </si>
  <si>
    <t>Demontaža prezračevalnih rešetk 40x40cm in ponovna montaža po končanih delih.</t>
  </si>
  <si>
    <t>Montaža, demontaža fasadnih odrov, višine do 6m, zaščita z tekstilno ponjavo.</t>
  </si>
  <si>
    <t>OBRTNIŠKA DELA</t>
  </si>
  <si>
    <t>VI.</t>
  </si>
  <si>
    <t>KROVSKA DELA</t>
  </si>
  <si>
    <t xml:space="preserve">Izvedba prezračevane strehe v sestavi:
- parna ovira
- polaganje TI iz mineralne steklene volne λ=0,035 (kot npr.: Knauf, Unifit 035), med lesene nosilce, debelina izolacije 18cm
- montaža lesenih nosilcev 10x18cm, na raymaku 1m
- paroprepustna sekundarna kritina
- leto prezračevalnega kanala
- strešna leto
- korci na letvah - vijačenje
 </t>
  </si>
  <si>
    <t>Dobava in montaža prezračevalnih strešnikov in vijačenje.</t>
  </si>
  <si>
    <t>KROVSKA DELA SKUPAJ</t>
  </si>
  <si>
    <t>KLEPARSKA DELA</t>
  </si>
  <si>
    <t>KLEPARSKA DELA SKUPAJ</t>
  </si>
  <si>
    <t xml:space="preserve">Dobava in montaža žlebov pravokotne oblike iz alu barvane pločevine razvite širine do 40cm. RAL po izbiri projektanta ali investitorja.
 </t>
  </si>
  <si>
    <t>Dobava in montaža žlebov pravokotne oblike iz alu barvane pločevine razvite širine do 60cm. RAL po izbiri projektanta ali investitorja.</t>
  </si>
  <si>
    <t>Dobava in montaža kvadratnih odtočnih cevi, barvana pločevina, razvita širina 40cm. V ceni upoštevati kolena in priključke na žleb.</t>
  </si>
  <si>
    <t>Žlebni kotlički iz alu barvane pločevine - dvojni.</t>
  </si>
  <si>
    <t>komad</t>
  </si>
  <si>
    <t xml:space="preserve">Dobava in montaža žlot iz barvane alu pločevine razvite širine do 1m.
 </t>
  </si>
  <si>
    <t>Dobava in montaža zidnih obrob poševnih streh iz alu barvane pločevine, razvite širine do 50cm. RAL po izbiri projektanta ali investitorja.</t>
  </si>
  <si>
    <t>Dobava in montaža zidnih obrob ravnih streh iz alu barvane pločevine, razvite širine do 60cm. RAL po izbiri projektanta ali investitorja.</t>
  </si>
  <si>
    <t>Dobava in montaža svetlobnih kupol ø80, komplet s postavko in obrobami. Troslojna kupola λ=1,9W/m²K.</t>
  </si>
  <si>
    <t>Dobava in montaža okenskih polic, širine do 25cm iz alu barvane pločevine. RAL po izbiri projektanta ali investitorja.</t>
  </si>
  <si>
    <t>FASADA</t>
  </si>
  <si>
    <t>RAVNA STREHA</t>
  </si>
  <si>
    <t>POŠEVNA STREHA</t>
  </si>
  <si>
    <r>
      <t>Izvedba obrob, zaključkov</t>
    </r>
    <r>
      <rPr>
        <sz val="10"/>
        <color rgb="FFFF0000"/>
        <rFont val="Arial Narrow"/>
        <family val="2"/>
      </rPr>
      <t xml:space="preserve"> </t>
    </r>
    <r>
      <rPr>
        <sz val="10"/>
        <rFont val="Arial Narrow"/>
        <family val="2"/>
      </rPr>
      <t>poševnih streh</t>
    </r>
    <r>
      <rPr>
        <sz val="10"/>
        <color rgb="FFFF0000"/>
        <rFont val="Arial Narrow"/>
        <family val="2"/>
      </rPr>
      <t xml:space="preserve"> </t>
    </r>
    <r>
      <rPr>
        <sz val="10"/>
        <rFont val="Arial Narrow"/>
        <family val="2"/>
      </rPr>
      <t>ob slemenu z alu barvano pločevino, razvite širine do 60cm.</t>
    </r>
  </si>
  <si>
    <t>MIZARSKA DELA SKUPAJ</t>
  </si>
  <si>
    <t>MIZARSKA DELA</t>
  </si>
  <si>
    <t xml:space="preserve">Montaža obstoječih štiridelnih wc kabin z dodelavo treh novih stranic iz enakega materjala (kot npr.: Fundermax). Višina sten 120cm. V ceno vključiti vse okvirje in pritrdilni materjal v inox izvedbi ter zaščito proti preščipu prstov.
 </t>
  </si>
  <si>
    <t>ravne plošče</t>
  </si>
  <si>
    <t>trikotne plošče</t>
  </si>
  <si>
    <t>KLJUČAVNIČARSKA DELA</t>
  </si>
  <si>
    <t>KLJUČAVNIČARSKA DELA SKUPAJ</t>
  </si>
  <si>
    <t>TLAKARSKA DELA</t>
  </si>
  <si>
    <t>Naprava izravnalne mase s predhodnim čiščenjem in impregnacijo cementnega estriha.</t>
  </si>
  <si>
    <t>TLAKARSKA DELA SKUPAJ</t>
  </si>
  <si>
    <t>KERAMIČARSKA DELA</t>
  </si>
  <si>
    <t>KERAMIČARSKA DELA SKUPAJ</t>
  </si>
  <si>
    <t>Dobava in polaganje stenskih keramičnih ploščic 30x30cm do višine 200cm. Polaganje na lepilo, komplet s fugiranjem. Keramika potrjena s starni nadzora investitorja.</t>
  </si>
  <si>
    <t>Keramika v wc-jih in v igralnicah ob umivalniku ter v pralnici.</t>
  </si>
  <si>
    <t>SLIKOPLESKARSKA DELA</t>
  </si>
  <si>
    <t>SLIKOPLESKARSKA DELA SKUPAJ</t>
  </si>
  <si>
    <t>VII.</t>
  </si>
  <si>
    <t>7.1</t>
  </si>
  <si>
    <t>7.2</t>
  </si>
  <si>
    <t>7.3</t>
  </si>
  <si>
    <t>7.4</t>
  </si>
  <si>
    <t>Kitanje stropov in oplesk s poldisperzijsko barvo. 
- obstoječi stropovi</t>
  </si>
  <si>
    <t>Dvakratni oplesk sten s disperzijsko barvo. Npr.: jupol gold, barve določi projektant ali investitor.</t>
  </si>
  <si>
    <t>7.5</t>
  </si>
  <si>
    <t>Dvokratni premaz lesenih delov strehe z zaščitnimi premazi.</t>
  </si>
  <si>
    <t>VIII.</t>
  </si>
  <si>
    <t>MAVČNA DELA</t>
  </si>
  <si>
    <t>MAVČNA DELA DELA SKUPAJ</t>
  </si>
  <si>
    <t>cena/enoto</t>
  </si>
  <si>
    <t>skupaj</t>
  </si>
  <si>
    <t>Izdelava, dobava in montaža KERROCK UMIVALNIH PULTOV in previjalne mize , kot sledi:</t>
  </si>
  <si>
    <t>OMARE</t>
  </si>
  <si>
    <t xml:space="preserve">SESTAVNI DEL POPISA SO NAČRTI, DETALJI IN PODROBEN OPIS POSAMEZNIH ELEMENTOV, KI SE NAHAJAJO V NAČRTU ARHITEKTURE. POPIS IN NAČRT TVORIJO CELOTO.
</t>
  </si>
  <si>
    <t xml:space="preserve">Levi del sestavlja polica pod pultom - za odlaganje, pod njo pa prostor za leseno lestev. Ob lestvi se najaja predalnik s 3 predali odpiranje z vtopnimi ročaji, mehko zapiranje z blažilim sistemom.
V sredinski omarici se je prostor za koš za smeti, vključno s PVC košem. (dobaviti tudi ustrezen pvc koš).
Pod banjico je omara z dvokrilnimi vrati z eno prestavljivo polico. Odpiranje klasično, ročaji vtopni, panti s sistemom "soft close".
V ceni všteti vsa vodila in material za montažo.  Element se opremi se previjalno blazino 105x75 x 5 cm. Blazina oblečena v imitacijo usnja. Barva po izbiri projektanta. 
Izvlečne stopnice lesene, obdelane z zaobljenimi robovi, barvane v beli barvi. Vse skupaj z izvlečnimi vodili, nalimki za drsenje ali kolesa na podnožju stopnic. Nastopne ploskve imajo zareze in trak proti drsenju.  </t>
  </si>
  <si>
    <t xml:space="preserve">V ceno vključiti tudi leseno izvlečno lestev z zaobljenimi robovi.  Osrednji del sestavlja omarica pod umivalnikom z zaklepom na ključ.
Desna stran je odpirtina za izvlečne stopnce, nad njo pa polica za odlaganje.  V ceni všteti vsa vodila in material za montažo.  
Opremi se previjalno blazino 96 x75 x 5 cm. Blazina oblečena v imitacijo usnja. Barva po izbiri projektanta. Izvlečne stopnice lesene, obdelane z zaobljenimi robovi, barvane v beli barvi. Vse skupaj z izvlečnimi vodili, nalimki za drsenje ali kolesa na podnožju stopnic. Nastopne ploskve imajo zareze in trak proti drsenju.  </t>
  </si>
  <si>
    <t>Izdelava, dobava in montaža omare nad previjalno mizo, s policami (delitev po priloženem načrtu - 16 prekatov) v=56cm, d= 223cm, g=25cm. Police iz iverala, zaključek v dekorju v barvi po izbiri projektanta. Robovi zaključeni z masivnimi, zaokroženimi ABS nalimki. (sanitarije otroci)</t>
  </si>
  <si>
    <t xml:space="preserve">Izdelava, dobava in montaža PREVIJALNE MIZE v GARDEROBI, tlorisnih dimenzij 150 x 75 cm, višina omarice skupaj s pultom je  85 cm;izdelane iz oplemenitene iverne plošče - na primer laminat MAX. Zgornja površina KERROCK  ali ekviv. 5cm pult (barva ENOTNA, po izbiri projektanta). Zgornji rob kerrocka 5 cm (do 85cm skupne višine). Z integrirano eno umivalno skledo RONDO 035,  Kompleten  umivalnik sestavljen iz:                                                                                                    
-odtočnega ventila in sifona za umivalnik, dim 50mm                                                                                                                                                                                                                         -stoječe  enoročne baterije DN15 s fiksnim izpustom in perlatorjem
-kotnega  ventila DN15                                     </t>
  </si>
  <si>
    <t xml:space="preserve">Izdelava, dobava in montaža PREVIJALNE MIZE v IGRALNICI,
 tlorisnih dimenzij 220 x 75 cm, višina omarice skupaj s pultom je  85 cm;izdelane iz oplemenitene iverne plošče - na primer laminat MAX. ZZgornja površina KERROCK  ali ekviv. 5cm pult (barva ENOTNA, po izbiri projektanta). Zgornji rob kerrocka 5 cm (do 85cm skupne višine). Z integrirano banjico za otroke,  Kompleten  umivalnik sestavljen iz:                                                                                                    
-odtočnega ventila in sifona za umivalnik, dim 50mm                                                                                                                                                                                                                         -stoječe  enoročne baterije z izvlečnim tušem na zvijavi ceni. Baterija omogoča tudi izklop funkcije tuša.
-kotnega  ventila DN15      
Banjica ima vgrajeno nedrsečo podlago.                               </t>
  </si>
  <si>
    <t>Umivalno korito iz kerrocka  ali ekviv. 
Tlorisne dim. 200 x 40-50 cm, montiran na višino 50 cm nad tlemi; pult s tremi umivalnimi mesti; čelna  stranica pulta zaključene z MAX ploščo (ali ekviv); vse v barvi po izbiri projektanta; (intenzivna, enotna barva), izdelano po skici opreme; Komplet s konzolami za montažo in termostatsko mešalno baterijo z dolgim izlivom;                                                        Barva enotna in tip po izbiri arhitekta 
Kompletno  korito sestavljeno iz:
-3x odtočnega ventila in sifona za umivalnik, dim 50mm                                                                                                                                                                                                                         -3x stoječe  enoročne baterije z dolgim izlivom DN15 s fiksnim izpustom in perlatorjem
-kotnega  ventila DN15      (sanitarije otroci)</t>
  </si>
  <si>
    <t>Umivalno korito iz kerrocka  ali ekviv. 
Tlorisne dim. 200 x 40-50 cm, montiran na višino 60 cm nad tlemi; pult s tremi umivalnimi mesti; čelna  stranica pulta zaključene z MAX ploščo (ali ekviv); vse v barvi po izbiri projektanta; (intenzivna, enotna barva), izdelano po skici opreme; Komplet s konzolami za montažo in termostatsko mešalno baterijo z dolgim izlivom;                                                        Barva enotna in tip po izbiri arhitekta 
Kompletno  korito sestavljeno iz:
-3x odtočnega ventila in sifona za umivalnik, dim 50mm                                                                                                                                                                                                                         -3x stoječe  enoročne baterije z dolgim izlivom DN15 s fiksnim izpustom in perlatorjem
-kotnega  ventila DN15      (sanitarije otroci)</t>
  </si>
  <si>
    <t>OPREMA:</t>
  </si>
  <si>
    <t>PODEST</t>
  </si>
  <si>
    <t>VRATA</t>
  </si>
  <si>
    <t>FASADA SKUPAJ</t>
  </si>
  <si>
    <t>RAVNA STREHA SKUPAJ</t>
  </si>
  <si>
    <t>POŠEVNA STREHA SKUPAJ</t>
  </si>
  <si>
    <t xml:space="preserve">REKAPITULACIJA </t>
  </si>
  <si>
    <t>GRADBENA DELA</t>
  </si>
  <si>
    <t>Dobava in montaža jeklene konstrukcije za podporo podesta. Konstrukcija iz železnih profilom v ptatičnnem izračunu. 
Stebri HOP 80 /80/3mm in nosilcev IPE 160.
Vseminizirano in opčeskano z varvo za kovino. RAL po izbiri projektanta ali investitorja. (vključuje oba podesta - za dostop do strojnice in za dostop do shrambe)</t>
  </si>
  <si>
    <t>Izdelava in montaža lesene konstrukcije podesta iz lepljenih nosilcev, dimenzij 12 x16cm. Zgornja površina iz križno vezane smrekove plošče, debeline 27mm, položene na neoprensko podlago. V ceni upoštevati zaključno leseno čelno obrobo iz enakih plošč ter podkonstrukcijo za pritrditev na I profil. Vse skupaj brušeno in lakirano z mat lakom na vodni osnovi. Med ploščami in konstrukcijo se vstavi neoprenski trak kot zvočna izolacija.</t>
  </si>
  <si>
    <t xml:space="preserve">Izdelava in montaža lesenih stopnic iz križno vezanega lepljenega  lesa, debeline 27mm, z zaobljenimi robovi. Vse brušeno in finalno lakirano z mat lakom. Nastopne ploskve stopnic imajo protizdrsne nalimke.
 </t>
  </si>
  <si>
    <t>čela</t>
  </si>
  <si>
    <t>Izdelava in montaža lesene konstrukcije podesta za dostop do shrambe, iz lepljenih nosilcev, dimenzij 12 x16cm. Zgornja površina iz križno vezane smrekove plošče, debeline 27mm, položene na neoprensko podlago. V ceni upoštevati zaključno leseno čelno obrobo iz mavčno kartonskih plošč ter podkonstrukcijo za pritrditev na I profil. Vse skupaj brušeno in lakirano z mat lakom na vodni osnovi. Med ploščami in konstrukcijo se vstavi neoprenski trak kot zvočna izolacija.</t>
  </si>
  <si>
    <t>a) ravna</t>
  </si>
  <si>
    <t>b) poševna od 1,40-4m</t>
  </si>
  <si>
    <t xml:space="preserve">Izvedba lesene ograje iz lepljenih moralčkov, dimenzije 50x100mm. Ograja na podestu, višine 1,45m, pritrjena na čelu podesta. Izvedba po detajlu. Ograja barvana v barvi po izbiri projektanta ali investitorja. </t>
  </si>
  <si>
    <t>1.6</t>
  </si>
  <si>
    <t>Dobava in montaža lesenih izvlečnih stopnic za dostop na podstrešje, dimenzije 90x145cm. Višina do 240cm. Stopnice morajo imeti široke nastopne ploskve 
Širina stopnic 60 cm
Glob. stopnice 15 cm</t>
  </si>
  <si>
    <t>okna velikosti pod 2m²</t>
  </si>
  <si>
    <t xml:space="preserve">a) Nadgradnih fluorescentnih dimenzije  </t>
  </si>
  <si>
    <t xml:space="preserve">b) Ostalih stropnih nadometnih luči dimenzije </t>
  </si>
  <si>
    <t>Odstranitev tlakov na terasi in vhodu v sestavi:
- prane plošče 50x50x5,
- cem. estrih debeline 5cm, 
- betonska plošča deb. 10cm, 
skupaj z iznosom na gradb. deponijo</t>
  </si>
  <si>
    <t xml:space="preserve">Odstranitev slojev ravne strehe:
- pločevinasta kritina
- hidro izolacija
- estrih 5cm
- hidro izolacija
- stripor 10-15cm
- parna zapora
Vse komplet z obrobami in iznosom na gradb. deponijo.
</t>
  </si>
  <si>
    <t>DETAJLI, PODROBEN OPIS SESTAVE KONSTRUKCIJ IN SHEME OKEN IN VRAT, KI SO   NAVEDENI  V  POSAMEZNEM  OPISU POSTAVKE,  SO SESTAVNI  DEL  POPISA  DEL  IN  SE  NAHAJAJO  NA  KONCU LE TEGA. OZIROMA V LOČENIH PDF DATOTEKAH. 
V PONUDBENO CENO VKLJUČITI TUDI VSE TRANSPORTNE STROŠKE, PLAČILO DOVOLILNIC IN TAKS.</t>
  </si>
  <si>
    <t>Odstranitev spuščenega stropa "armstrong" v garderobi, komplet s podkonstrukcijo in heraklitom, pritrjenim na pvp ploščp, z iznosom na gradb. deponijo</t>
  </si>
  <si>
    <t>Odstranitev pitnika ob fasadi v atriju in iznos na gradb. Deponijo. (pitnik ovira postavitev TI fasadnega sloja)</t>
  </si>
  <si>
    <t>Demontaža in ponovna montaža:</t>
  </si>
  <si>
    <t>ograj</t>
  </si>
  <si>
    <t xml:space="preserve">senčil - tenda </t>
  </si>
  <si>
    <t>vrat v ograji</t>
  </si>
  <si>
    <t>Rezanje betonskega ograjnega zidu in obdelava reza.</t>
  </si>
  <si>
    <t>fi 60</t>
  </si>
  <si>
    <t>fi 40</t>
  </si>
  <si>
    <t>Odstranitev zunanjih jaškov komplet z izkopom in iznosom na gradb. deponijo.</t>
  </si>
  <si>
    <t>Odstranitev zunanjih kanalet v atrijih, z izkopom in iznosom na gradb. deponijo.</t>
  </si>
  <si>
    <t>2.26</t>
  </si>
  <si>
    <t>2.27</t>
  </si>
  <si>
    <t>2.28</t>
  </si>
  <si>
    <t>2.29</t>
  </si>
  <si>
    <t>Odstranitev pranih plošč in ročni odkop ob ravnem zidu, globine do 1m, zaradi izvedbe vertikalne hidroizolacije in toplotne izolacije z odvozom materiala na deponijo. Izkop 0,60m³/m', obračun v raščenem stanju</t>
  </si>
  <si>
    <t>Dobava in polaganje drenažne cevi ø125mm, ovito v filc. Komplet s priklopom na meteorno kanalizacijo.</t>
  </si>
  <si>
    <t>Naprava okroglih jaškov ø50z betonskom pokrovom, globine do 2m.</t>
  </si>
  <si>
    <t>Naprava okroglih jaškov ø60 globine do 1m. z RF pokrovom in vsem delib</t>
  </si>
  <si>
    <t>Napravapeskolovov  ø40 iz okroglih cevi in betonskega pokrova, skupaj s priklopom na met kanalizacijo.</t>
  </si>
  <si>
    <t>3.11</t>
  </si>
  <si>
    <t>3.12</t>
  </si>
  <si>
    <t>Zidanje zidov iz opečnega votlaka, debeline 20 in 40cm (parapeti in pozidave)</t>
  </si>
  <si>
    <t>Izvedba vertikalne hidroizolacije zunanje stene, višine do 1m. 1x bitumenski premaz in 2x varjeni bitumenski trakovi. Hidroizolacija se zaščiti z xps ploščami debeline 5cm do višine ±0,00</t>
  </si>
  <si>
    <t xml:space="preserve">Izvedba hidroizolacije ravne strehe:
Samolepilni trak Izoself PS eli ekviv
Bitumenska kritina s posipom Izoelast reflex P4 ali ekviv. v beli barvi,  v ceni upoštevati tudi zavihek ob steni
</t>
  </si>
  <si>
    <t>Izvedba toplotne izolacije ravnih plošč - streh z eps ploščami debeline 2x10cm, plošče Fragmat EPS 100 eli ekvivalentne.</t>
  </si>
  <si>
    <t xml:space="preserve">Izvedba parne zapore ravne strehe v sestavi:
- Hladen bitumenski premaz Ibitol HS ali ekviv.
- Enostransko samolepilni trak Izoself AL plus ali  ekviv.
</t>
  </si>
  <si>
    <t>fi 50</t>
  </si>
  <si>
    <t>fi 30</t>
  </si>
  <si>
    <t xml:space="preserve">Razna režijska dela, obračunana z vpisom gradbiščni dnevnik in po potrditvi nadzornega organa. </t>
  </si>
  <si>
    <t>kovinskega nadsreška pred igralnico</t>
  </si>
  <si>
    <t>Naprava nasutja, posteljice iz koprimirane frakcije 8-16mm, v debelini 15cm pod drenažno cevjo</t>
  </si>
  <si>
    <t>Polaganje pranih plošč 50x50cm iz belega agragata. Polaganje na cem. Estrih, skupaj s fugiranjem.</t>
  </si>
  <si>
    <t>Naprava cem. Estriha debeline 5cm, armiran z mikrovlakni.</t>
  </si>
  <si>
    <t>Izdelava betonske mulde, širine 40cm, komplet z izdelavo podlage - podložnega beton, opaža in zagladitve površine.</t>
  </si>
  <si>
    <t>Dobava in polaganje xps plošče debeline 3- 5cm na špaletah okoli oken, v širini cca. 15cm, komplet z ometom, PVC mrežico in vogalnikom.</t>
  </si>
  <si>
    <t>Izdelava strešne konstrukcije na manjšem objektu za odpadke
- lesena podkonstrukcija v naklonu
- strešni opaž
- sekundarna kritina
- pokrivanje strehe s korci na Pu peno.</t>
  </si>
  <si>
    <t>Dobava in polaganje xps plošč, debeline 18cm, med špirovce kot podlaga podlaga  žloti iz barvane pločevine.</t>
  </si>
  <si>
    <t>Dobava in montaža prezračevalne mrežice ob kapu in slemenu strehe.</t>
  </si>
  <si>
    <t>Pregled obstoječih žlebov ob PVP plošči in ureditev odvodnjavanja kondenza. Detajl doreči na mestu izvedbe.</t>
  </si>
  <si>
    <r>
      <t xml:space="preserve">Dobava in montaža previsne obrobe pod korci </t>
    </r>
    <r>
      <rPr>
        <sz val="10"/>
        <rFont val="Arial Narrow"/>
        <family val="2"/>
      </rPr>
      <t>v žleb razvite širina do 40cm iz alu barvane pločevine.</t>
    </r>
  </si>
  <si>
    <t>Dobava in montaža kapne obrobe iz alu barvane pločevine, razvite širine do 40cm. RAL po izbiri projektanta ali investitorja.</t>
  </si>
  <si>
    <t>Vn1 in Vn1a   80/200</t>
  </si>
  <si>
    <t>Vn2 in Vn2a   70/200</t>
  </si>
  <si>
    <t xml:space="preserve">Vn1 in Vn1a   80/200,  zvočno izolativnost vrat  R'w = 36dB
</t>
  </si>
  <si>
    <t>Dobava in montaža polnih notranjih dvokrilnih vrat s kovinskim podbojem širine 12cm, vratno krilo 110x200cm, zaključna površina ultrapas. Podboj kovinski prašnobarvan, barvan po RAL. Okvir objame debelino zidu. Vrata odporna na izdatno mokro čiščenje.
- cilindrična ključavnica s sistemskim ključem
- samozapiralo
- zaščita proti preščipu prstov
Vse barve po izbiri investitorja ali projektanta.</t>
  </si>
  <si>
    <t>Dobava in montaža  notranjih  vrat  za dostop do strojnice in podstrešne shrambe.
 Krilo polno, zaključna površina ultrapas. Podboj kovinski, suhomontažni, prašno barvan, barvan po RAL. Okvir objame debelino zidu. Vrata odporna na izdatno mokro čiščenje.
- cilindrična ključavnica s sistemskim ključem
- samozapiralo
- zaščita proti preščipu prstov
Vse barve po izbiri investitorja ali projektanta.</t>
  </si>
  <si>
    <t>Vn4  0.95x1.20</t>
  </si>
  <si>
    <t>Vn5  0.70x1.20</t>
  </si>
  <si>
    <t>Prilagoditev raznih elementov, zaradi izvedbe toplotne izolacije.</t>
  </si>
  <si>
    <t xml:space="preserve">prilagoditev senčil </t>
  </si>
  <si>
    <t>prilagoditev ograj in vrat ograj (vključno z barvanjem)</t>
  </si>
  <si>
    <t>prilagoditev kovinskega nadstreška</t>
  </si>
  <si>
    <t>Brušenje in barvanje obstoječega kovinskega nadstreška.</t>
  </si>
  <si>
    <t>Glajenje stropov in oplesk s poldisperzijsko barvo.
- spuščeni strop</t>
  </si>
  <si>
    <t>Kitanje in dvokratni oplesk sten s poldisperzijsko barvo. Višina nad keramiko ali razlika nad 1,6m višine.</t>
  </si>
  <si>
    <t>Dobava in montaža plošč spuščenega Armstrong stropa 60x60, v igralnicah. 30% kvadrature z demontažo poškodovanih plošč.</t>
  </si>
  <si>
    <t>Izvedba revizijske odprtine v mavčno kartonski steni. Dim. Elementa 120x120cm. Element Revo 25 variant ali ekviv.</t>
  </si>
  <si>
    <t>Izvedba predelne stene debeline 12,5cm z enojno kovinsko podkonstrukcijo, deb 75mm in dvojno obojestrenako oblogo iz mavčno kartonskih plošč in samonosilno izolacijo deb 75mm. Stene kitane in dvakrat bandažirane in pripravljene za oplesk.</t>
  </si>
  <si>
    <t>ZUNANJI ZABOJI ZA IGRAČE</t>
  </si>
  <si>
    <t>Izdelava, dobava in montaža zaboja za spravilo igral. Dim 152x165, višine 152cm. Okvir iz pohištvenih provilom 25x25 in 30x30mm. Obloga iz  Fundermax exsterior ali ekviv. Plošč. Barva po izbiri projektanta ali investitorja. Streha zaboja iz enakih plošč. v naklonu 1,5cm, z 2cm previsom na vseh 4 straneh. Vmesna polica prestavljiva po višini. Omarica ima dno in hrbet iz enakih plošč kot stranice.
V ceno vključiti ves potreben pritdilni material.</t>
  </si>
  <si>
    <t>c) vratca na dnu in vrhu stopnic iz enakih moralčkov kot ograja in z zapahom za zapiranje, na strani, kjer ne dosežejo otroci</t>
  </si>
  <si>
    <t>OPREMA    SKUPAJ BREZ DDV</t>
  </si>
  <si>
    <t>OPREMA</t>
  </si>
  <si>
    <t>TLA</t>
  </si>
  <si>
    <t>Odstranitev dreves debeline nad 30cm z odkopom panja, z razrezom in odvozom na deponijo</t>
  </si>
  <si>
    <t>Strojni ročni izkop jarka ob vertikalni AB  steni (atrij):
izkop v širini 1,0m, globine do 2,0m z odmetom na rob izkopa in paniranje dna kanala</t>
  </si>
  <si>
    <t>Izdelava naklonskega betona ravnih streh v debelini 3-19cm, armirani z mikrovlakni.</t>
  </si>
  <si>
    <t>TLA SKUPAJ</t>
  </si>
  <si>
    <r>
      <t>Dobava in montaža PVC vrat (sedanja strojnica) dimenzij 100x210 s cilindrično ključavnico. Vrata po vzoru obstoječih vhodnih vrat z vgrajeno zračno rešetko.  Umax &lt; 1,60 W/m</t>
    </r>
    <r>
      <rPr>
        <sz val="10"/>
        <rFont val="Calibri"/>
        <family val="2"/>
      </rPr>
      <t>²K</t>
    </r>
  </si>
  <si>
    <r>
      <t xml:space="preserve">Dobava in montaža notranjih enokrilnih vrat s kovinskim podbojem širine 12cm, vratno krilo gladko, zaključna povšina ultrapas.
Podboj kovinski prašnobarvan po RAL, okvir objame debelino zidu. 
- cilindrična ključavnica s sistemskim ključem
- kljuka z deljenim ščitom
- zaščita proti preščipu prstov
- na vratih z zasteklitvijo se vgradi varnostno lepljeno steklo
- Vn1 in Vn1a   80/200,  zvočno izolativnost vrat  R'w = 36dB
ostala vrata     imajo zvočno izolativnost vrat  R'w = 27dB
Vse barve po izbiri investitorja ali projektanta.
- vrata imajo zaustavljalec. 
- vrata v sanitarije imajo izvedene perforacije z rozetami.
- vsa vrata imajo zaščito proti preščipu prstov.
3x VN1 in 2X VN1a  imajo zvočno izolativnost vrat  R'w = 36dB
ostala vrata imajo zvočno izolativnost vrat  R'w = 27dB
</t>
    </r>
    <r>
      <rPr>
        <sz val="10"/>
        <color rgb="FFFF0000"/>
        <rFont val="Arial Narrow"/>
        <family val="2"/>
      </rPr>
      <t xml:space="preserve">
</t>
    </r>
  </si>
  <si>
    <t>VRATA SKUPAJ</t>
  </si>
  <si>
    <t>Isto kot postavka 7.1., le ravni strop. Višina spuščanja od 0 - 1,5m  na dvojni kovinski podkonstrukciji.</t>
  </si>
  <si>
    <t>Izvedba spuščenega poševnega mavčnega stropa na dvojni kovinski podkonstrukciji in enojni mavčni plošči, debeline 1,25cm. Višina in oblika spuščanja  po detajlu. V ceni zajeti tudi revizijske lopute 60x60cm in odprtine za svetlobna telesa. Plošče kitane in dvakrat bandažirane in pripravljene za oplesk.</t>
  </si>
  <si>
    <t>4.19</t>
  </si>
  <si>
    <t>Izvedba hidroizolacije  z dvokomponentno izolacijsko maso z vtisnjeno PVC mrežico kot npr Mapei. V ceni upoštevati tudi zaključni trak na stiku stene s tlemi.</t>
  </si>
  <si>
    <t>Izdelava cokla fasade:
- izolacija s toplotno izolacijo XPS N-III-I ali ekvivalent, v debelini 10cm. λD=0,036 W/mK
- dobava in montaža kovinskega kotnika - iz vroče pocinkane pločevine.
- lepljenje izolacijskih plošč
- pritrjevanje TI po navodilih proizvajalca
- nanos tankoslojne fasade 2x lepilo in PVC mrežice
- zaključni sloj, pisani marmorin ali enak zaključni sloj v drugi barvi
Višina cokla 50cm.</t>
  </si>
  <si>
    <t>Dobava in polaganje xps plošče debeline 3-5cm na špaletah pod okensko polico v širini 20cm, komplet z ometom, PVC mrežico in vogalnikom.</t>
  </si>
  <si>
    <t xml:space="preserve">Izdelava toplotne izolacijske fasade debeline 12cm.
- lepljenje izolacijskih plošč Eurotherm EPS F-G1 ali ekviv. λD=0,032 W/mK
- pritrjevanje TI, št. in dolžina sider po navodilih proizvajalca
- lepilna malta
- osnovni omet
- armaturna mrežica 160g/m²
- osnovni premaz
- dekorativni silikatni omet
 </t>
  </si>
  <si>
    <t>Izdelava toplotne izolacije fasade, debeline 5cm (zunanji vhodi  za preprečitev toplotnega mostu)
- lepljenje izolacijske plošče xps v debelini 3cm
- pritrjevanje toplotne izolacije po navodilih proizvajalca
- osnovni omet
- armaturna mrežica 160g/m²
- osnovni premaz
- dekorativni silikatni omet</t>
  </si>
  <si>
    <t>Izdelava obloge podometnih kotličkov, iz vlagoodpornih mavčno kartosnskih plošč na kovinski podkonstrukciji, vključno z 2x kitanjem in bandažiranjem. Parapet do višine obstoječih kabin cca110cm.</t>
  </si>
  <si>
    <t>Dobava in polaganje talnih keramičnih ploščic 30x60cm v pralnici in pokritem vhodu, vključno s stensko obrobo iz keramike,  višine 5-10 cm. Polaganje na lepilo, komplet s fugiranjem. Kreamika porcelanizirana, protizdrsna in obstojna na zmrzal. Keramika potrjena s starni nadzora investitorja.</t>
  </si>
  <si>
    <t>Dobava in polaganje talnih keramičnih ploščic 30x30cm ali 20x30cm v sanitarijah. Polaganje na lepilo, komplet s fugiranjem. Protizdrsna keramika, porcelanizirana, potrjena s strani nadzora investitorja. R faktor primeren za vrtce!</t>
  </si>
  <si>
    <t>Dobava in polaganje keramičnih ploščic 30x30cm ali 30/60 cm na terasah vključno s stenskimi obrobami iz keramike, višine 10cm. Polaganje na lepilo, komplet s fugiranjem. Kreamika  porcelanizirana, protizdrsna in obstojna na zmrzal. Keramika potrjena s starni nadzora investitorja.  R faktor primeren za vrtce!</t>
  </si>
  <si>
    <t>Dobava in polaganje gumene talne obloge kot npr. Nora Crossline. Materjal mora biti primeren za vrtce in talno gretje. Vse komplet z zaokrožnicami. Barva po izbiri porjektanta ali investitorja. V ceno vključiti izbiro do 5 različnih barv in  izvedbo do dveh vzorcev iger v tleh.</t>
  </si>
  <si>
    <t>Izvedba varovalne blažilne podlage. Gumena podlaga v masi za vlivanje, kot npr.: Playtop, z vsemi potrebnimi pripravljalnimi deli, vklučno z dobavo in pripravo podlage in vseh drenažnih slojev.  V barvi po izbiri projektanta ali investitorja.</t>
  </si>
  <si>
    <t>SKUPNA REKAPITULACIJA</t>
  </si>
  <si>
    <t>REKAPITULACIJA STROŠKOV</t>
  </si>
  <si>
    <t>STROJNE INSTALACIJE</t>
  </si>
  <si>
    <t>ELEKTRO INSTALACIJE</t>
  </si>
  <si>
    <t>SKUPAJ (brez DDV-ja)  € :</t>
  </si>
  <si>
    <t>5.3.4.2 POPIS MATERIALA IN DEL</t>
  </si>
  <si>
    <t>ENERGETSKA SANACIJA VRTEC DORNBERK</t>
  </si>
  <si>
    <t>VREDNOST UPRAVIČENI STROŠKI</t>
  </si>
  <si>
    <t>VREDNOST 
NEUPRAVIČENI STROŠKI</t>
  </si>
  <si>
    <t xml:space="preserve">VODOVOD </t>
  </si>
  <si>
    <t>OGREVANJE HLAJENJE</t>
  </si>
  <si>
    <t>PREZRAČEVANJE</t>
  </si>
  <si>
    <t>PREHODI INSTALACIJ SKOZI POŽANE SEKTORJE - TESNENJE</t>
  </si>
  <si>
    <t>VODOVOD</t>
  </si>
  <si>
    <t xml:space="preserve">
</t>
  </si>
  <si>
    <t>Pri vseh pozicijah je potrebno upoštevati dobavo in montažo elementov ter spojni in tesnilni material.</t>
  </si>
  <si>
    <t>Za vse materiale velja: naveden ali enakovreden</t>
  </si>
  <si>
    <t>Št.</t>
  </si>
  <si>
    <t>Opis</t>
  </si>
  <si>
    <t>Enota</t>
  </si>
  <si>
    <t>Količina</t>
  </si>
  <si>
    <t>Cena/ enoto</t>
  </si>
  <si>
    <t>Vrednost
upravičeni
sroški</t>
  </si>
  <si>
    <t>Vrednost
neupravičeni stroški</t>
  </si>
  <si>
    <t>RAZVOD IN PRIPRAVA VODE</t>
  </si>
  <si>
    <t xml:space="preserve">HORIZONTALNI VODOMER </t>
  </si>
  <si>
    <t>Dobava in montaža z holendri, spojnim in tesnilnim materialom</t>
  </si>
  <si>
    <t>DN 20 Qn= 2,5 m3/h, Qmax=4,2m3/h</t>
  </si>
  <si>
    <t>z možnostjo priklopa za dalinskega očitavanja stanja (porabe)</t>
  </si>
  <si>
    <t>tip: določi upravljalec vodovoda</t>
  </si>
  <si>
    <t>POKONČEN PROSTOSTOJEČI BOJLER 
volumna 200 litrov, 
-z neprekinjeno trdo PU izolacijo 50mm in plašč iz polistirola
-površina cevnega izmenjevalca 1,9m2, 
-prirobnica 180mm
-delovni tlak max 10 bar 
-z Mg-anodo, 
-termometer
-el grelcem 2kW
mere: fi 560x1370mm</t>
  </si>
  <si>
    <t>npr.</t>
  </si>
  <si>
    <t>SUNSYSTEM tip: SWPN 200L</t>
  </si>
  <si>
    <t>kpl</t>
  </si>
  <si>
    <t>EKSPANZIJSKA POSODA za STV
pretočna zaprta varnostna posoda namenjena za sanitarno vodo, v skladu z DIN4807, za montažo na steno, izdelana iz korozijsko zaščitenega ohišja iz varjene jeklene pločevine in membrane, ter polnjena z dušikom, z vgrajenim manometrom na ohišju in priključkom za tlačne preizkuse.
V=12 l
predtlak dušika 1,4bar
max. Obratovalni tlak 6 bar
min tlak polnjenja 2bar</t>
  </si>
  <si>
    <t>PRETOČNI VENTIL ZA EKSPANZIJSKO POSODO
z notranjim navojnmim priključkom, z izpustno pipico, komplet z nabavo in montažo, PN16
DN20</t>
  </si>
  <si>
    <t>VARNOSTNI VENTIL - VZMETNI</t>
  </si>
  <si>
    <t>nadtlak odpiranja 6 bar, kot visokohodni ventil, z navojnim priključkom, okrov iz nodularne litine, notranja garnitura iz nerjavnega jekla, z mehko zatesnitvijo, PN16</t>
  </si>
  <si>
    <t>DN 20</t>
  </si>
  <si>
    <t>NEPOVRATNI VENTIL
z notranjim navojem, NP10 vključno s tesnilnim materialom</t>
  </si>
  <si>
    <t>DN 15</t>
  </si>
  <si>
    <t xml:space="preserve">TERMOMETER
Termometer na vzmet v okroglem ohišju fi 63mm za območje 0…120°C  </t>
  </si>
  <si>
    <t>MANOMETER
Manometer na vzmet z manometrsko pipo v okroglem ohišju fi 63mm za območje 0…10bar</t>
  </si>
  <si>
    <r>
      <t xml:space="preserve">KROGELNI VENTIL
izdelan iz medenine z navojnimi priključki in </t>
    </r>
    <r>
      <rPr>
        <b/>
        <sz val="10"/>
        <rFont val="Arial"/>
        <family val="2"/>
        <charset val="238"/>
      </rPr>
      <t>izpustno pipico za PN16,</t>
    </r>
    <r>
      <rPr>
        <sz val="10"/>
        <rFont val="Arial"/>
        <family val="2"/>
        <charset val="238"/>
      </rPr>
      <t xml:space="preserve"> vključno s tesnilnim materialom.</t>
    </r>
  </si>
  <si>
    <t>Krogelni  ventil  s  prigrajeno izpustno pipico, izdelan iz medenine z prirobničnimi priključki, za PN16, za hladno vodo</t>
  </si>
  <si>
    <t>DN 65</t>
  </si>
  <si>
    <t>PODOMETNI VENTIL</t>
  </si>
  <si>
    <t>za nazivni tlak PN10, za hladno vodo vključno s tesnilnim materialom</t>
  </si>
  <si>
    <t>DN15</t>
  </si>
  <si>
    <t>Tehnične lastnosti:
Maksimalni delovni tlak: 10 bar
Opomba: Za tlak večji od 5 barov priporočamo uporabo ventila za zmanjševanje oz. uravnavanje tlaka 
Minimalni delovni tlak:0,5 bar
Priporočeni delovni tlak: 1–5 bar
Maksimalna temperatura tople vode: 85   °C
Standardni temperaturni razpon: 20 °C–50 °C
Varnostno blokiranje: 38°C</t>
  </si>
  <si>
    <t xml:space="preserve">TERMOMAT tip: </t>
  </si>
  <si>
    <t>PODOMETNA OMARICA</t>
  </si>
  <si>
    <t>podometna inox omarica za vgradnjo termostatskega ventila</t>
  </si>
  <si>
    <t>podometna inox omarica za vgradnjo moularnega ventila ter vetilov na hladni topli in cerkulaciji</t>
  </si>
  <si>
    <t>ČISTILNI KOS</t>
  </si>
  <si>
    <t>z notranjimi navojnimi priključki, s poševnim sedežem za sanitarno vodo, komplet z dobavo in montažo</t>
  </si>
  <si>
    <t>DN20</t>
  </si>
  <si>
    <t xml:space="preserve">POLNILNO PRAZNILNA PIPA  </t>
  </si>
  <si>
    <t>Polnilno praznilna pipa z navojnimi priključki in priključkom za gibko cev</t>
  </si>
  <si>
    <t>Napisne tablice za označitev glavnih elementov.</t>
  </si>
  <si>
    <r>
      <t>OBTOČNA ČRPALKA ( Čsan-SANITARNA VODA)
za toplo vodo do +120°C, skupaj z nosilnim ogrodjem in tesnilnim materialom, za podatke:
dp=20kPa,</t>
    </r>
    <r>
      <rPr>
        <sz val="10"/>
        <color indexed="10"/>
        <rFont val="Arial"/>
        <family val="2"/>
        <charset val="238"/>
      </rPr>
      <t xml:space="preserve"> </t>
    </r>
    <r>
      <rPr>
        <sz val="10"/>
        <rFont val="Arial"/>
        <family val="2"/>
        <charset val="238"/>
      </rPr>
      <t>V`=0,015m3/h
Pel=25W,    U=230V</t>
    </r>
  </si>
  <si>
    <t>Sanpress sistemske cevi (CrNiMo)iz plemenitega jekla,za uporabo v sanitarnih inštalacijah. Ustreza standardu EN10312</t>
  </si>
  <si>
    <t>komplet s fitingi iz rdeče litine (kolena, redukcije, T-kosi), vključen spojni in tesnilni material.</t>
  </si>
  <si>
    <t>Gola cev, vključno ves tesnilni material</t>
  </si>
  <si>
    <t xml:space="preserve">DN 15  (18x1,00 mm)   </t>
  </si>
  <si>
    <t>m</t>
  </si>
  <si>
    <t xml:space="preserve">DN 20  (22x1,2 mm)   </t>
  </si>
  <si>
    <r>
      <t xml:space="preserve">Izolacija cevi za </t>
    </r>
    <r>
      <rPr>
        <b/>
        <sz val="10"/>
        <rFont val="Arial CE"/>
        <charset val="238"/>
      </rPr>
      <t>hladno vodo</t>
    </r>
    <r>
      <rPr>
        <sz val="10"/>
        <rFont val="Arial CE"/>
        <family val="2"/>
        <charset val="238"/>
      </rPr>
      <t xml:space="preserve"> vodenih vidno ali v instalacijskih jaških s parozaporno izolacijo (ARMSTRONG ARMAFLEX TUBOLIT SR) debeline 9 mm, razvodi v stenah (kopalnice, sanitarije) </t>
    </r>
  </si>
  <si>
    <r>
      <t xml:space="preserve">Izolacija cevi za </t>
    </r>
    <r>
      <rPr>
        <b/>
        <sz val="10"/>
        <rFont val="Arial CE"/>
        <charset val="238"/>
      </rPr>
      <t>toplo vod</t>
    </r>
    <r>
      <rPr>
        <sz val="10"/>
        <rFont val="Arial CE"/>
        <family val="2"/>
        <charset val="238"/>
      </rPr>
      <t>o vodenih vidno ali v instalacijskih jaških s parozaporno izolacijo (ARMSTRONG ARMAFLEX TUBOLIT SR) debeline 13 mm, razvodi v predelnih stenah (kopalnice, sanitarije) debeline 13 mm</t>
    </r>
  </si>
  <si>
    <t>CEVOVODI 
Plastična vodovodna cev izdelana po DIN 16892/93, (npr. PE-X/Al/PE, GEBERIT tip MEPLA ali TCE) skupaj z Ms ali PE fitingi za stiskanje, vsem potrebnim montažnim in pritrdilnim materialom, tovarniško toplotno zaščitene s PE penasto gumo debeline 10 mm (razvodi tople vode v tleh, stenskih utorih ali montažnih stenah)</t>
  </si>
  <si>
    <t>Cevi izdelane iz jekla, za cevni navoj, varjene ali brezšivne, galvanizirane s cinkom, srednjetežke, vključno vsi fazonski pocinkani kosi iz temper litine, cevi odgovarjajo po DIN 2440, fazonski kosi po DIN 2950</t>
  </si>
  <si>
    <t>DN 50</t>
  </si>
  <si>
    <t>Izolacija cevi za hladno vodo vodenih vidno ali v instalacijskih jaških s parozaporno izolacijo (ARMSTRONG ARMAFLEX TUBOLIT SR) debeline 9 mm, razvodi v stenah</t>
  </si>
  <si>
    <t xml:space="preserve">DN 50  (57,0x2,90 mm)   </t>
  </si>
  <si>
    <t xml:space="preserve">DN 65  (76,1x3,65 mm)   </t>
  </si>
  <si>
    <t>KANALIZACIJA</t>
  </si>
  <si>
    <t>CEV ZA ODPADNO VODO npr. Geberit Silent PP20 iz PP, oddporna na toplo vodo kratkotrajno do 95°C (trajno na 60°C), skladno z ONORM B 2501, (skupaj s fazonskimi kosi, spojnim in tesnilnim materilaom, obešalnimi objemkami...) Cevi so v palicah dolžine 3 m.</t>
  </si>
  <si>
    <t>Ø  32</t>
  </si>
  <si>
    <t>Ø  50</t>
  </si>
  <si>
    <t>Ø  75</t>
  </si>
  <si>
    <t>Ø  110</t>
  </si>
  <si>
    <t>Ø  125</t>
  </si>
  <si>
    <t>ČISTILNI KOS
s tovarniško vgrajenim tesnilom
npr.: proizvod POLOPLAST
Tip: POLO-KAL NG</t>
  </si>
  <si>
    <t>TALNI SIFON 
iztok 3 st., vrsta plastike PP, priključek DN50 s stranjskim dotokom DN50, z nasadnim kosom in okvirjem rešetke, rešetka iz nerjavnega jekla, nazivne mere okvirja rešetke 150x150 mm</t>
  </si>
  <si>
    <t>IGRALNICE Z SANITARIJAM 1,2,3,4</t>
  </si>
  <si>
    <t xml:space="preserve">OTROŠKI UMIVALNIK </t>
  </si>
  <si>
    <t xml:space="preserve">Kompleten  umivalnik,  sestavljen iz: 
-umivalnika, iz sanitarne keramike, srednje kvalitete, primeren za montažo na zid, barva in tip po izbiri arhitekta                                                                                                                                     
-odtočnega ventila in sifona za umivalnik, dim 50mm                                                                                                                                                                                                                         -stoječe  enoročne baterije DN15 s fiksnim izpustom in perlatorjem
-dveh kotnih  ventilov DN15      </t>
  </si>
  <si>
    <t>npr.:</t>
  </si>
  <si>
    <t>Proiz:  / tip: po izbiri investitorja</t>
  </si>
  <si>
    <t xml:space="preserve">UMIVALNIK </t>
  </si>
  <si>
    <t>KOPALNA  KAD</t>
  </si>
  <si>
    <t>pravokotne oblike dim sestavljena iz:</t>
  </si>
  <si>
    <t xml:space="preserve">iz sanitarne keramike </t>
  </si>
  <si>
    <t>stenska enoročna mešalna baterija Ø15 z gibko cevjo in pršilno glavo</t>
  </si>
  <si>
    <t>odlivnim  ventilom Ø50</t>
  </si>
  <si>
    <t>dim:900x700 mm</t>
  </si>
  <si>
    <t>OTROŠKA WC ŠKOLJKA</t>
  </si>
  <si>
    <t>Straniščna školjka iz sanitarne keramike - konzolna (viseča) na steni, vključno s sedežno desko s pokrovom, barva in tip školjke po izbiri arhitekta. Zajeta tudi suhomontažna nosilna konzola, pritrdilni in tesnilni material.
Podometni splakovalnik z nosilnim ogrodjem za WC, iz plastike, z izolacijo proti rosenju, z notranjo garnituro, z odtokom, kotnim ventilom in splakovalno cevjo, splakovalna količina 6l, aktiviranje od spredaj z dvojno tipko po izbri arhitekta. Z nosilnim okvirjem za suho montažo.
Srednjega cenovnega razreda.</t>
  </si>
  <si>
    <t>OSTALI SANITARIJE IN SKUPNA GARDEROBA</t>
  </si>
  <si>
    <t>UMIVALNIK UGRADNJI V PULT</t>
  </si>
  <si>
    <t xml:space="preserve">Kompleten  umivalnik,  sestavljen iz: 
-umivalnika, iz sanitarne keramike, srednje kvalitete, primeren za montažo v pult, barva in tip po izbiri arhitekta                                                                                                                                     
-odtočnega ventila in sifona za umivalnik, dim 50mm                                                                                                                                                                                                                         -stoječe  enoročne baterije DN15 s fiksnim izpustom in perlatorjem
-dveh kotnih  ventilov DN15      </t>
  </si>
  <si>
    <t>WC ŠKOLJKA</t>
  </si>
  <si>
    <t>KOMPLET PRHA (TUŠ KAD)</t>
  </si>
  <si>
    <t xml:space="preserve">Školjka za tuširanje, dimenzije 80x80 cm, z točkovnim odtokom s sifonom. </t>
  </si>
  <si>
    <t xml:space="preserve">Enoročna armatura za prho DN15 z ročno prho in gibko cevjo iz kovine, kromirano, s pomično konzolo za prho in podometna ventila. </t>
  </si>
  <si>
    <t>Steklena stena širine 80 cm s kromanim profilom za pritrditev na steno ter pritrditveno konzolo, barva in tip po izbiri arhitekta.</t>
  </si>
  <si>
    <t>PRALNICA</t>
  </si>
  <si>
    <t>PRALNO KORITO</t>
  </si>
  <si>
    <t>sestoječe iz:</t>
  </si>
  <si>
    <t>stoječa enoročna mešalna baterija Ø15 z veznima cevkama in kotnima ventiloma Ø15</t>
  </si>
  <si>
    <t>odlivni ventil Ø32, s čepom in držalom</t>
  </si>
  <si>
    <t>sifon za dvojni priključek in priključkom za pomivalni stroj</t>
  </si>
  <si>
    <t xml:space="preserve">lovilec maščob z nastavljivim iztokom </t>
  </si>
  <si>
    <t>Proizvod/tip: po izbiri investitorja</t>
  </si>
  <si>
    <t>KROGELNA PIPA</t>
  </si>
  <si>
    <t>nastavkom za gumi cev, tesnili in vijaki za pralni in pomivalni stroj.</t>
  </si>
  <si>
    <t>STENSKI VGRADNJI SIFON</t>
  </si>
  <si>
    <t>za pralni in pomivalni stroj, s pritrdilnim in tesnilnim materialom . Komplet z dobavo in montažo.</t>
  </si>
  <si>
    <t>STRONICA</t>
  </si>
  <si>
    <t>Korito  za montažo v  klima strojnici sestoječega iz:</t>
  </si>
  <si>
    <t>školjka iz nerjaveče pločevine za pritrditev na zid</t>
  </si>
  <si>
    <t>B×L= 350×300 mm</t>
  </si>
  <si>
    <t>zidna pipa z nastavkom za gumi cev</t>
  </si>
  <si>
    <t>prehodni podometni ventil DN 15</t>
  </si>
  <si>
    <t>sifon za umivalnik z odlivnim ventilom DN 25</t>
  </si>
  <si>
    <t>nastavkom za gumi cev</t>
  </si>
  <si>
    <t>OPREMA SANITARNIH ELEMENTOV</t>
  </si>
  <si>
    <t xml:space="preserve">OGLEDALO </t>
  </si>
  <si>
    <t xml:space="preserve">ogledalo, dim. 600x400x4 mm, s posnetimi robovi,   pritrdil-nim in obešalnim materialom </t>
  </si>
  <si>
    <t>POLIČKA</t>
  </si>
  <si>
    <t>polička-etažera iz sanitarnega porcelana dim. cca 600 mm s pritrdilnim materialom</t>
  </si>
  <si>
    <t>DRŽALO ZA PAPIRANTE BRISAČE</t>
  </si>
  <si>
    <t xml:space="preserve"> kromirano obojestransko vpeto s pritrdilnim materialom</t>
  </si>
  <si>
    <t>DRŽALO ZA TOALETNI PAPIR</t>
  </si>
  <si>
    <t>medeninastega, kromiranega komplet s pritrdilnim materialom</t>
  </si>
  <si>
    <t>METLICA ZA WC</t>
  </si>
  <si>
    <t>skupaj z držalom za metlico</t>
  </si>
  <si>
    <t>KOŠ ZA SMETI</t>
  </si>
  <si>
    <t>s pokrovom, odpiranje z nožnim pritiskom</t>
  </si>
  <si>
    <t>DOZATOR ZA TEKOČE MILO</t>
  </si>
  <si>
    <t>Ročni, iz nerjaveče pločevine, komplet s pritrdilnim materialom</t>
  </si>
  <si>
    <t xml:space="preserve">Kompleten  umivalnik  s polnogo ,  sestavljen iz: 
-umivalnika, iz sanitarne keramike, srednje kvalitete, primeren za montažo na zid, barva in tip po izbiri arhitekta                                                                                                                                     
-odtočnega ventila in sifona za umivalnik, dim 50mm                                                                                                                                                                                                                         -stoječe  enoročne baterije DN15 s fiksnim izpustom in perlatorjem
-kotnega  ventila DN15      </t>
  </si>
  <si>
    <t>DEMONTAŽNA DELA</t>
  </si>
  <si>
    <t>DEMONTAŽA SANITARNIH PORABNIKOV</t>
  </si>
  <si>
    <t>demontaža obstooječih neuporabnih sanitarih porabnikov</t>
  </si>
  <si>
    <t>bojler, wc školka, umivalik kompret z pipami in sifoni ter odvoz na deponijo</t>
  </si>
  <si>
    <t>DEMONTAŽA IN PONOVNA MONTAŽA HIDRATOV</t>
  </si>
  <si>
    <t xml:space="preserve">demontaža obstooječih hidrantov in ponovna montaža </t>
  </si>
  <si>
    <t>TLAČNI PREIZKUS
s hladno vodo p=12 bar, komplet z izdelavo zapisnika</t>
  </si>
  <si>
    <t>SKUPAJ INSTALACIJSKI MATERIAL:</t>
  </si>
  <si>
    <t>GRADBENA POMOČ
instalaterjem: prebijanje, zazidava odprtin, vratnje lukenj</t>
  </si>
  <si>
    <t>%</t>
  </si>
  <si>
    <t xml:space="preserve">PRIPRAVA PODATKOV ZA PID 
kompletni tlorisi z vrisanimi vsemi spremembami, ki so nastale med izvedbo. </t>
  </si>
  <si>
    <t>IZDELAVA PID IN POV  PROJEKTA
komplet z navodili za posluževanje in vzdrževanje.</t>
  </si>
  <si>
    <t>PRIPRAVLJALNA DELA
zarisovanje, izmere, poiskusno obratovanje</t>
  </si>
  <si>
    <t>PREVOZ
materiala na gradbišče in zavarovanje</t>
  </si>
  <si>
    <t>SKUPAJ :</t>
  </si>
  <si>
    <t>OGREVANJE</t>
  </si>
  <si>
    <t>STROJNICA</t>
  </si>
  <si>
    <t>TOPLOTNA ČRPALKA - ZUNANJA ENOTA (UPARJALNIK) 
Zunanja split enota, sestavljena iz variabilno prilagodljivim kompresorjem, s hladilnim krogom, uparjalnik z direktno ekspanzijo, hladilni medij R 407C, z vgrajenim zimskim setom, ki omogoča gretje pri temperaturi -25°C, komplet z elektro-krmilnim sistemom. Zunanja enota mora biti dobavljena z vsemi delovnimi in varnostnimi elementi za proizvodnjo grelne, hladilne vode. 
Qgrelna:23 kW pri -10 °C 
Qhladilna: 20 kW
Pel=4,7 kW, 3x400V - 50Hz, 3x16A
dim: ŠxVxG=1050x1338x330cm</t>
  </si>
  <si>
    <t>npr. MITSUBISHI ZUBADAN, tip PUHZ-SHW230 YKA2</t>
  </si>
  <si>
    <t>VODNA NOTRANJA ENOTA
Notranja enota toplotne črpalke komplet z vremensko vodeno regulacijo ogrevanja in ločen režim segrevanja sanitarne vode in z zunanjim tipalom temperature, za delovanje do zunanje temperature -25°C, z dodatnim grelcem moči 9kW, z varnostnimi in delovnimi elementi, s tropotnim ventilom, obtočno črpalko, varnostnim ventilom in ekspanzijsko posodo, naprava je za montažo na steno in komplet z žičnimi povezavami med zunanjo in notranjo enoto. Temperatura ogrevalne vode: 60°C.</t>
  </si>
  <si>
    <t>npr. MITSUBISHI ECODAN tip ERSE-YM9ECR1</t>
  </si>
  <si>
    <t>TIPALO ZA NADZOR OGREVALNE CONE</t>
  </si>
  <si>
    <t>npr. PAC-THO11TK-E</t>
  </si>
  <si>
    <t>TIPALO ZA BOJLER</t>
  </si>
  <si>
    <t>npr. PAC-THO11-E</t>
  </si>
  <si>
    <t>Cevovodi iz bakrenih brezšivnih cevi po DIN 1786, za hladilni medij, toplotno izolirana,  spajanje s trdim lotom, vključno s fitingi,tesnilnim in dodajnim materialom.</t>
  </si>
  <si>
    <t>fi 28x1,5</t>
  </si>
  <si>
    <t>fi 12x1,2</t>
  </si>
  <si>
    <t>Drobni materila za montažo.</t>
  </si>
  <si>
    <t xml:space="preserve">Montaža naprav, sestavljenih iz notranje in zunanje enote, servisiranje, čiščenje ter zagon naprave </t>
  </si>
  <si>
    <t>Razmastitev in osušitev razvoda, polnjenje cevi in zagon.</t>
  </si>
  <si>
    <t xml:space="preserve">Navodila za obratovanje in vzdrževanje </t>
  </si>
  <si>
    <t>EKSPANZIJSKA POSODA
zaprta varnostna posoda namenjena za ogrevalne sisteme za toplo vodo do 110°C, v skladu z DIN4807, za montažo na steno, izdelana iz korozijsko zaščitenega ohišja iz varjene jeklene pločevine in membrane, ter polnjena z dušikom, z vgrajenim manometrom.
predtlak dušika 1,4bar
max. Obratovalni tlak 3,5 bar
min tlak polnjenja 2bar</t>
  </si>
  <si>
    <t>V=12 l</t>
  </si>
  <si>
    <t>Vn=80 l</t>
  </si>
  <si>
    <t>Varnostni ventil po TRD 721, alfa w=0,7, za sledeče tehnične podatke:
p odpiranja=3,5 bar (nadtlak)</t>
  </si>
  <si>
    <t>ZALOGOVNIK</t>
  </si>
  <si>
    <t>Zalogovnik je potrebno predizolirati z dodatno izolacijo zaradi souporabe hlajenja!</t>
  </si>
  <si>
    <t xml:space="preserve">dimenzije V/P/T: 1250/700mm / 74kg
Izolacija: 10 cm mehka izolacija, PVC plašč </t>
  </si>
  <si>
    <r>
      <t>FREKVENČNA OBTOČNA ČRPALKA -</t>
    </r>
    <r>
      <rPr>
        <b/>
        <sz val="10"/>
        <color indexed="8"/>
        <rFont val="Arial"/>
        <family val="2"/>
        <charset val="238"/>
      </rPr>
      <t xml:space="preserve"> Č1 - TALNO</t>
    </r>
  </si>
  <si>
    <t>elektronsko regulirana obtočna črpalka s prigrajenim frekvenčnim pretvornikom z navojnimi priključki, komplet z redukcijama, holendri in tesnilnim materialom.</t>
  </si>
  <si>
    <t>dp = 40 kPa, V`=2,57m3/h</t>
  </si>
  <si>
    <t>Pel=10-90W,    U=230V</t>
  </si>
  <si>
    <t xml:space="preserve">npr.: </t>
  </si>
  <si>
    <t>IMP PUMPS</t>
  </si>
  <si>
    <t>NMT Smart 32/60</t>
  </si>
  <si>
    <r>
      <t>FREKVENČNA OBTOČNA ČRPALKA -</t>
    </r>
    <r>
      <rPr>
        <b/>
        <sz val="10"/>
        <color indexed="8"/>
        <rFont val="Arial"/>
        <family val="2"/>
        <charset val="238"/>
      </rPr>
      <t xml:space="preserve"> Č2 - KONVEKTORJI</t>
    </r>
  </si>
  <si>
    <t>dp = 35 kPa, V`=1,71m3/h</t>
  </si>
  <si>
    <t>Pel=10-180W,    U=230V</t>
  </si>
  <si>
    <r>
      <t>FREKVENČNA OBTOČNA ČRPALKA -</t>
    </r>
    <r>
      <rPr>
        <b/>
        <sz val="10"/>
        <color indexed="8"/>
        <rFont val="Arial"/>
        <family val="2"/>
        <charset val="238"/>
      </rPr>
      <t xml:space="preserve"> Č3 - KLIMAT</t>
    </r>
  </si>
  <si>
    <t>dp = 30 kPa, V`=1,65m3/h</t>
  </si>
  <si>
    <t>TRIPOTNI MEŠALNI  VENTIL Z MOTORNIM POGONOM
za privaritev, z motornim pogonom zvezno obratovanje, z vtično povezavo  med motorjem, črpalko in regulatorjem</t>
  </si>
  <si>
    <t>PN16, DN25, Kvs=10 m3/h,  -tč</t>
  </si>
  <si>
    <t>PN16, DN20, Kvs=6,3 m3/h,  -talno</t>
  </si>
  <si>
    <t>PN16, DN15, Kvs=4 m3/h,  -klimat</t>
  </si>
  <si>
    <t>MAGNETNI SEPARATOR NEČISTOČ</t>
  </si>
  <si>
    <t>navojni, iz umetne mase, s sitom iz nerjavnega jekla, PN10,komplet s protiprirobnicama</t>
  </si>
  <si>
    <t>DN 40</t>
  </si>
  <si>
    <t xml:space="preserve">KROGELNA PIPA 
Krogelna pipa z navojnimi priključki, primeren za ogrevno vodo do 120°C, PN10, skupaj s tesnilnim materialom </t>
  </si>
  <si>
    <t>DN32</t>
  </si>
  <si>
    <t>DN40</t>
  </si>
  <si>
    <t>DN50</t>
  </si>
  <si>
    <t xml:space="preserve">PROTIPOVRATNI VENTIL 
Protipovratni ventil z navojnimi priključki, primeren za ogrevno vodo do 120°C,  PN10, skupaj s tesnilnim materialom in protiprirobnicami </t>
  </si>
  <si>
    <t xml:space="preserve">POŠEVNOSEDEŽNI REGULACIJSKI VENTIL
z navojnimi priključki, primeren za ogrevno vodo do 120°C, PN10, skupaj s tesnilnim materialom  </t>
  </si>
  <si>
    <t>ČISTILNI KOS
z notranjimi navojnimi priključki, s poševnim sedežem, okrov iz sive litine, s sitom iz nerjavnega jekla, PN6</t>
  </si>
  <si>
    <t>POLNILNO PRAZNILNA PIPA  
Polnilno praznilna pipa z navojnimi priključki in priključkom za gibko cev</t>
  </si>
  <si>
    <t xml:space="preserve">TERMOMETER 
Termometer na vzmet v okroglem ohišju fi 63mm za območje </t>
  </si>
  <si>
    <t xml:space="preserve">0…120°C </t>
  </si>
  <si>
    <t xml:space="preserve">MANOMETER 
Manometer na vzmet v okroglem ohišju fi 63mm za območje 0…10bar, komplet s tripotno manometeresko pipo </t>
  </si>
  <si>
    <t xml:space="preserve">RAZDELILNIK
Razdelilnik izdelan iz jeklene brezšivne cevi po DIN 2448, DN80 z bombiranim dnom s priključki:
- DN50 - TALNO OGREVANJE 
- DN40 - KONVEKTORJI
- DN32 - KLIMAT
- termometer
- manometer
- izpust
razdelilnik finalno popleskan, skupaj s profili za konzolno ali stoječo montažo </t>
  </si>
  <si>
    <t>TEMPERATURNA TIPALA - zraka
za merjenje temepreture zraka ( v prostoru in zunaj), z priklopnim kablom , komplet z dobavo in montažo</t>
  </si>
  <si>
    <t>TEMPERATURNA TIPALA - potopna
za merjenje temepreture kotlovske vode, z priklopnim kablom , komplet z tulko ter dobavo in montažo</t>
  </si>
  <si>
    <t>AVTOMATSKI ODZRAČEVALNI VENTIL
komplet z dobavo in montažo</t>
  </si>
  <si>
    <t>CEVI
Mapress sistemske cevi iz ogljikovega jekla, nelegirano jeklo 1.0034 E 195 (DIN EN 10305) zunaj cinkane
skupaj s fazonskimi kosi, koleni, dodatkom za razrez in spojnim materialom</t>
  </si>
  <si>
    <t>DN25</t>
  </si>
  <si>
    <t xml:space="preserve">IZOLACIJA  </t>
  </si>
  <si>
    <t>Dobava in izolacija cevovodov iz elastomernega zaprtoceličnega materiala na osnovi sintetičnega kavčuka s toplotno prevodnostjo λ0° C ≤ 0.033 W/(mK) in koeficientom odpora difuzije vodne pare µ ≥ 10000, po DIN 4102-del 1, razred B1, težko gorljiv, z dodatkom za razrez in z lepilnim materialom; -10°C ... 105°C;</t>
  </si>
  <si>
    <t>za cevi z nazivnim premerom :</t>
  </si>
  <si>
    <t xml:space="preserve"> za cevi DN25, debelina izolacije 25 mm</t>
  </si>
  <si>
    <t xml:space="preserve"> za cevi DN32, debelina izolacije 32 mm</t>
  </si>
  <si>
    <t xml:space="preserve"> za cevi DN40, debelina izolacije 32 mm</t>
  </si>
  <si>
    <t xml:space="preserve"> za cevi DN50, debelina izolacije 19 mm</t>
  </si>
  <si>
    <t>TALNO OGREVANJE</t>
  </si>
  <si>
    <t>RAZDELILNA OMARICA TALNEGA OGREVANJA
Dobava in montaža  omarice za regulacijo talnega ogrevanja, nastavljiva po višini.</t>
  </si>
  <si>
    <t>dim.: 630x720x120mm</t>
  </si>
  <si>
    <t xml:space="preserve"> Razdelilnik in zbiralnik z indikatorji pretoka za priključitev 6 krogov ogrevanja</t>
  </si>
  <si>
    <t xml:space="preserve">Dobava in montaža razdelilca talnega ogrevanja za dovod in povratek z dvema priključkoma, komplet:
-s krogelnima pipama DN25, 
- z avtomatskimi odzračevalnimi lončki, 
-nosilci, 
-univerzalnima vmesnima kosoma s čepom, 
-adapterji, 
-s 24V ON/OFF ventili na dovodnih priključkih, za regulacijo prostorske temperature vezani na prostorske termostate in regulacijskimi holendri na povratnih priključkih 
</t>
  </si>
  <si>
    <t xml:space="preserve">Razdelilniki/zbiralniki z avtomatskimi odzračevalniki in polnilno/praznilnimi pipami zapornimi pipami na dovodu in povratku ter montažnimi konzolami, </t>
  </si>
  <si>
    <t>razdelilec in zbiralnik z indikatorji pretoka 8+8 priključki</t>
  </si>
  <si>
    <t>razdelilec in zbiralnik z indikatorji pretoka 9+9 priključki</t>
  </si>
  <si>
    <t>razdelilec in zbiralnik z indikatorji pretoka 12+12 priključki</t>
  </si>
  <si>
    <t>Sobni termostat talnega ogrevanja s funkcijami:</t>
  </si>
  <si>
    <t xml:space="preserve"> napajanje 230VAC, izhodni signal 230VAC ON/OFF,</t>
  </si>
  <si>
    <t xml:space="preserve"> - zapora več termičnih pogonov </t>
  </si>
  <si>
    <t xml:space="preserve"> - napetost 230V</t>
  </si>
  <si>
    <t>REGULATOR TALNEGA GRETJA
Center za povezavo termičnih pogonov preko stenskih termostatov. Omarica ima vgrajeno tedensko programsko uro s signalom 24V in se lahko priključi na standardno vtičnico 230 V/50Hz ter je dobavljena komplet z dobavo in montažo.
Za krmiljenje 24V ON/OFF ventilov
Ohišje ima do 12 izhodov za talno ogrevanje</t>
  </si>
  <si>
    <t>Avtomatski balansirni ventil pretoka z navojnimi priključki za vodo do 120°C, PN10, skupaj z 1,5m impulsno cevjo in praznilno pipo, komplet z dobavo in montažo</t>
  </si>
  <si>
    <t>Zaporni ventil vključno z dvema merilnima nastavkoma in priklopom za impulsno cev, komplet z dobavo in montažo</t>
  </si>
  <si>
    <t>Zaščitne cevi za prehod v tlak.</t>
  </si>
  <si>
    <t>CEVI ZA TALNO OGREVANJE
Dobava in montaža cevi za talno ogrevanje izdelane iz zamreženega PE visoke gostote z zaščito proti prehodu kisika skozi stene, izdelana po DIN 16892/93 in DIN 4726/4729.</t>
  </si>
  <si>
    <t>16x2</t>
  </si>
  <si>
    <t xml:space="preserve">FOLIJA ZA TALNO GRETJE
Folija ima natisnjeno mrežo 10 x 10 cm, ki omogoča lažjo razporeditev razmakov med cevmi. Ščiti izolacijo pred tehnološko vlago, ki se pojavlja med polaganjem zgornje plasti. Odporna je tudi na mehanske vplive in ima nizko para prepustnost. Komplet z objemkami za pritrjevanje cevi.
</t>
  </si>
  <si>
    <t>m2</t>
  </si>
  <si>
    <t>OBROBNI TRAK  
za spoj med tlakom in steno.</t>
  </si>
  <si>
    <t>PLASTIFIKATOR ZA BETON
kot dodatek estrihu</t>
  </si>
  <si>
    <t>l</t>
  </si>
  <si>
    <t>Mapress sistemske cevi iz ogljikovega jekla, nelegirano jeklo 1.0034 E 195 (DIN EN 10305) zunaj cinkane</t>
  </si>
  <si>
    <t>skupaj s fazonskimi kosi, koleni, dodatkom za razrez in spojnim materialom</t>
  </si>
  <si>
    <t>DN 25</t>
  </si>
  <si>
    <t>DN 32</t>
  </si>
  <si>
    <r>
      <t xml:space="preserve">Fleksibilna izolacija cevovodov za hlajenje:
</t>
    </r>
    <r>
      <rPr>
        <sz val="10"/>
        <rFont val="Arial"/>
        <family val="2"/>
        <charset val="238"/>
      </rPr>
      <t>Dobava in izolacija cevovodov iz elastomernega zaprtoceličnega materiala na osnovi sintetičnega kavčuka s toplotno prevodnostjo λ</t>
    </r>
    <r>
      <rPr>
        <vertAlign val="subscript"/>
        <sz val="10"/>
        <rFont val="Arial"/>
        <family val="2"/>
        <charset val="238"/>
      </rPr>
      <t>0° C</t>
    </r>
    <r>
      <rPr>
        <sz val="10"/>
        <rFont val="Arial"/>
        <family val="2"/>
        <charset val="238"/>
      </rPr>
      <t xml:space="preserve"> ≤ 0.035 W/(mK) in koeficientom odpora difuzije vodne pare µ ≥ 7000, po DIN 4102-del 1, razred B1, težko gorljiv, z dodatkom za razrez in z lepilnim materialom; -10°C ... 105°C;</t>
    </r>
  </si>
  <si>
    <t xml:space="preserve"> za cevi DN25, debelina izolacije 19 mm</t>
  </si>
  <si>
    <t xml:space="preserve"> za cevi DN32, debelina izolacije 19 mm</t>
  </si>
  <si>
    <t xml:space="preserve">  za cevi DN 40, debelina izolacije 19 mm</t>
  </si>
  <si>
    <t xml:space="preserve">  za cevi DN 50, debelina izolacije 38 mm</t>
  </si>
  <si>
    <t>KONVEKTORJI</t>
  </si>
  <si>
    <t>VENTILATORSKI KONVEKTOR STENSKE IZVEDBE</t>
  </si>
  <si>
    <t>Ventilatorski konvektor stenske izvedbe, z zgrnjim zajemom in spodnjim vpihom, za 2-cevni sistem ogrevanja ali hlajenja z naslednjimi konstrukcijskimi in tehničnimi zahtevami:</t>
  </si>
  <si>
    <t>-KONSTRUKCIJA:</t>
  </si>
  <si>
    <t xml:space="preserve">je izdelana iz galvanizirane pločevine debeline izolirane na področjih kjer prihaja od direktnega stika z hladnim zrakom. Izlirana kondenzna posoda je postavljena pod lamelni register. Ohišje je opremljeno z mnogimi izvirtinami za hitro in natanočno montažo na steno. Za vgradnjo regulacijskega ventila je posebej oblikovan del ohišja in registra tako da se ventil skupaj s pogonom v ceoti vgradi v konvektor. Vdolbine v zidu niso potrebne. </t>
  </si>
  <si>
    <t>-TOPLOTNI PRENOSNIK:</t>
  </si>
  <si>
    <t>je kompaktne izvedbe idelan iz bakrenih cevi ekspandiranih v aluminiaste lamele. Cevni priključki so prilotani na bakrene cevi. Odzračevalni ventilčki so enostavno dostopni.</t>
  </si>
  <si>
    <t>-VENTILATOR:</t>
  </si>
  <si>
    <t>je tangencialen ventilator s statično in dinamično blansiraimn asinhronskim motorjem z varovanjem pred preobrebenitvijo odličnih akustičnih lastnosti. Motorji so direktno gnani. Nosilna konstrikcija je mehko oblazinjena in z fleksibilni priključki pritrjena na ohišje z namenom nizkošimniga delovanja.</t>
  </si>
  <si>
    <t>-DEKORATIVNA MASKA:</t>
  </si>
  <si>
    <t xml:space="preserve">je narejana iz lahke plastike katera pokriva celoten konvektor. Zajem zraka je na vrhhu konvektroja. Vpih pa na spodnji strani preko premične lamele. </t>
  </si>
  <si>
    <t>-ZRAČNI FILTER:</t>
  </si>
  <si>
    <t>Polypropilnski pralni filter nameščen na zajemu zraka skrbi za začitu pred vnosom nečistoč in prahu na toplotni prenosnik.</t>
  </si>
  <si>
    <t>Poletje:   
-temp. suhega termometra: 24°C                                                                                                                                        -temp. vlažnega termometra: 18°C                                                                                                                                            -temp. hladne vode: 7/12°C
Zima:
-temperatura prostora : 20°C 
-temp. tople vode: 55/45°C
Konvektor je sestavljen iz naslednjih sestavnih delov:                                                                                       
- toplotni prenosnik,
- 2x odzračevalci R 1/8" ,
- tristopenjski tangencialni ventilator,
- zbiralno korito za kondenzat ,
- filter z možnostjo čiščenja,                                                                                              
-Trpotni termoelektriči regulacijski ventil
-stenski termostet 
- kroglični zaporni ventil
TEHNIČNI PODATKI 
Ogrevna je podana za l. hitrost
Hladilna moč je podana za ll. hitrost
montaža in zagon</t>
  </si>
  <si>
    <t>Qg=1650W, Qh= 1450kW, z vgrajeim tropotnim ventilom</t>
  </si>
  <si>
    <t>npr:</t>
  </si>
  <si>
    <t>Proiz: SYSTEMAIR; tip: HAWAIR 09TB SV</t>
  </si>
  <si>
    <t>Qg=2750W, Qh= 2300kW, z vgrajeim tropotnim venilom</t>
  </si>
  <si>
    <t>Proiz: SYSTEMAIR; tip: HAWAIR 22TB SV</t>
  </si>
  <si>
    <t>Qg=4900W, Qh= 4000kW</t>
  </si>
  <si>
    <t>z tropotnim vetilom izven naprave</t>
  </si>
  <si>
    <t>SOBNI TERMOSTAT, s tedenskim režimom obratovanja in možnostjo nastavitve treh hitrosti. Ter z okenskim kontaktorjem Komplet z dobavo in montažo.</t>
  </si>
  <si>
    <t xml:space="preserve"> tip: TEA20</t>
  </si>
  <si>
    <t>VMESNIK za povezavo več konvektorjev in termostata</t>
  </si>
  <si>
    <t>VENTIL ZA HIDRAVLIČNO URAVNOTEŽENJEBREZ POMOŽNE ENERGIJE</t>
  </si>
  <si>
    <t/>
  </si>
  <si>
    <t xml:space="preserve">Poševnosedežni ventila za hidravlično uravnovešanje  z izpustom za priključitev kapilare na predtoku. Priključek je navojni, tlačni razred PN 16,  namenjen za delovno temperaturo od –20°C do 120°C. </t>
  </si>
  <si>
    <t xml:space="preserve">kos </t>
  </si>
  <si>
    <t>Zaščitno miniziranje cevovodov, obešal, podpor in ostalega pritrdilnega materiala po predhodnem čiščenju in razmaščevanje</t>
  </si>
  <si>
    <t>Dvakratno pleskanje vidnih kovinskih delov z vročinoodpornim lakom po predhodnem grundiranju</t>
  </si>
  <si>
    <t>TLAČNI PREIZKUS VSEH CEVOVODOV</t>
  </si>
  <si>
    <t>OBSTOJEČ OGREVALNI SISTEM</t>
  </si>
  <si>
    <t>DEMONTAŽA IN OBSTOJEČIH RADIATORJEV IN RAZVODOV</t>
  </si>
  <si>
    <t xml:space="preserve">radiatorje je porebno demotireti koplet z konzolami, in njihovimi razvodi ter zaščito, komplet z odvodzom na deponijo </t>
  </si>
  <si>
    <t>DEMONTAŽA TOPLOTNE POSTAJE IN RAZVODA TOPLOVODA</t>
  </si>
  <si>
    <t>komplet je porebno demotireti obstoječo toplotno postajo z razdelilikom in zbiralnko te vsemi pripadajočimi elemetni, skupaj z razvodom topovoda po objektu, z odvozom na deponijo</t>
  </si>
  <si>
    <t>klp</t>
  </si>
  <si>
    <t>DEMONTAŽA KLIMATSKIH NAPRAV- zunanje in notrenje enote</t>
  </si>
  <si>
    <t xml:space="preserve">obstoječe zunanje  in notrenje enote iz garderob ter njihovi razvodi se odstranijo </t>
  </si>
  <si>
    <t>Pripravljalna in zaključna dela sestavljena iz:
- zarisovanje
- izpiranje cevovodov
- tlačni preizkus
- odzračenje sistema
- zagon sistema 
- merjenje tlakov in temperatur
- izdelava zapisnikov</t>
  </si>
  <si>
    <t>Dokumentacija:  navodila za obratovanje in vzdrževanje, dokumentacija za tehnični pregled in primopredajo, tehnološke sheme vložene v lesen okvir in zaščiteno s steklom, skupaj s pritrdilnim materialom</t>
  </si>
  <si>
    <t>IZDELAVA posnetka dejansko izvedenih instalacij
Posnetke se izdeluje skladno z napredovanjem del v različnih fazah izvedbe del</t>
  </si>
  <si>
    <t xml:space="preserve">Izdelava doumentacije PID, </t>
  </si>
  <si>
    <t>Transportni manipulativni in ostali splošni stroški</t>
  </si>
  <si>
    <t>KOMPAKTNA PREZRAČEVALNA NAPRAVA ( N1)</t>
  </si>
  <si>
    <t>Kompaktna klimatska naprava za prezračevanje  za notranjo namestitev; osnovna enota z direktno gnanima dovodno odvodnima ventilatorjema, z rotacijsko regeneracijsko enoto z zeolitsko folijo za prenos vlage, celotno filtersko sekcijo na dovodni in odvodni strani, integriranim mikroprocerorjem z vgrajenimi funkcijami regulacije pretoka zraka in temperature.</t>
  </si>
  <si>
    <t>- Ohišje</t>
  </si>
  <si>
    <t xml:space="preserve">Ohišje iz prekrivnih panelnih plošč in revizijskih vrat. Zunanja površina je pocinkane jeklene pločevine prašno barvane v senčeni bež barvi.RAL 7035 </t>
  </si>
  <si>
    <t>Notranja površina iz galvanizirane pločevine z izolacijo 50 mm.</t>
  </si>
  <si>
    <t xml:space="preserve">Enota sestoji iz več sekcij, ki so lahko ločljive zaradi lažjega transporta. </t>
  </si>
  <si>
    <t>Enota ima pravokotne kanalske priključke za zvezo z vijaki in drsno objemko.</t>
  </si>
  <si>
    <t>Ventilatorji:</t>
  </si>
  <si>
    <t>Naprava ima direktno gnane aksialno-centrifugalne ventilatorje z merilnikom pretoka na natočnem lijaku ventilatorskega kolesa.</t>
  </si>
  <si>
    <t>Motorji ventilatorjev so EC izvedbe z nizko porabo električne energije in preprosto ter učinkovito brezstopenjsko regulacijo vrtljajev</t>
  </si>
  <si>
    <t>- Sekcija za rekuperacijo toplote:</t>
  </si>
  <si>
    <t>Naprava je opremljena s higroskopičnim rotacijskim prenosnikom toplote. Rotacijsko kolo izdelano iz zeolitske folije, katera zelo učinkovito (do 2/3) vrača vlago in hkrati preprečuje prenos vonjav (prenos manj kot 1% !!)</t>
  </si>
  <si>
    <t>Filter:</t>
  </si>
  <si>
    <t>Naprava je opremljena z vrečastim filtrom F7 na dovodni in M5 na odvodni strani</t>
  </si>
  <si>
    <t>Elekto krmilna omara</t>
  </si>
  <si>
    <t>Integrirana v napravo z daljinskim posluževalnim panelom, ki omogoča upravljanje z vsemi funkcijami naprave v slovenskem jeziku. Panel je lahko od naprave (4x0,22 mm2 ali UTP cat.E5 kabel).</t>
  </si>
  <si>
    <t>Oprema na osnovi tovarniško razvitega mikroprocesorja krmili in regulira temperature, pretoke zraka in druge funkcije</t>
  </si>
  <si>
    <t>Serijsko vgrajen WEB server, Modbus, BACnet vmesnik</t>
  </si>
  <si>
    <t>Elektro krmilni elementi:</t>
  </si>
  <si>
    <t>Tipalo zunanje temperature, kanalski tipalo na dovodu,  temperaturno tipalo odvodnega zraka, frekvenčnik za rekuperacijsko kolo, merilni sondi pretoka zraka, terminal za nastavitev pretoka zraka, temperature, krmilnih funkcij, kontrola umazanosti filtrov , prosti kontakt za požarni izklop, prosto nočno pohlajevanje v letnem režimu.</t>
  </si>
  <si>
    <t>Naprava mora biti v skladu z ErP 2016/2018 direktivami, energijski razred A po EUROVENT</t>
  </si>
  <si>
    <t>Tehnični podatki po EUROVENT in RLT:</t>
  </si>
  <si>
    <t xml:space="preserve"> Dovodni ventilator:</t>
  </si>
  <si>
    <t xml:space="preserve"> - 3300 m3/h</t>
  </si>
  <si>
    <t xml:space="preserve"> - 280 Pa</t>
  </si>
  <si>
    <t xml:space="preserve"> - 1,00 kW</t>
  </si>
  <si>
    <t>Odvodni ventilator:</t>
  </si>
  <si>
    <t xml:space="preserve"> -3300 m3/h</t>
  </si>
  <si>
    <t xml:space="preserve"> - 1,00 kW </t>
  </si>
  <si>
    <t>Rotacijski higroskopični izmenjevalnik toplote (tip AZ)</t>
  </si>
  <si>
    <t xml:space="preserve"> - izkoristek toplote 74,0 %, izkoristek vlage 61%</t>
  </si>
  <si>
    <t>Vrnjena energija: Q tot= 34,7 kW; vrnjena vlaga 4,1 g/kg</t>
  </si>
  <si>
    <t>Zimski podatki: zunanji zrak -7°C / 90% rH ; prostor: 22°C / 45% rH</t>
  </si>
  <si>
    <t>Letni podatki: zunanji zrak 35°C / 40% rH ; prostor: 26°C / 50% rH</t>
  </si>
  <si>
    <t>Integrirana grelno/hladilna enota, prenosnik toplote voda-zrak, z eliminatorjem kapljic PVC in nerjavno kadjo za odvod kondenza.</t>
  </si>
  <si>
    <t xml:space="preserve"> Qg= 10 kW; Qhl= 9,6 kW</t>
  </si>
  <si>
    <t>Režim medija (voda):</t>
  </si>
  <si>
    <t xml:space="preserve"> -gretje 55/45°C</t>
  </si>
  <si>
    <t xml:space="preserve"> -hlajenje 8/13°C</t>
  </si>
  <si>
    <t xml:space="preserve"> -tlačni padec na vodni strani 1,9 / 2,2 kPa</t>
  </si>
  <si>
    <t>npr</t>
  </si>
  <si>
    <t xml:space="preserve"> KOMFOVENT VERSO R 3000 UH HCW L/AZ</t>
  </si>
  <si>
    <t>KANALSKI OKROGLI VENTILATOR (N2)</t>
  </si>
  <si>
    <t>Dobava in motaža okroglega kanalskega ventilatorja</t>
  </si>
  <si>
    <t>iz pocinkane pločevine za vgradnjo na okrogli zračni kanal. Ohišje je na spoju robljeno, kar zagotavlja dobro zračno tesnost (C razred tesnenja po EN 12237) in možnost vgradnje na prostem. S priloženimi nosilci za montažo ventilatorja na steno ali strop. Pritrditev na okrogli kanal se izvede s kanalskimi objemkami FK, ki zmanjšajo prenos vibracij po kanalu. Ventilator se lahko vgradi v poljubnem položaju in ne zahteva dodatnega vzdrževanja. Rotor ventilatorja ima nazaj zakrivljene lopatice in je statično in dinamično centriran. Naprava ima vgrajen termični kontakt z električnim resetom za zaščito motorja. Regulacija hitrosti je mogoča od 0-100% z brez stopenjskim tiristorjem ali s 5 stopenjskim transformatorjem.</t>
  </si>
  <si>
    <t>Zaščita motorja IP 44. Izolacijski razred motorja B-F.</t>
  </si>
  <si>
    <t>- protipovatna loputa</t>
  </si>
  <si>
    <t>-Brez stop. regulator in stikalo  REE</t>
  </si>
  <si>
    <t>Pel. 29 W, 230V</t>
  </si>
  <si>
    <t>Systemair Tip: K 100M</t>
  </si>
  <si>
    <t>V’=100 m3/h</t>
  </si>
  <si>
    <t>ZRAČNI SPIRO KANALI
okrogle oblike iz pocinkane pločevine, izdelani po DIN 24190 in 24194, vključno s fazonskimi kosi, loputami za regulacijo pretokov zraka, obešali ter tesnilnim in montažnim materialom.</t>
  </si>
  <si>
    <t>Velikost: Ø100</t>
  </si>
  <si>
    <t>Zračni kanali pravokotnega ali okroglega preseka, izdelani iz pocinkane pločevine, kompletno s fazonskimi kosi, loputami za regulacijo pretoka zraka in obešalnim  materialom</t>
  </si>
  <si>
    <t>IZOLACIJA ZRAČNIH KANALOV (kanali za dovod zraka)</t>
  </si>
  <si>
    <r>
      <t>Toplotna izolacija dovodnih zračnih kanalov in cevi z zunanje strani z izolacijo s certifikatom o skladnosti proizvajalca , to je z materijalom iz sintetičnega kavčuka z zaprto celično strukturo, težko gorljiva in samougasljiva, ki ne kaplja in širi ognja – vrste B,   po SIST EN 13501, 1. del, s toplotno prevodnostjo l &lt; 0,035 W/mK pri 0 °C, primerna za temperaturno območje –40 do + 85 °C, s koeficientom upornosti proti difuziji vodne pare m &gt; 7000,</t>
    </r>
    <r>
      <rPr>
        <b/>
        <sz val="10"/>
        <rFont val="Arial CE"/>
        <family val="2"/>
        <charset val="238"/>
      </rPr>
      <t xml:space="preserve"> debeline 10 mm</t>
    </r>
    <r>
      <rPr>
        <sz val="10"/>
        <rFont val="Arial"/>
        <family val="2"/>
        <charset val="238"/>
      </rPr>
      <t>, lepljena z originalnim lepilom na bazi polikloroprenov</t>
    </r>
  </si>
  <si>
    <t>Revizijska vratica iz nerjaveče jeklene pločevine za pravokotni zračni kanal.</t>
  </si>
  <si>
    <t>dim: 200x200mm</t>
  </si>
  <si>
    <t>Fleksibilni zračni kanali kompletno s toplotno parozaporno izolacijo in z  zvočno dušilno sposobnostjo, dimenzije</t>
  </si>
  <si>
    <t>npr: SONODEC</t>
  </si>
  <si>
    <t>fi 100 mm</t>
  </si>
  <si>
    <t>fi 125 mm</t>
  </si>
  <si>
    <t>ALUMINIJASTA ZAŠČITNA ZRAČNA REŠETKA</t>
  </si>
  <si>
    <t>za zaščito odprtin pred zunanjimi vplivi, izdelana iz vlečenih Al profilov. Sestavlajo jo:
-nosilni okvir
-zaščitna mreža
-prečne lopatice
-vgradni okvir</t>
  </si>
  <si>
    <t>npr:.</t>
  </si>
  <si>
    <t>Proizvod: IMP Klima Idrija ali ustrezni drugi</t>
  </si>
  <si>
    <t>AZR-4 vel.: 800x800mm</t>
  </si>
  <si>
    <t>AZR-4 vel.: 200x200mm</t>
  </si>
  <si>
    <t>Aluminijasta dovodna rešetka, kompletno z elementom za regulacijo količine zraka:</t>
  </si>
  <si>
    <t>Npr:.</t>
  </si>
  <si>
    <t>AR-1/G, 425x125 mm</t>
  </si>
  <si>
    <t>Aluminijasta odvodna rešetka, kompletno z elementom za regulacijo količine zraka:</t>
  </si>
  <si>
    <t>AR-1/F, 425x125 mm</t>
  </si>
  <si>
    <t>AR-1/F, 425x225 mm</t>
  </si>
  <si>
    <t>Prezračevalni ventil za odvod zraka, izdelan iz jeklene pločevine, sestavljen iz ohišja, sedeža in premičnega krožnika, dobavljen kompletno z montažnim materialom, proizvod IMP Klima Idrija ali ustrezni drugi, tip</t>
  </si>
  <si>
    <t>PV-1/100</t>
  </si>
  <si>
    <t>Rešetka za izenačevanje tlakov</t>
  </si>
  <si>
    <t>dim: 425x125 mm</t>
  </si>
  <si>
    <t>Demontaža obstoječih kanalskih razvodov in ventilatrjev ter odvoz na deponijo</t>
  </si>
  <si>
    <t>h</t>
  </si>
  <si>
    <t>PRIPRAVLJALNA DELA
zarisovanje, izmere, poizkusno obratovanje</t>
  </si>
  <si>
    <t xml:space="preserve">Priloga1: POPIS ELEKTROINSTALACIJSKEGA MATERIALA IN DEL </t>
  </si>
  <si>
    <t>Vrednost
upravičeni stroški</t>
  </si>
  <si>
    <t>1. INSTALACIJSKI MATERIAL</t>
  </si>
  <si>
    <t>2. STIKALNI BLOKI</t>
  </si>
  <si>
    <t>3. RAZSVETLJAVA</t>
  </si>
  <si>
    <t>4. SIGNALNO KOMUNIKACIJSKE INŠTALACIJE</t>
  </si>
  <si>
    <t>5. STRELOVOD</t>
  </si>
  <si>
    <t>6. VARNOSTNI SISTEMI</t>
  </si>
  <si>
    <t>7. OZVOČENJE</t>
  </si>
  <si>
    <t>V opisih je zajeto:</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</si>
  <si>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
Vris vseh sprememb med gradnjo v PZI projekt (podlage za izdelavoPID), najkasneje 30 dni pred tehničnim pregledom objekta.</t>
  </si>
  <si>
    <t xml:space="preserve">Način obračuna:
</t>
  </si>
  <si>
    <t>Dela se obračunajo na podlagi dejansko izvršenih del po enotnih cenah predračuna. 
Izvedena dela morajo biti dokumentirana z gradbeno knjigo, izdelano po standardih stroke. 
Vse postavke, ki so izražene v dolžinah morajo biti obračunane po posameznih tokokrogih na podlagi priloženih grafičnih prilog z vpisanimi izmerami.</t>
  </si>
  <si>
    <t>Za vse materiale velja-naveden ali enakovreden</t>
  </si>
  <si>
    <t>Cena/enoto</t>
  </si>
  <si>
    <t>Energetski kabel s finožičnimi Cu  vodniki  - 0,6/1 kV, vpeljan v inštalacijske cevi in položen na kabelske police, komplet s priklopi
Dobava in vgradnja.</t>
  </si>
  <si>
    <t xml:space="preserve">  FG7OR 5x10mm²  (TČ_ZE)</t>
  </si>
  <si>
    <t xml:space="preserve">  FG7OR 4x2,4mm² (povezave med TČ_ZE in TČ_NE)</t>
  </si>
  <si>
    <t xml:space="preserve">  NYM 5x2,5mm² (el. grelec v TČ_NE)</t>
  </si>
  <si>
    <t xml:space="preserve">  NYM 3x2,5mm² (el. grelec v bojlerju)</t>
  </si>
  <si>
    <t xml:space="preserve">  NYM 3x2,5mm² </t>
  </si>
  <si>
    <t xml:space="preserve">  NYM 7x1,5mm² (povezava konvektor-TS uskladiti z opremo)</t>
  </si>
  <si>
    <t xml:space="preserve">  NYM 4x1,5mm² (termostati talno)</t>
  </si>
  <si>
    <t xml:space="preserve">  NYM 3x1,5mm² (splošna razsvetljava)</t>
  </si>
  <si>
    <t xml:space="preserve">  NYM 3x1,5mm² (varnostna razsvetljava)</t>
  </si>
  <si>
    <t xml:space="preserve">  NYM 2x1,5mm² (splošna razsvetljava)</t>
  </si>
  <si>
    <t xml:space="preserve">  H05RR-F  3x1,5mm² (črpalke)</t>
  </si>
  <si>
    <t>Kabel s Cu vodniki in pletenim oklopom, položen pretežno na kabelske police in delno vpeljan v instalacijske cevi
Dobava in vgradnja.</t>
  </si>
  <si>
    <t xml:space="preserve">   LiHCH 4x1,5 mm² (MV)</t>
  </si>
  <si>
    <t xml:space="preserve">   LiHCH 2x0,75 mm² (svetlobno tipalo)</t>
  </si>
  <si>
    <t xml:space="preserve">   LiHCH 2x0,75 mm² (temp. tipala)</t>
  </si>
  <si>
    <t>Zvijavi vodnik z rumeno-zeleno izolacijo za izenačevanje potencialov in povezavo kovinskih mas, položen prosto ali uvlečen v predhodno položene instalacijske cevi, komplet z cevnimi objemkami, trajnimi vijačnimi spoji itd.)
Dobava in vgradnja.</t>
  </si>
  <si>
    <t xml:space="preserve"> 16mm² (H07Z-K) </t>
  </si>
  <si>
    <t xml:space="preserve"> 10mm² (H07Z-K) </t>
  </si>
  <si>
    <t xml:space="preserve">  6mm² (H07Z-K) </t>
  </si>
  <si>
    <t>Instalacijske cevi samougasne brezhalogene položene p/o, stenah, gipskartonskih predelnih stenah in estrihu komplet s podometnimi instalacijskimi dozami.
Dobava in vgradnja.</t>
  </si>
  <si>
    <t xml:space="preserve">   IC RB Φ 30mm</t>
  </si>
  <si>
    <t xml:space="preserve">   IC RB Φ 25mm</t>
  </si>
  <si>
    <t xml:space="preserve">   IC RB Φ 20mm</t>
  </si>
  <si>
    <t xml:space="preserve">   IC RB Φ 16mm</t>
  </si>
  <si>
    <t>Plastična gibljiva rebrasta cev, znotraj ojačana s spiralno zvito plastično žico, raznih dimenzij, komplet z začetnim in končnim elementom za priklop na uvodnico.
Dobava in vgradnja.</t>
  </si>
  <si>
    <t>Instalacijske cevi nadometne brezhalogene, samougasne, komplet s koleni ter nosilnim in pritrdilnim materialom
Dobava in vgradnja.</t>
  </si>
  <si>
    <t xml:space="preserve">  PN Φ16, PN Φ20, PN Φ25 (za strojne inštalacije)</t>
  </si>
  <si>
    <t xml:space="preserve">  PN Φ16 (splošna razsvetljava)</t>
  </si>
  <si>
    <t>Instalacijski kanali različnih dimenzij
Dobava in vgradnja.</t>
  </si>
  <si>
    <t>Nadometna razvodna doza samougasna, brezhalogena, različnih dimenzij: (strojne inštalacije)
Dobava in vgradnja.</t>
  </si>
  <si>
    <t>Nadometna/podometna razvodna doza samougasna, brezhalogena, različnih dimenzij (splošna razsvetljava)
Dobava in vgradnja.</t>
  </si>
  <si>
    <t>Kabelske police, izdelane iz perforirane pločevine, komplet s spojnim, nosilnim in pritrdilnim materialom (zagotovljeni galvanski in mehanski spoji med posameznimi segmenti)
Dobava in vgradnja.</t>
  </si>
  <si>
    <t xml:space="preserve"> - kabelska polica PK 50</t>
  </si>
  <si>
    <t xml:space="preserve"> - kabelska polica PK 50 (splošna razsvetljava, strojne inštalacije)</t>
  </si>
  <si>
    <t>Doza DIP komplet s Cu zbiralko
Dobava in vgradnja.</t>
  </si>
  <si>
    <t>Razni spoji za izenačitev potencialov (vijačeni, objemni, itd)</t>
  </si>
  <si>
    <t>Senzor prisotnosti (180°/360°) z 16A relejskim izhodom 
Dobava in vgradnja.</t>
  </si>
  <si>
    <t>Demontaža obstoječih stikal</t>
  </si>
  <si>
    <t>Podometno stikalo, 250V, komplet z montažnim in okrasnim okvirjem za montažo v:
 - obstoječo podometno dozo fi 60mm (zamenjava obstoječih stikal)
 - komplet z ustrezno dozo za montažo več stikal skupaj (nova stikala)
(Barva in model po izbiri arhitekta)
Dobava in vgradnja.</t>
  </si>
  <si>
    <t xml:space="preserve">  stikalo navadno</t>
  </si>
  <si>
    <t xml:space="preserve">  stikalo navadno z lučko</t>
  </si>
  <si>
    <t xml:space="preserve">  stikalo navadno IP44</t>
  </si>
  <si>
    <t xml:space="preserve">  stikalo izmenično</t>
  </si>
  <si>
    <t xml:space="preserve">  tipkalo</t>
  </si>
  <si>
    <t>Nadometno stikalo, 250V, komplet z ustrezno dozo, montažnim in okrasnim okvirjem za montažo več stikal skupaj - modularni program. 
(Barva in model po izbiri arhitekta)
Dobava in vgradnja.</t>
  </si>
  <si>
    <t>Podometna vtičnica, komplet z montažnim in okrasnim okvirjem za montažo v:
 - obstoječo podometno dozo fi 60mm (zamenjava obstoječih vtičnic)
 - komplet z ustrezno dozo za montažo več vtičnic skupaj (nove vtičnice)
(Barva in model po izbiri arhitekta)
Dobava in vgradnja.</t>
  </si>
  <si>
    <t xml:space="preserve">  250V, 16A, 1P+N+PE</t>
  </si>
  <si>
    <t xml:space="preserve">  250V, 16A, 1P+N+PE, IPX5</t>
  </si>
  <si>
    <t xml:space="preserve">Nadometna vtičnica, komplet z ustrezno dozo, montažnim in končnim okvirjem - sestavljivi program, IP44.
Dobava in vgradnja.
</t>
  </si>
  <si>
    <t>Na obstoječih pozicijah vtičnic v igralnicah se vgradi 3x vtičnica in se jih prestavi iz višini 1,5m na višino 1,8m.</t>
  </si>
  <si>
    <t>Fiksna priključnica
Dobava in vgradnja.</t>
  </si>
  <si>
    <t>Tipka za izklop v sili (230V / NO), montirana na fasadi objekta
Dobava in vgradnja.</t>
  </si>
  <si>
    <t>Razni priklopi:</t>
  </si>
  <si>
    <t xml:space="preserve">  priklop toplotne črpalke zunanje in notranje enote</t>
  </si>
  <si>
    <t xml:space="preserve">  priklop prezračevalne naprave in pripadajoči upravljalni panel</t>
  </si>
  <si>
    <t xml:space="preserve">  priklop el. grelca v TČ_NE</t>
  </si>
  <si>
    <t xml:space="preserve">  priklop el. grelca v bojlerju</t>
  </si>
  <si>
    <t xml:space="preserve">  priklop črpalk (transportne)</t>
  </si>
  <si>
    <t xml:space="preserve">  priklop temperaturnih tipal</t>
  </si>
  <si>
    <t xml:space="preserve">  priklop mešalnih ventilov</t>
  </si>
  <si>
    <t xml:space="preserve">  priklop krmilnika talnega ogrevanja, vgrajenega v omarico talnega   ogrevanja</t>
  </si>
  <si>
    <t xml:space="preserve">  priklop obstoječih klima naprav</t>
  </si>
  <si>
    <t xml:space="preserve">  priklop ON/OFF ventilov 24V (na krmilnik talnega ogrevanja)</t>
  </si>
  <si>
    <t xml:space="preserve">  priklop sobnih termostatov talnega ogrevanja (na krmilnik talnega ogrevanja)</t>
  </si>
  <si>
    <t xml:space="preserve">  priklop konvektorjev</t>
  </si>
  <si>
    <t xml:space="preserve">  priklop sobnih termostatov konvektorjev</t>
  </si>
  <si>
    <t xml:space="preserve">  priklop relejskega modula konvektorjev za povezavo dveh konvektorju na termostat</t>
  </si>
  <si>
    <t xml:space="preserve">  priklop prostorskih tipal</t>
  </si>
  <si>
    <t xml:space="preserve">  priklop odvodnega ventilatorja</t>
  </si>
  <si>
    <t xml:space="preserve">  priklop terminala vrat na evakuacijski poti, komplet z pripadajočo ključavnico, končnim stikalom ter povezavo na domofon, programsko uro, tipkami za prehod uporabnikov ter zvoćčno signalizacijo</t>
  </si>
  <si>
    <t>komlp</t>
  </si>
  <si>
    <t xml:space="preserve">  priklop el. tend in vremenske centrale</t>
  </si>
  <si>
    <t>označevanje kablov pri prehodu v stikalne bloke z napisnimi tablicami</t>
  </si>
  <si>
    <t>komp</t>
  </si>
  <si>
    <t>Meritve električnih inštalacij, izdaja zapisnikov, atestov, potrdil</t>
  </si>
  <si>
    <t>Razna demontažna dela</t>
  </si>
  <si>
    <t>ur</t>
  </si>
  <si>
    <t>Razna nepredvidena dela - dejanski obračun z vpisom v gradbeni dnevnik</t>
  </si>
  <si>
    <t>Drobni in montažni material</t>
  </si>
  <si>
    <t>Gradbena pomoč instalaterjem: prebijanje, vratnje lukenj, dolbljenje vtorov,..</t>
  </si>
  <si>
    <t>Transportni in manipulativni stroški</t>
  </si>
  <si>
    <t xml:space="preserve">PRIPRAVA PODATKOV ZA PID
kompletni tlorisi in shemami z vrisanimi vsemi spremembami, ki so nastale med izvedbo. </t>
  </si>
  <si>
    <t>IZDELAVA PID PROJEKTA</t>
  </si>
  <si>
    <t>INSTALACIJSKI MATERIAL SKUPAJ:</t>
  </si>
  <si>
    <t>B</t>
  </si>
  <si>
    <t>1. PRIKLJUČNO MERILNA OMARA PMO</t>
  </si>
  <si>
    <t>Podometna priključno merilna omara.</t>
  </si>
  <si>
    <t>Univerzalni trifazni števec števec delovne energije z notranjo uro.</t>
  </si>
  <si>
    <t>NV varovalčni ločilnik 3x100A, komplet z varovalkami 3x50A</t>
  </si>
  <si>
    <t>odvodnik prenapetosti SPD1 (275V/50kA)</t>
  </si>
  <si>
    <t>Zbiralke Cu</t>
  </si>
  <si>
    <t>vrstne sponke, drobni vezni in spojni material, uvodnice, DIN letve, pokrovi,…</t>
  </si>
  <si>
    <t>gar</t>
  </si>
  <si>
    <t>Ožičenje</t>
  </si>
  <si>
    <t>kompl.</t>
  </si>
  <si>
    <t>Nepredvidena dela z vpisom v gradbeni dnevnik</t>
  </si>
  <si>
    <t>SKUPAJ PMO:</t>
  </si>
  <si>
    <t>2. R-GL</t>
  </si>
  <si>
    <t>Podometna omara izdelani iz pločevine komplet z vrati, opremljena z inštalacijskimi letvami, zaščitnimi okvirji, vrati, tipsko ključavnico in žepom za načrte formata A4 z notranje strani. Vsak element v SB mora imeti oznako iz tripolne sheme.
dim (ŠxVxG): 600/1000/150mm</t>
  </si>
  <si>
    <t>glavno stikalo 80A 3P, komplet z ročico</t>
  </si>
  <si>
    <t>instalacijski odklopnik 1p B/C 6,10,16A</t>
  </si>
  <si>
    <t>Varovalčno ločilno stikalo 3x50A z elektronskim indikatorjem, komplet z varovalkami 3x40A</t>
  </si>
  <si>
    <t>Varovalčno ločilno stikalo 3x32A z elektronskim indikatorjem, komplet z varovalkami 3x25A</t>
  </si>
  <si>
    <t>instalacijski odklopnik 1p B/C 6,10A (razsvetljava)</t>
  </si>
  <si>
    <t>RCBO (KZS) 2p/B10/0,03A/tipA (razsvetljava)</t>
  </si>
  <si>
    <t>RCD (FID) 4p/63/0,03A/tipA</t>
  </si>
  <si>
    <t>Rele 230V/10A/2CO, komplet z nosilcem za montažo na letev</t>
  </si>
  <si>
    <t>Impulzni rele 230V/16A/1CO</t>
  </si>
  <si>
    <t>Modularni kontaktor 230V/20A/4NO</t>
  </si>
  <si>
    <t>Modularni kontaktor 230V/20A/2NO (razsvetljava)</t>
  </si>
  <si>
    <t>Modularni kontaktor 230V/20A/4NC</t>
  </si>
  <si>
    <t>Modularni kontaktor 230V/20A/2NC</t>
  </si>
  <si>
    <t>Stikalo za montažo na letev 230V/1-0</t>
  </si>
  <si>
    <t>Stikalo za montažo na letev 230V/1-2</t>
  </si>
  <si>
    <t>Digitalna tedenska programska ura - baterijsko napajanje AAA, relejski izhod.</t>
  </si>
  <si>
    <t>Digitalna tedenska programska ura - baterijsko napajanje AAA, relejski izhod. (razsvetljava)</t>
  </si>
  <si>
    <t>Svetilka za montažo na vrata omare rdeča/zelena 230V</t>
  </si>
  <si>
    <t>Svetlobno stikalo časovno nastavljivo, z relejskim izhodom 230V/16A, komplet z zunanjim senzorjem svetlobe</t>
  </si>
  <si>
    <t>odvodnik prenapetosti SPD2 (275V/50kA)</t>
  </si>
  <si>
    <t xml:space="preserve">Ožičenje </t>
  </si>
  <si>
    <t>SKUPAJ STIKALNI BLOK R-GL:</t>
  </si>
  <si>
    <t>3. R-PRALNICA</t>
  </si>
  <si>
    <t>Tipska nadometna omara za 36 modulov</t>
  </si>
  <si>
    <t>glavno stikalo 40A 3P</t>
  </si>
  <si>
    <t>RCD (FID) 4p/40/0,03A/tipA</t>
  </si>
  <si>
    <t>SKUPAJ STIKALNI BLOK R-PRALNICA:</t>
  </si>
  <si>
    <t>4. R-TP (toplotna postaja)</t>
  </si>
  <si>
    <t>Nadometna omara izdelani iz pločevine komplet z vrati, opremljena z inštalacijskimi letvami, zaščitnimi okvirji, vrati, tipsko ključavnico in žepom za načrte formata A4 z notranje strani. Vsak element v SB mora imeti oznako iz tripolne sheme.
dim (ŠxVxG): 600/600/150mm</t>
  </si>
  <si>
    <t>glavno stikalo 63A 3P</t>
  </si>
  <si>
    <t>instalacijski odklopnik 1p B/C 4,6,10,16A</t>
  </si>
  <si>
    <t>instalacijski odklopnik 3p C32,16A</t>
  </si>
  <si>
    <t>RCBO (KZS) 4p/B16/0,3A/tipA</t>
  </si>
  <si>
    <t>RCBO (KZS) 2p/B16/0,3A/tipA</t>
  </si>
  <si>
    <t>Modularni kontaktor 230V/20A/2NO</t>
  </si>
  <si>
    <t>Stikalo za montažo na vrata omare 230V/1-0-2/1p</t>
  </si>
  <si>
    <t>Tedenska programska stikalna ura - digitalna</t>
  </si>
  <si>
    <t>Svetilka za montažo na vrata omare zelena 230V</t>
  </si>
  <si>
    <t>SKUPAJ STIKALNI BLOK R-TP:</t>
  </si>
  <si>
    <t>STIKALNI BLOKI SKUPAJ:</t>
  </si>
  <si>
    <t>(Dobava, montaža,prevozi, zarisovanje, gradbena pomoč)</t>
  </si>
  <si>
    <t xml:space="preserve">Svetilke so navedene komplet s sijalkami, transformatorji in montažnim priborom ter vsemi potrebnimi izrezi za montažo v gips,... 
Upoštevane so zasilne svetilke z enourno avtonomijo. 
</t>
  </si>
  <si>
    <t>Svetilke ki so naveden kot naprimer niso obvezne. Navedene svetilke so bile upoštevane pri izračunih osvetljenosti. Dobavljene svetilke morajo svetlobnotehnično odgovarjati glede doseganja predpisane osvetlitve. Oblikovno ustreznost ter barvo potrdi arhitekt oziroma investitor.</t>
  </si>
  <si>
    <t>1. Splošna razsvetljava</t>
  </si>
  <si>
    <t>A1</t>
  </si>
  <si>
    <r>
      <t xml:space="preserve">Vgradna svetilka s prizmatični steklom (PMMA difuzor), LED 31W, 4000K, ohišje iz krivljene dekapirane belo obarvane jeklene pločevine, za vgradnjo v armstrong strop z vidnim robom, dimenzije 597mm x 597mm x 95mm,  </t>
    </r>
    <r>
      <rPr>
        <b/>
        <sz val="10"/>
        <rFont val="Arial CE"/>
        <charset val="238"/>
      </rPr>
      <t>UGR&lt;19</t>
    </r>
    <r>
      <rPr>
        <sz val="10"/>
        <rFont val="Arial CE"/>
        <charset val="238"/>
      </rPr>
      <t>. Komplet s pritrdilnim in montažnim materialom. 
Barva po ozbiri arhitekta.
Dobava in montaža.
(kot npr. oz. enakovredna: Intra 106 PR, 3260 Lm, LED 31W, 4000K)</t>
    </r>
  </si>
  <si>
    <t>A2</t>
  </si>
  <si>
    <r>
      <t xml:space="preserve">Nadgradna svetilka s prizmatični steklom (PMMA difuzor), LED 31W, 4000K, ohišje iz krivljene dekapirane belo obarvane jeklene pločevine, dimenzije 600mm x 600mm x 85mm,  </t>
    </r>
    <r>
      <rPr>
        <b/>
        <sz val="10"/>
        <rFont val="Arial CE"/>
        <charset val="238"/>
      </rPr>
      <t>UGR&lt;19</t>
    </r>
    <r>
      <rPr>
        <sz val="10"/>
        <rFont val="Arial CE"/>
        <charset val="238"/>
      </rPr>
      <t>. Komplet s pritrdilnim in montažnim materialom.
Barva po ozbiri arhitekta.
Dobava in montaža.
(kot npr. oz. enakovredna: Intra 216 PR, 3260 Lm, LED 31W, 4000K)</t>
    </r>
  </si>
  <si>
    <t>A3</t>
  </si>
  <si>
    <r>
      <t xml:space="preserve">Nadgradna svetilka s prizmatični steklom (PMMA difuzor), LED 31W, 4000K, ohišje iz krivljene dekapirane belo obarvane jeklene pločevine, dimenzije 200mm x 1200mm x 85mm,  </t>
    </r>
    <r>
      <rPr>
        <b/>
        <sz val="10"/>
        <rFont val="Arial CE"/>
        <charset val="238"/>
      </rPr>
      <t>UGR&lt;19</t>
    </r>
    <r>
      <rPr>
        <sz val="10"/>
        <rFont val="Arial CE"/>
        <charset val="238"/>
      </rPr>
      <t>. Komplet s pritrdilnim in montažnim materialom.
Barva po ozbiri arhitekta.
Dobava in montaža.
(kot npr. oz. enakovredna: Intra 216 PR, 3260 Lm, LED 31W, 4000K)</t>
    </r>
  </si>
  <si>
    <t>B1</t>
  </si>
  <si>
    <t>Svetilka za vgradnjo v spuščeni strop. LED 21W, 4000K. Nizka vgradna globina, 90mm. Mikro prizmatična optika. 
Komplet s pritrdilnim in montažnim materialom.
Barva po ozbiri arhitekta.
Dobava in montaža.
(kot npr.: Intra Nitor flat DPR, 1800 Lm, LED 21W, 4000K)</t>
  </si>
  <si>
    <t>B2</t>
  </si>
  <si>
    <t>Svetilka za vgradnjo v spuščeni strop. LED 16W, 4000K. Satinirano steklo IP44. 
Komplet s pritrdilnim in montažnim materialom.
Barva po ozbiri arhitekta.
Dobava in montaža.
(kot npr. oz. enakovredna: Intra Nitor LED 27W, 4000K + satinirano steklo, IP44)</t>
  </si>
  <si>
    <t>C1</t>
  </si>
  <si>
    <t>STROPNA SVETILKA fi 300, LED 15W, 1400Lm, 4000K, IP43, mikroprizmatični difuzor, komplet s pritrdilnim in montažnim materialom.
Barva po ozbiri arhitekta.
Dobava in montaža.
(kot npr. oz. enakovredna: Intra LONA C DPR 300, 1400Lm, LED 15W, 4000K)</t>
  </si>
  <si>
    <t>D1</t>
  </si>
  <si>
    <t>Stropna okrogla svetilka, direktna osvetlitev, LED 15W, 4000K, v min IP44 izvedbi. Opalni polikarbonatni difuzor. Komplet s pritrdilnim in montažnim materialom.
Barva po ozbiri arhitekta.
Dobava in montaža.
(kot npr. oz. enakovredna: INTRA ETEA DIREKT LED 15W/840 IP65 FO)</t>
  </si>
  <si>
    <t>E1</t>
  </si>
  <si>
    <t>Stenska svetilka s fluo sijalko LED 21W, dolžine 1135mm, z elektronsko predstikalno napravo, komplet s pritrdilnim materialom. 
Barva po ozbiri arhitekta.
Dobava in montaža.
(kot npr. oz. enakovredna: Intra MINUS C 2000 lm  LED 21W 840 1135 mm)</t>
  </si>
  <si>
    <t>F1</t>
  </si>
  <si>
    <t>Industrijska svetilka. LED 27W, 4000K. Ohišje iz polikarbonata, satinirani opalni difuzorj. IP 65. 
Komplet s pritrdilnim in montažnim materialom.
Dobava in montaža.
(kot npr. oz. enakovredna: Intra 5700 3150 lm LED 27W 840 FO 1277mm IP66)</t>
  </si>
  <si>
    <t>G1</t>
  </si>
  <si>
    <t>Stenska svetilka za zunanjo montažo LED 17W, 4000K v IP65 izvedbi. Aluminijasto ohišje, asimetrična optika s steklenim pokrovom. Dimenzije 200mm x 86mm x 79mm.
Komplet s pritrdilnim in montažnim materialom.
Barva po ozbiri arhitekta.
Dobava in montaža.
(kot npr. oz. enakovredna: PRISMA 304564 POLO+3 LED 16W 4000K)</t>
  </si>
  <si>
    <t>H1</t>
  </si>
  <si>
    <t>Stenska svetilka s fluo sijalko LED 16,4W 2260Lm, 4000K v IP 44 izvedbi. Kovinsko ohišje s steklenim satiniranim pokrovom. Dimenzije 410mm x 95mm x 100mm.
Komplet s pritrdilnim in montažnim materialom.
Barva po ozbiri arhitekta.
Dobava in montaža.
(kot npr. oz. enakovredna: glashuette-limburg 50 220.1, LED 16,4W)</t>
  </si>
  <si>
    <t>H2</t>
  </si>
  <si>
    <t>Stenska svetilka s fluo sijalko LED 17,3W 2420Lm, 4000K v IP 44 izvedbi. Kovinsko ohišje s steklenim satiniranim pokrovom. Dimenzije 510mm x 95mm x 100mm.
Komplet s pritrdilnim in montažnim materialom.
Barva po ozbiri arhitekta.
Dobava in montaža.
(kot npr. oz. enakovredna: glashuette-limburg 50 221.1, LED 17,3W)</t>
  </si>
  <si>
    <t>Zaključitev obstoječih kablov na fasadi obejkta za potrebe zunanje razsvetljave v dozi</t>
  </si>
  <si>
    <t>Demontaža obstoječih svetil in odvoz na deponijo</t>
  </si>
  <si>
    <t>Izvedba meritev osvetljenosti delovnih površin po izvedbi del</t>
  </si>
  <si>
    <t>SPLOŠNA RAZSVETLJAVA SKUPAJ:</t>
  </si>
  <si>
    <t>1. Varnostna razsvetljava</t>
  </si>
  <si>
    <t>V1</t>
  </si>
  <si>
    <t>Nadgradna varnostna svetilka, avtonomna baterija 1h, 11W, pripravni ali trajni spoj. Komplet s pritrdilnim in montažnim materialom.</t>
  </si>
  <si>
    <t>Kontrola obstoječih svetil varnostne razsvetljave. V primeru da so dotrajana se jih zamenja z novimi</t>
  </si>
  <si>
    <t>Piktogram komplet s podlago iz pleksi stekla za spuščeno ali stensko montažo.</t>
  </si>
  <si>
    <t>Izvedba meritev osvetljenosti varnostne razsvetljave in pregled varnostne razsvetljave (aktivna požarna zaščita) v kompletnem objektu</t>
  </si>
  <si>
    <t>VARNOSTNA RAZSVETLJAVA SKUPAJ:</t>
  </si>
  <si>
    <t>RAZSVETLJAVA SKUPAJ :</t>
  </si>
  <si>
    <t>4.1 STRUKTURIRANO OŽIČENJE</t>
  </si>
  <si>
    <t>Telekomunikacijski inštalacijski brezhalogeni kabel 4x2x23 AWG cat. 6 UTP,  položen na kabelske police in vpeljan v p/o instalacijske cevi.
Dobava in vgradnja.</t>
  </si>
  <si>
    <t>Instalacijske cevi samougasne brezhalogene položene p/o, stenah, gipskartonskih predelnih stenah in estrihu komplet s podometnimi instalacijskimi dozami. (notranji premer)
Dobava in vgradnja.</t>
  </si>
  <si>
    <t xml:space="preserve">   IC RB Φ 32mm</t>
  </si>
  <si>
    <t xml:space="preserve">   IC RB Φ16 in Φ20mm</t>
  </si>
  <si>
    <t>Komunikacijska vtičnica RJ 45, kat 6, UTP s samozaporno protiprašno zaščito, za podometno montažo, komplet z nosilcem in okvirjem in ostalim pritrdilnim materialom
Dobava in vgradnja.</t>
  </si>
  <si>
    <t>Komunikacijska vtičnica RJ 45, kat 6, UTP s samozaporno protiprašno zaščito, za nadometno montažo, komplet z nosilcem in okvirjem in ostalim pritrdilnim materialom
Dobava in vgradnja.</t>
  </si>
  <si>
    <t>TV vtičnica za podometno montažo, komplet z nosilcem in okvirjem in ostalim pritrdilnim materialom
Dobava in vgradnja.</t>
  </si>
  <si>
    <t>Komunikacijsko vozlišče GSO v sestavi:
Dobava in vgradnja.
(kot npr. oz. enakovredna: Monel Pro)</t>
  </si>
  <si>
    <t xml:space="preserve">   - komunikacijska prostostoječa omara 18HE (š600xg600mm) z vrati iz kaljenega stekla v kovinskem okvirju in s cilindrično ključavnico. 
V omaro se vgradi tudi elemente ozvočenja.</t>
  </si>
  <si>
    <t xml:space="preserve">   - priključni panel UTP, kat. 6e, 24RJ45, 1HE</t>
  </si>
  <si>
    <t xml:space="preserve">   - urejevalnik kablov višine, 1HE</t>
  </si>
  <si>
    <t xml:space="preserve">   - polica</t>
  </si>
  <si>
    <t xml:space="preserve">   - razdelilec 5x230V s prenapetostno zaščito za montažo v 19`` omarico, 1HE</t>
  </si>
  <si>
    <t xml:space="preserve">   - Povezovalni kabel z AMP konektorji RJ45/RJ45, UTPcat6, raznih dolžin</t>
  </si>
  <si>
    <t xml:space="preserve">   - Gigabitno 24 port Stikalo</t>
  </si>
  <si>
    <t>Dostopna točka za notranjo uporabo, komplet z napajalnikom.
Dva grajena radijska oddajnika (na fizičnem nivoju)
Hkratno delovanje v 2,4 in 5Ghz frekvenčnem območju oz. mešano
Kapaciteta prenosa podatkov do 300 Mbps
1x gigabitno LAN/WAN PoE vmesnik in enkrat 10/100 LAN/WAN vmesnik  (redundantnost, agregacija)
2x2 MIMO način delovanja
Min 8x SSID 
Po dve vgrajeni (notranji) antena na radijski vmesnik skupno min.4
Serijski vmesnik za konfiguracijo
Garancija : 36 mesecev
Vse posodobitve in nadgradnje programske opreme potrebne za delovanje vključene v ceno za celotno življenjsko obdobje-min.5let
Podpora za IEEE 802.1X varnostnim funkcionalnostim
Podpora za VLAN IEEE 802.1q
Omogoča iskanje motenj na uporabljenih frekvenčnih območjih 2,4 in 5Ghz t.i. »spectral scan«
Kapaciteta  min.50 uporabnikov ob povprečni porabi 2Mbps na posameznega klienta
Temperaturno območje delovanja:0°C do +40°C 
Dobava in montaža.
(Kot npr. oz enakovredno: Lancom Systems L-330agn dual)</t>
  </si>
  <si>
    <t>Demontaža in ponovna montaža brezžične dostopovne točke na fasadi objekta, komplet z nosilcem.</t>
  </si>
  <si>
    <t>označevanje kablov in vtičnic</t>
  </si>
  <si>
    <t>Meritve TK inštalacij, izdaja zapisnikov, atestov, potrdil</t>
  </si>
  <si>
    <t>STRUKTURIRANO OŽIČENJE SKUPAJ:</t>
  </si>
  <si>
    <t>4.2 VIDEO DOMOFONSKI SISTEM</t>
  </si>
  <si>
    <t>Vrednost</t>
  </si>
  <si>
    <t>Video domofonski sistem z zunanjo klicno enoto (4 klicne tipke), komplet z napajalnikom, nosilci, dozami, okvirji, delilniki in ostalimi potrebnimi elementi za delovanje sistema. 
Domofon mora imeti relejski izhod za odpiranje vhodnih vrat preko varnostne centrale evakuacijskih vrat.  
V ceni zajeti ustrezno dozo za namestitev napajalnika DF sistema.
Dobava in montaža.
(kot npr. oz. enakovreden: Urmet SINTHESI S2)</t>
  </si>
  <si>
    <t>Video domofonska sprejemna enota s slušalko in tipko za odpiranje vhodnih vrat, komplet z nosilci, dozami, okvirji in ostalimi potrebnimi elementi za delovanje sistema.
Dobava in montaža.
(kot npr. oz. enakovreden: Urmet MIRO 4,3")</t>
  </si>
  <si>
    <t>Kabel izbran glede na izbrani tip VDF; vpeljan v p/o instalacijske cevi
Dobava in vgradnja.</t>
  </si>
  <si>
    <t>Električni prejemnik; impulzni 12V 
Dobava in vgradnja.</t>
  </si>
  <si>
    <t>DOMOFONSKI SISTEM SKUPAJ:</t>
  </si>
  <si>
    <t>SIGNALNO KOMUNIKACIJSKE INŠTALACIJE SKUPAJ:</t>
  </si>
  <si>
    <t xml:space="preserve">Dobava, montaža, prevozi vnos materiala in opreme, iznos in odvoz embalaže.
Ves drobni montažni, pritrdilni in spojni ter tesnilni material, potreben za izvedbo posamezne postavke.
Zarisovanje in  vsklajevanje z ostalimi izvajalci del.
Zavarovanje, vsa pripravljalna, zaključna in njim sorodna dela.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
</t>
  </si>
  <si>
    <t>Strelovodni lovilni vod AL Φ10mm položen na tipske strelovodne nosilce
Dobava in montaža.</t>
  </si>
  <si>
    <t>Merilna križna sponka, namenjena izvedbi merilnih spojev med ozemljilom in strelovodnimi odvodi
Dobava in montaža.</t>
  </si>
  <si>
    <t>Zaščitni profil - verikalna zaščita odvodnega voda h=2m
Dobava in montaža.</t>
  </si>
  <si>
    <t>Zidni nosilci za obstoječi strelovodni odvodni vod
Dobava in montaža.</t>
  </si>
  <si>
    <t>Strešni nosilec za strelovodni vodnik AL Φ10mm za poševno streho
Dobava in montaža.</t>
  </si>
  <si>
    <t>Strešni nosilec za obstopječi strelovodni vodnik za poševno streho
Dobava in montaža.</t>
  </si>
  <si>
    <t>Slemenski nosilec za strelovodni vodnik AL  Φ10mm
Dobava in montaža.</t>
  </si>
  <si>
    <t>Križna sponka za strelovodni vodnik AL  Φ10mm
Dobava in montaža.</t>
  </si>
  <si>
    <t>Žlebna sponka za strelovodni vodnik AL  Φ10mm
Dobava in montaža.</t>
  </si>
  <si>
    <t>Žlebna objemka za strelovodni vodnik AL  Φ10mm
Dobava in montaža.</t>
  </si>
  <si>
    <t>Kontaktna sponka, namenjena izvedbi kontaktnih spojev med lovilnim vodom in pločevinastimi deli, 
Dobava in montaža.</t>
  </si>
  <si>
    <t>Spoji na kovinske mase,  konstrukcije….(varjeni spoji, križne sponke, vijačeni spoji, itd).</t>
  </si>
  <si>
    <t>Žica Cu Φ6mm (25mm²)
Dobava in montaža.</t>
  </si>
  <si>
    <t>Izvedba lovilnih konic</t>
  </si>
  <si>
    <t>Meritve strelovodne naprave, izdaja zapisnikov, atestov, potrdil</t>
  </si>
  <si>
    <t>Previdna demontaža obstoječega strelovodnega lovilca in odvodov, označevanje pozicije strelovoda za ponovno montažo, skladiščenje demontiranega strelovoda do ponovne montaže.</t>
  </si>
  <si>
    <t>Ponovna montaža obstoječega strelovodnega lovilca in obstoječih odvodov</t>
  </si>
  <si>
    <t>Gradbena pomoč instalaterjem</t>
  </si>
  <si>
    <t>STRELOVOD SKUPAJ :</t>
  </si>
  <si>
    <t>6. SISTEM ZA ODKLEPANJE VRAT NA EVAKUACIJSKIH POTEH</t>
  </si>
  <si>
    <t xml:space="preserve">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
Vris vseh sprememb med gradnjo v PZI projekt (podlage za izdelavoPID), najkasneje 30 dni pred tehničnim pregledom objekta.
</t>
  </si>
  <si>
    <t>Dobava, dostava in montaža evakuaciskega terminala, tip ASSA ABLOY : 1338-14-----F90
Dobava in montaža.</t>
  </si>
  <si>
    <r>
      <t xml:space="preserve">modul  za napajanje 230VAC
- gumb za primer sile z rdečo, rumeno in zeleno vizualizacijo  odvisno od statusa  vrat
- zelena barva terminala
- Gumb za zasilni izhod je primeren za večkratno uporabo, v njem je itergrirani optični nadzor z led diodami.
- Stikalo na ključ za nadzor nad vrati
- Led displej za prikaz vrat odprta/zaklenjena/alarm
- Stikalo za primer sabotaže. Brezkontaktni kontakt za vrata odkelnjena/ zaklenjena/ arlarm
- Nadzor in upravljanje preko breznapetosnih kontakotv od: Kontole pristopa, časovne ure, kontaktnega stikala na ključ, požarnega alarma.
- funkcija časovnega nastavljanja sistemov - začasna sprostitev (11-176 sekund) - Alarm (4-64 sekund) - predalarm (11-180 sekund).
- </t>
    </r>
    <r>
      <rPr>
        <b/>
        <sz val="10"/>
        <rFont val="Arial"/>
        <family val="2"/>
        <charset val="238"/>
      </rPr>
      <t xml:space="preserve">evakuacijski terminal mora zadovoljiti norme EN60947-5-5 in prEN13637 ali EltVTR
Tehnične karakteristike terminala: 
</t>
    </r>
    <r>
      <rPr>
        <sz val="10"/>
        <rFont val="Arial"/>
        <family val="2"/>
        <charset val="238"/>
      </rPr>
      <t>- vhodi v terminal:E1 kontrola pristopa; E2 požarna centrala; E3 Časovno stikalo
- Izhodi iz terminala: A1 zakljenjeno/odklenjeno, A2 alarm; 
- poraba max. 0,5A
- delovna temperatura -5°C/+50°C
- nadometna montaža
- Barva: zelena RAL 6032</t>
    </r>
  </si>
  <si>
    <t>POŽARNA VRATA - Zaklepni element + vratno zapiralo
Dobava in montaža.</t>
  </si>
  <si>
    <t>Dobava, dostava in montaža Električni prijemnik za zasilne izhode 332.80-09635F91
Električni prjemnik je vgrajen kot dodtani zaklepni element na vratih.Električni prijemnik se mora odpreti kljub pritisku na njega (3000N)
- Pridržalna sila 3000N
- Prijemnik ima vgrajen kontakt odprtosti RR ter armaturni kontakt RRAKRR
- Certifikat po smrnici EltVtr
- Vsi kontakti so povezani s termnalom z 6 žilnim kablom in sicer na blok od 1-6
- Vgrajena dioda
- Dimenzije: 78x20x28 mm
- Nazivna napetost:24 V DC
- Nazivni tok: 90 mA  DC
- Nazivna upornost: 272 Ohm
- 807-10 prilagodljiv jeziček za dodatno zaklepno mesto
- V kombinaciji s primerno pločevino- glede na tip vrat</t>
  </si>
  <si>
    <t>Zvonec (signalizacija v primeru aktivacije terminala)
Dobava in montaža.</t>
  </si>
  <si>
    <t>Tipkalo s simbolom ključa podometno komplet z dozo ter nosilnim in okrasnim simbolom. (odpiranje vrat iz notranje (h=1,8m) ali iz zunanje strani 1,1m)
Dobava in montaža.</t>
  </si>
  <si>
    <t>Kabel krmilni brezhalogen JZ500 HMH 7x1mm2
Dobava in vgradnja.</t>
  </si>
  <si>
    <t>Kabel krmilni brezhalogen JZ500 HMH 2x1mm2
Dobava in vgradnja.</t>
  </si>
  <si>
    <t>Instalacijske cevi samougasne brezhalogene položene p/o, stenah, gipskartonskih predelnih stenah in estrihu komplet s podometnimi instalacijskimi dozami
Dobava in vgradnja.</t>
  </si>
  <si>
    <t xml:space="preserve">   IC RB Φ 16mm, RB Φ 20mm</t>
  </si>
  <si>
    <t>SISTEM ZA ODKLEPANJE VRAT NA EVAKUACIJSKIH POTEH SKUPAJ :</t>
  </si>
  <si>
    <t>Akustična centrala splošnega ozvočenja 19" v sestavi. Oprema se vgradi v komunikacijsko omaro strukturiranega ožičenja.
Dobava in montaža.
(kot npr. oz. enakovredna: SEA Sežana)</t>
  </si>
  <si>
    <t xml:space="preserve">  - SNO1111 integriran mikser  in ojačevalnik 100W, vhod za 2 mikrofona, tuner, kas., CD., AUX, 4 delno izhodno preklopno polje, vgradno ohišje 19"</t>
  </si>
  <si>
    <t xml:space="preserve">  - Predvajalnik: CD/MP3, MP3 USB </t>
  </si>
  <si>
    <t xml:space="preserve">  - Internetni  in  AM/FM RDS radijski sprejemnik 19", vgradni</t>
  </si>
  <si>
    <t xml:space="preserve">  - PW/D5 set brezžični ročni mikrofon</t>
  </si>
  <si>
    <t>Vgradni dvosistemski zvočnik 5W/100V. 
Barva po izbiri arhitekta
Dobava in vgradnja.
(Kot npr. oz enakovreden: SEA Sežana SNZ2110)</t>
  </si>
  <si>
    <t>Nadgradni dvosistemski zvočnik 5W/100V. 
Barva po izbiri arhitekta.
Dobava in vgradnja.
(Kot npr. oz enakovreden: SEA Sežana SNZ1070)</t>
  </si>
  <si>
    <t>Regulator glasnosti za 35E/100V linijo za montažo v okrasni okvir komplet z odgovarjajočo dozo in nosilcem.
Dobava in vgradnja.
(Kot npr. oz enakovreden: SEA Sežana SNA1040)</t>
  </si>
  <si>
    <t>Povezovalni kabel položen na kabelske police v p/o cevi ter delno pa v PN cevi.
Dobava in vgradnja.</t>
  </si>
  <si>
    <t xml:space="preserve"> - JZ500 2x1,5mm2 (PPL)</t>
  </si>
  <si>
    <t xml:space="preserve"> - JZ500 3x1,5mm2 (PPL)</t>
  </si>
  <si>
    <t>Instalacijske cevi samougasne položene p/o, v stenah in estrihu komplet s podometnimi instalacijskimi dozami.
Dobava in vgradnja.</t>
  </si>
  <si>
    <t xml:space="preserve">   IC RB fi 16 ojačana</t>
  </si>
  <si>
    <t xml:space="preserve">Instalacijska plastična cev, položena nadometno komplet z pritrdilnim materialom PN 16
Dobava in vgradnja.
</t>
  </si>
  <si>
    <t>Preizkus, izdaja zapisnika, naravnava parametrov in spuščanje v pogon</t>
  </si>
  <si>
    <t>Navodila za obratovanje in vzdrževanje, atesti, izvod originalnih navodil, šolanje uporabnika</t>
  </si>
  <si>
    <t>SKUPAJ OZVOČENJE:</t>
  </si>
  <si>
    <t>IM-TLSC termostat 542731</t>
  </si>
  <si>
    <t>dvojni kotlovni Imit 10152615</t>
  </si>
  <si>
    <t xml:space="preserve">Volumen: 100l </t>
  </si>
  <si>
    <t>TERMIČNI MEŠALNI VENTILI</t>
  </si>
  <si>
    <t>NEPREDVIDENA DELA 5 %</t>
  </si>
  <si>
    <t xml:space="preserve">SKUPAJ  </t>
  </si>
  <si>
    <t>DDV</t>
  </si>
  <si>
    <t>SKUPAJ Z DDV</t>
  </si>
  <si>
    <t>GO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</si>
</sst>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S_I_T_-;\-* #,##0.00\ _S_I_T_-;_-* &quot;-&quot;??\ _S_I_T_-;_-@_-"/>
    <numFmt numFmtId="164" formatCode="#,##0.00\ _S_I_T"/>
    <numFmt numFmtId="165" formatCode="_-* #,##0.00&quot; SIT&quot;_-;\-* #,##0.00&quot; SIT&quot;_-;_-* \-??&quot; SIT&quot;_-;_-@_-"/>
    <numFmt numFmtId="166" formatCode="#,##0.00\ [$€-1]"/>
    <numFmt numFmtId="167" formatCode="_-* #,##0.00\ _€_-;\-* #,##0.00\ _€_-;_-* &quot;-&quot;??\ _€_-;_-@_-"/>
    <numFmt numFmtId="168" formatCode="_-* #,##0.00\ &quot;€&quot;_-;\-* #,##0.00\ &quot;€&quot;_-;_-* &quot;-&quot;??\ &quot;€&quot;_-;_-@_-"/>
    <numFmt numFmtId="169" formatCode="00&quot;.&quot;"/>
    <numFmt numFmtId="170" formatCode="\$#,##0\ ;\(\$#,##0\)"/>
    <numFmt numFmtId="171" formatCode="_-&quot;€&quot;\ * #,##0.00_-;\-&quot;€&quot;\ * #,##0.00_-;_-&quot;€&quot;\ * &quot;-&quot;??_-;_-@_-"/>
    <numFmt numFmtId="172" formatCode="_-* #,##0.00\ [$€-1]_-;\-* #,##0.00\ [$€-1]_-;_-* &quot;-&quot;??\ [$€-1]_-"/>
    <numFmt numFmtId="173" formatCode="#,##0.00;\-#,##0.00"/>
    <numFmt numFmtId="174" formatCode="0\ &quot;kos&quot;"/>
    <numFmt numFmtId="175" formatCode="0\ &quot;m&quot;"/>
    <numFmt numFmtId="176" formatCode="General_)"/>
    <numFmt numFmtId="177" formatCode="#,##0.00&quot; &quot;[$€-424];[Red]&quot;-&quot;#,##0.00&quot; &quot;[$€-424]"/>
    <numFmt numFmtId="178" formatCode="&quot;$&quot;#,##0.00_);[Red]\(&quot;$&quot;#,##0.00\)"/>
    <numFmt numFmtId="179" formatCode="#,##0.00&quot;       &quot;;&quot;-&quot;#,##0.00&quot;       &quot;;&quot; -&quot;#&quot;       &quot;;@&quot; &quot;"/>
    <numFmt numFmtId="180" formatCode="_ * #,##0.00_-\ _S_L_T_ ;_ * #,##0.00&quot;- &quot;_S_L_T_ ;_ * \-??_-\ _S_L_T_ ;_ @_ "/>
    <numFmt numFmtId="181" formatCode="000"/>
    <numFmt numFmtId="182" formatCode="_-* #,##0.00\ _S_I_T_-;\-* #,##0.00\ _S_I_T_-;_-* \-??\ _S_I_T_-;_-@_-"/>
  </numFmts>
  <fonts count="152">
    <font>
      <sz val="10"/>
      <name val="Arial"/>
      <charset val="238"/>
    </font>
    <font>
      <sz val="11"/>
      <color theme="1"/>
      <name val="Calibri"/>
      <family val="2"/>
      <charset val="238"/>
      <scheme val="minor"/>
    </font>
    <font>
      <sz val="10"/>
      <name val="Arial"/>
      <family val="2"/>
    </font>
    <font>
      <sz val="8"/>
      <name val="Arial"/>
      <family val="2"/>
      <charset val="238"/>
    </font>
    <font>
      <sz val="10"/>
      <name val="Arial"/>
      <family val="2"/>
      <charset val="238"/>
    </font>
    <font>
      <sz val="10"/>
      <name val="Helv"/>
      <charset val="204"/>
    </font>
    <font>
      <sz val="12"/>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charset val="238"/>
    </font>
    <font>
      <sz val="10"/>
      <name val="Arial"/>
      <family val="2"/>
    </font>
    <font>
      <b/>
      <sz val="12"/>
      <name val="Arial"/>
      <family val="2"/>
      <charset val="238"/>
    </font>
    <font>
      <sz val="11"/>
      <color indexed="8"/>
      <name val="Calibri"/>
      <family val="2"/>
    </font>
    <font>
      <sz val="9"/>
      <name val="Futura Prins"/>
    </font>
    <font>
      <sz val="10"/>
      <name val="Arial CE"/>
    </font>
    <font>
      <u/>
      <sz val="10"/>
      <color indexed="39"/>
      <name val="Arial CE"/>
      <charset val="238"/>
    </font>
    <font>
      <sz val="12"/>
      <name val="Arial Narrow"/>
      <family val="2"/>
    </font>
    <font>
      <sz val="9"/>
      <name val="Arial Narrow"/>
      <family val="2"/>
    </font>
    <font>
      <sz val="10"/>
      <name val="Arial Narrow"/>
      <family val="2"/>
    </font>
    <font>
      <sz val="8"/>
      <name val="Arial Narrow"/>
      <family val="2"/>
    </font>
    <font>
      <b/>
      <sz val="10"/>
      <name val="Arial Narrow"/>
      <family val="2"/>
    </font>
    <font>
      <b/>
      <sz val="9"/>
      <name val="Arial Narrow"/>
      <family val="2"/>
    </font>
    <font>
      <b/>
      <sz val="8"/>
      <name val="Arial Narrow"/>
      <family val="2"/>
    </font>
    <font>
      <sz val="10"/>
      <color rgb="FFFF0000"/>
      <name val="Arial Narrow"/>
      <family val="2"/>
    </font>
    <font>
      <sz val="10"/>
      <color rgb="FFFF0000"/>
      <name val="Arial"/>
      <family val="2"/>
      <charset val="238"/>
    </font>
    <font>
      <sz val="9"/>
      <color rgb="FFFF0000"/>
      <name val="Arial Narrow"/>
      <family val="2"/>
    </font>
    <font>
      <sz val="10"/>
      <color rgb="FFFF0000"/>
      <name val="Arial"/>
      <family val="2"/>
    </font>
    <font>
      <b/>
      <sz val="10"/>
      <name val="Arial CE"/>
      <charset val="238"/>
    </font>
    <font>
      <sz val="10"/>
      <color theme="1"/>
      <name val="Arial Narrow"/>
      <family val="2"/>
    </font>
    <font>
      <sz val="9"/>
      <color theme="1"/>
      <name val="Arial Narrow"/>
      <family val="2"/>
    </font>
    <font>
      <b/>
      <sz val="10"/>
      <color theme="1"/>
      <name val="Arial Narrow"/>
      <family val="2"/>
    </font>
    <font>
      <sz val="10"/>
      <color theme="0"/>
      <name val="Arial Narrow"/>
      <family val="2"/>
    </font>
    <font>
      <sz val="14"/>
      <color theme="1"/>
      <name val="Arial Narrow"/>
      <family val="2"/>
    </font>
    <font>
      <b/>
      <sz val="12"/>
      <name val="Arial Narrow"/>
      <family val="2"/>
    </font>
    <font>
      <sz val="10"/>
      <name val="Calibri"/>
      <family val="2"/>
    </font>
    <font>
      <b/>
      <sz val="10"/>
      <name val="Arial"/>
      <family val="2"/>
    </font>
    <font>
      <sz val="10"/>
      <name val="MS Sans Serif"/>
      <family val="2"/>
      <charset val="238"/>
    </font>
    <font>
      <b/>
      <sz val="13"/>
      <color rgb="FF0000FF"/>
      <name val="Arial"/>
      <family val="2"/>
      <charset val="238"/>
    </font>
    <font>
      <b/>
      <sz val="14"/>
      <color rgb="FF0000FF"/>
      <name val="Arial"/>
      <family val="2"/>
      <charset val="238"/>
    </font>
    <font>
      <sz val="10"/>
      <name val="Arial CE"/>
      <family val="2"/>
      <charset val="238"/>
    </font>
    <font>
      <sz val="10"/>
      <name val="Times New Roman CE"/>
      <charset val="238"/>
    </font>
    <font>
      <b/>
      <sz val="12"/>
      <color indexed="8"/>
      <name val="Arial"/>
      <family val="2"/>
      <charset val="238"/>
    </font>
    <font>
      <sz val="12"/>
      <color indexed="10"/>
      <name val="Arial"/>
      <family val="2"/>
      <charset val="238"/>
    </font>
    <font>
      <b/>
      <sz val="12"/>
      <color rgb="FF0000FF"/>
      <name val="Arial"/>
      <family val="2"/>
      <charset val="238"/>
    </font>
    <font>
      <b/>
      <sz val="12"/>
      <color rgb="FFFF0000"/>
      <name val="Arial"/>
      <family val="2"/>
      <charset val="238"/>
    </font>
    <font>
      <b/>
      <sz val="14"/>
      <name val="Arial"/>
      <family val="2"/>
      <charset val="238"/>
    </font>
    <font>
      <sz val="10"/>
      <color indexed="10"/>
      <name val="Arial"/>
      <family val="2"/>
      <charset val="238"/>
    </font>
    <font>
      <u/>
      <sz val="10"/>
      <name val="Arial"/>
      <family val="2"/>
      <charset val="238"/>
    </font>
    <font>
      <sz val="11"/>
      <name val="Times New Roman CE"/>
    </font>
    <font>
      <sz val="10"/>
      <name val="Gatineau"/>
    </font>
    <font>
      <sz val="10"/>
      <color indexed="8"/>
      <name val="Arial"/>
      <family val="2"/>
      <charset val="238"/>
    </font>
    <font>
      <sz val="10"/>
      <color indexed="8"/>
      <name val="Arial"/>
      <family val="2"/>
    </font>
    <font>
      <sz val="12"/>
      <name val="Times New Roman"/>
      <family val="1"/>
    </font>
    <font>
      <sz val="10"/>
      <name val="Geneva"/>
    </font>
    <font>
      <sz val="10"/>
      <color indexed="24"/>
      <name val="Arial"/>
      <family val="2"/>
      <charset val="238"/>
    </font>
    <font>
      <sz val="9"/>
      <name val="Futura Prins"/>
      <charset val="238"/>
    </font>
    <font>
      <i/>
      <sz val="8"/>
      <name val="Switzerland"/>
      <charset val="238"/>
    </font>
    <font>
      <u/>
      <sz val="10"/>
      <color indexed="36"/>
      <name val="Arial"/>
      <family val="2"/>
      <charset val="238"/>
    </font>
    <font>
      <b/>
      <i/>
      <sz val="16"/>
      <color rgb="FF000000"/>
      <name val="Arial1"/>
      <charset val="238"/>
    </font>
    <font>
      <b/>
      <sz val="18"/>
      <color indexed="24"/>
      <name val="Arial"/>
      <family val="2"/>
      <charset val="238"/>
    </font>
    <font>
      <b/>
      <sz val="12"/>
      <color indexed="24"/>
      <name val="Arial"/>
      <family val="2"/>
      <charset val="238"/>
    </font>
    <font>
      <b/>
      <i/>
      <sz val="14"/>
      <name val="Futura Prins"/>
    </font>
    <font>
      <b/>
      <i/>
      <sz val="14"/>
      <name val="Futura Prins"/>
      <charset val="238"/>
    </font>
    <font>
      <u/>
      <sz val="12"/>
      <color indexed="12"/>
      <name val="Arial CE"/>
      <family val="2"/>
      <charset val="238"/>
    </font>
    <font>
      <u/>
      <sz val="13"/>
      <color rgb="FF0000FF"/>
      <name val="Arial CE1"/>
      <charset val="238"/>
    </font>
    <font>
      <u/>
      <sz val="8.5"/>
      <color indexed="12"/>
      <name val="Times New Roman CE"/>
      <family val="1"/>
      <charset val="238"/>
    </font>
    <font>
      <u/>
      <sz val="10.199999999999999"/>
      <color indexed="12"/>
      <name val="Futura Prins"/>
    </font>
    <font>
      <u/>
      <sz val="10.199999999999999"/>
      <color indexed="12"/>
      <name val="Futura Prins"/>
      <charset val="238"/>
    </font>
    <font>
      <u/>
      <sz val="10"/>
      <color indexed="12"/>
      <name val="Arial"/>
      <family val="2"/>
      <charset val="238"/>
    </font>
    <font>
      <u/>
      <sz val="10"/>
      <color indexed="12"/>
      <name val="Arial CE"/>
      <charset val="238"/>
    </font>
    <font>
      <u/>
      <sz val="10"/>
      <color indexed="12"/>
      <name val="Times New Roman CE"/>
      <charset val="238"/>
    </font>
    <font>
      <sz val="10"/>
      <color theme="1"/>
      <name val="Cambria"/>
      <family val="1"/>
      <charset val="238"/>
    </font>
    <font>
      <sz val="10"/>
      <name val="Century Schoolbook CE"/>
      <family val="1"/>
      <charset val="238"/>
    </font>
    <font>
      <b/>
      <sz val="15"/>
      <color rgb="FF333399"/>
      <name val="Calibri"/>
      <family val="2"/>
      <charset val="238"/>
    </font>
    <font>
      <b/>
      <i/>
      <sz val="16"/>
      <name val="Futura Prins"/>
    </font>
    <font>
      <b/>
      <i/>
      <sz val="16"/>
      <name val="Futura Prins"/>
      <charset val="238"/>
    </font>
    <font>
      <b/>
      <sz val="18"/>
      <color theme="3"/>
      <name val="Cambria"/>
      <family val="2"/>
      <charset val="238"/>
      <scheme val="major"/>
    </font>
    <font>
      <b/>
      <sz val="12"/>
      <color indexed="8"/>
      <name val="SSPalatino"/>
      <charset val="238"/>
    </font>
    <font>
      <sz val="10"/>
      <name val="Arial"/>
      <family val="2"/>
      <charset val="204"/>
    </font>
    <font>
      <sz val="10"/>
      <name val="Times New Roman"/>
      <family val="1"/>
      <charset val="238"/>
    </font>
    <font>
      <sz val="10"/>
      <name val="Times New Roman CE"/>
      <family val="1"/>
      <charset val="238"/>
    </font>
    <font>
      <sz val="10"/>
      <name val="YUHelv"/>
      <charset val="238"/>
    </font>
    <font>
      <sz val="10"/>
      <name val="Courier"/>
      <family val="1"/>
      <charset val="238"/>
    </font>
    <font>
      <sz val="12"/>
      <name val="Futura Prins"/>
    </font>
    <font>
      <sz val="12"/>
      <name val="Futura Prins"/>
      <charset val="238"/>
    </font>
    <font>
      <sz val="12"/>
      <name val="Times New Roman CE"/>
      <charset val="238"/>
    </font>
    <font>
      <sz val="5"/>
      <name val="Courier New CE"/>
      <family val="3"/>
      <charset val="238"/>
    </font>
    <font>
      <sz val="11"/>
      <name val="Futura Prins"/>
      <charset val="238"/>
    </font>
    <font>
      <sz val="11"/>
      <name val="Futura Prins"/>
    </font>
    <font>
      <b/>
      <sz val="10"/>
      <name val="Courier New CE"/>
      <family val="3"/>
      <charset val="238"/>
    </font>
    <font>
      <b/>
      <i/>
      <u/>
      <sz val="11"/>
      <color rgb="FF000000"/>
      <name val="Arial1"/>
      <charset val="238"/>
    </font>
    <font>
      <b/>
      <sz val="18"/>
      <color indexed="62"/>
      <name val="Cambria"/>
      <family val="2"/>
      <charset val="238"/>
    </font>
    <font>
      <b/>
      <sz val="11"/>
      <name val="Futura Prins"/>
      <charset val="238"/>
    </font>
    <font>
      <b/>
      <sz val="11"/>
      <name val="Futura Prins"/>
    </font>
    <font>
      <sz val="11"/>
      <name val="Arial"/>
      <family val="2"/>
    </font>
    <font>
      <sz val="9.75"/>
      <name val="Tms Rmn"/>
    </font>
    <font>
      <sz val="11"/>
      <color indexed="8"/>
      <name val="Arial1"/>
      <charset val="238"/>
    </font>
    <font>
      <sz val="10"/>
      <name val="Times New Roman CE"/>
    </font>
    <font>
      <b/>
      <i/>
      <sz val="10"/>
      <name val="Arial CE"/>
      <charset val="238"/>
    </font>
    <font>
      <b/>
      <i/>
      <sz val="11"/>
      <name val="Arial CE"/>
      <charset val="238"/>
    </font>
    <font>
      <b/>
      <sz val="10"/>
      <name val="Arial"/>
      <family val="2"/>
      <charset val="238"/>
    </font>
    <font>
      <sz val="10"/>
      <color rgb="FFFF0000"/>
      <name val="Arial CE"/>
      <family val="2"/>
      <charset val="238"/>
    </font>
    <font>
      <sz val="10"/>
      <color indexed="10"/>
      <name val="Arial CE"/>
      <family val="2"/>
      <charset val="238"/>
    </font>
    <font>
      <sz val="10"/>
      <color indexed="8"/>
      <name val="Arial CE"/>
      <family val="2"/>
      <charset val="238"/>
    </font>
    <font>
      <b/>
      <i/>
      <sz val="11"/>
      <color rgb="FFFF0000"/>
      <name val="Arial CE"/>
      <charset val="238"/>
    </font>
    <font>
      <b/>
      <sz val="8.5"/>
      <name val="Arial"/>
      <family val="2"/>
      <charset val="238"/>
    </font>
    <font>
      <b/>
      <i/>
      <sz val="12"/>
      <name val="Arial CE"/>
      <charset val="238"/>
    </font>
    <font>
      <sz val="10"/>
      <name val="Arial"/>
      <family val="2"/>
      <charset val="1"/>
    </font>
    <font>
      <b/>
      <i/>
      <sz val="10"/>
      <color theme="0"/>
      <name val="Arial CE"/>
      <family val="2"/>
      <charset val="238"/>
    </font>
    <font>
      <sz val="10"/>
      <color theme="0"/>
      <name val="Arial CE"/>
      <family val="2"/>
      <charset val="238"/>
    </font>
    <font>
      <b/>
      <sz val="10"/>
      <name val="Arial CE"/>
      <family val="2"/>
      <charset val="238"/>
    </font>
    <font>
      <b/>
      <sz val="10"/>
      <color indexed="8"/>
      <name val="Arial"/>
      <family val="2"/>
      <charset val="238"/>
    </font>
    <font>
      <sz val="10"/>
      <color indexed="14"/>
      <name val="Arial"/>
      <family val="2"/>
      <charset val="238"/>
    </font>
    <font>
      <b/>
      <sz val="8"/>
      <name val="Times New Roman CE"/>
      <family val="1"/>
      <charset val="238"/>
    </font>
    <font>
      <vertAlign val="subscript"/>
      <sz val="10"/>
      <name val="Arial"/>
      <family val="2"/>
      <charset val="238"/>
    </font>
    <font>
      <sz val="10"/>
      <color indexed="12"/>
      <name val="Arial"/>
      <family val="2"/>
      <charset val="238"/>
    </font>
    <font>
      <i/>
      <sz val="10"/>
      <name val="Arial"/>
      <family val="2"/>
      <charset val="238"/>
    </font>
    <font>
      <sz val="10"/>
      <color theme="0"/>
      <name val="Arial"/>
      <family val="2"/>
      <charset val="238"/>
    </font>
    <font>
      <i/>
      <sz val="10"/>
      <name val="Arial CE"/>
      <charset val="238"/>
    </font>
    <font>
      <sz val="10"/>
      <name val="Frutiger"/>
      <charset val="238"/>
    </font>
    <font>
      <b/>
      <sz val="16"/>
      <name val="Arial"/>
      <family val="2"/>
      <charset val="238"/>
    </font>
    <font>
      <sz val="14"/>
      <name val="Arial"/>
      <family val="2"/>
      <charset val="238"/>
    </font>
    <font>
      <b/>
      <i/>
      <sz val="14"/>
      <name val="Arial CE"/>
      <charset val="238"/>
    </font>
    <font>
      <sz val="16"/>
      <name val="Arial"/>
      <family val="2"/>
      <charset val="238"/>
    </font>
    <font>
      <sz val="14"/>
      <name val="Times New Roman CE"/>
      <family val="1"/>
      <charset val="238"/>
    </font>
    <font>
      <b/>
      <sz val="14"/>
      <name val="Times New Roman CE"/>
      <family val="1"/>
      <charset val="238"/>
    </font>
    <font>
      <sz val="14"/>
      <name val="Arial CE"/>
      <family val="2"/>
      <charset val="238"/>
    </font>
    <font>
      <sz val="14"/>
      <name val="Arial CE"/>
      <charset val="238"/>
    </font>
    <font>
      <b/>
      <sz val="15"/>
      <color indexed="62"/>
      <name val="Calibri"/>
      <family val="2"/>
      <charset val="238"/>
    </font>
    <font>
      <b/>
      <sz val="10"/>
      <name val="Times New Roman CE"/>
      <family val="1"/>
      <charset val="238"/>
    </font>
    <font>
      <b/>
      <i/>
      <sz val="10"/>
      <name val="Arial"/>
      <family val="2"/>
      <charset val="238"/>
    </font>
    <font>
      <sz val="10"/>
      <color indexed="10"/>
      <name val="Arial CE"/>
      <charset val="238"/>
    </font>
    <font>
      <sz val="10"/>
      <color rgb="FFFF0000"/>
      <name val="Arial CE"/>
      <charset val="238"/>
    </font>
    <font>
      <b/>
      <i/>
      <sz val="10"/>
      <name val="Arial CE"/>
      <family val="2"/>
      <charset val="238"/>
    </font>
    <font>
      <i/>
      <sz val="10"/>
      <name val="Arial CE"/>
      <family val="2"/>
      <charset val="238"/>
    </font>
    <font>
      <b/>
      <sz val="12"/>
      <name val="Arial CE"/>
      <family val="2"/>
      <charset val="238"/>
    </font>
    <font>
      <sz val="12"/>
      <name val="Times New Roman"/>
      <family val="1"/>
      <charset val="23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patternFill>
    </fill>
    <fill>
      <patternFill patternType="solid">
        <fgColor rgb="FFFFFFCC"/>
      </patternFill>
    </fill>
    <fill>
      <patternFill patternType="solid">
        <fgColor indexed="54"/>
      </patternFill>
    </fill>
    <fill>
      <patternFill patternType="solid">
        <fgColor indexed="42"/>
        <bgColor indexed="64"/>
      </patternFill>
    </fill>
    <fill>
      <patternFill patternType="solid">
        <fgColor rgb="FFFFFF00"/>
        <bgColor indexed="64"/>
      </patternFill>
    </fill>
    <fill>
      <patternFill patternType="solid">
        <fgColor indexed="13"/>
        <bgColor indexed="34"/>
      </patternFill>
    </fill>
    <fill>
      <patternFill patternType="solid">
        <fgColor indexed="42"/>
        <bgColor indexed="27"/>
      </patternFill>
    </fill>
    <fill>
      <patternFill patternType="solid">
        <fgColor indexed="10"/>
        <bgColor indexed="60"/>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diagonal/>
    </border>
    <border>
      <left/>
      <right/>
      <top/>
      <bottom style="thin">
        <color rgb="FF33CCCC"/>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n">
        <color indexed="8"/>
      </left>
      <right/>
      <top/>
      <bottom/>
      <diagonal/>
    </border>
    <border>
      <left/>
      <right/>
      <top style="double">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49"/>
      </bottom>
      <diagonal/>
    </border>
    <border>
      <left/>
      <right/>
      <top style="medium">
        <color indexed="64"/>
      </top>
      <bottom style="thin">
        <color indexed="64"/>
      </bottom>
      <diagonal/>
    </border>
    <border>
      <left/>
      <right/>
      <top style="thin">
        <color indexed="8"/>
      </top>
      <bottom style="medium">
        <color indexed="8"/>
      </bottom>
      <diagonal/>
    </border>
    <border>
      <left/>
      <right/>
      <top/>
      <bottom style="double">
        <color indexed="64"/>
      </bottom>
      <diagonal/>
    </border>
    <border>
      <left/>
      <right/>
      <top style="medium">
        <color indexed="64"/>
      </top>
      <bottom style="double">
        <color indexed="64"/>
      </bottom>
      <diagonal/>
    </border>
    <border>
      <left/>
      <right/>
      <top style="medium">
        <color indexed="8"/>
      </top>
      <bottom style="thin">
        <color indexed="8"/>
      </bottom>
      <diagonal/>
    </border>
    <border>
      <left/>
      <right/>
      <top/>
      <bottom style="medium">
        <color indexed="8"/>
      </bottom>
      <diagonal/>
    </border>
  </borders>
  <cellStyleXfs count="1114">
    <xf numFmtId="164" fontId="0" fillId="0" borderId="0" applyFill="0">
      <alignment horizontal="left" vertical="top" wrapText="1"/>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3" fillId="4" borderId="0" applyNumberFormat="0" applyBorder="0" applyAlignment="0" applyProtection="0"/>
    <xf numFmtId="0" fontId="28" fillId="0" borderId="3" applyAlignment="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0" fillId="0" borderId="0" applyNumberFormat="0" applyFill="0" applyBorder="0" applyAlignment="0" applyProtection="0">
      <alignment vertical="top"/>
      <protection locked="0"/>
    </xf>
    <xf numFmtId="0" fontId="17" fillId="7" borderId="1" applyNumberFormat="0" applyAlignment="0" applyProtection="0"/>
    <xf numFmtId="0" fontId="20" fillId="20" borderId="7" applyNumberFormat="0" applyAlignment="0" applyProtection="0"/>
    <xf numFmtId="0" fontId="18" fillId="0" borderId="8" applyNumberFormat="0" applyFill="0" applyAlignment="0" applyProtection="0"/>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2" fillId="0" borderId="0"/>
    <xf numFmtId="0" fontId="4" fillId="0" borderId="0"/>
    <xf numFmtId="0" fontId="4" fillId="0" borderId="0"/>
    <xf numFmtId="0" fontId="24" fillId="0" borderId="0">
      <alignment vertical="top"/>
    </xf>
    <xf numFmtId="0" fontId="24" fillId="0" borderId="0">
      <alignment vertical="top"/>
    </xf>
    <xf numFmtId="0" fontId="29" fillId="0" borderId="0"/>
    <xf numFmtId="0" fontId="4" fillId="0" borderId="0"/>
    <xf numFmtId="0" fontId="2" fillId="0" borderId="0"/>
    <xf numFmtId="0" fontId="2" fillId="0" borderId="0"/>
    <xf numFmtId="0" fontId="27" fillId="0" borderId="0"/>
    <xf numFmtId="0" fontId="25" fillId="0" borderId="0"/>
    <xf numFmtId="0" fontId="2" fillId="0" borderId="0"/>
    <xf numFmtId="0" fontId="2" fillId="0" borderId="0"/>
    <xf numFmtId="0" fontId="2" fillId="0" borderId="0"/>
    <xf numFmtId="0" fontId="2" fillId="0" borderId="0"/>
    <xf numFmtId="0" fontId="29" fillId="0" borderId="0"/>
    <xf numFmtId="0" fontId="19" fillId="22" borderId="0" applyNumberFormat="0" applyBorder="0" applyAlignment="0" applyProtection="0"/>
    <xf numFmtId="0" fontId="19" fillId="22" borderId="0" applyNumberFormat="0" applyBorder="0" applyAlignment="0" applyProtection="0"/>
    <xf numFmtId="0" fontId="4" fillId="0" borderId="0"/>
    <xf numFmtId="0" fontId="25" fillId="0" borderId="0"/>
    <xf numFmtId="0" fontId="4" fillId="23" borderId="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23" borderId="9" applyNumberFormat="0" applyFont="0" applyAlignment="0" applyProtection="0"/>
    <xf numFmtId="0" fontId="23" fillId="0" borderId="0" applyNumberFormat="0" applyFill="0" applyBorder="0" applyAlignment="0" applyProtection="0"/>
    <xf numFmtId="0" fontId="20" fillId="20" borderId="7" applyNumberFormat="0" applyAlignment="0" applyProtection="0"/>
    <xf numFmtId="9" fontId="4" fillId="0" borderId="0" applyFont="0" applyFill="0" applyBorder="0" applyAlignment="0" applyProtection="0"/>
    <xf numFmtId="0" fontId="12"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8" fillId="0" borderId="8" applyNumberFormat="0" applyFill="0" applyAlignment="0" applyProtection="0"/>
    <xf numFmtId="0" fontId="11" fillId="21" borderId="2" applyNumberFormat="0" applyAlignment="0" applyProtection="0"/>
    <xf numFmtId="0" fontId="10" fillId="20" borderId="1" applyNumberFormat="0" applyAlignment="0" applyProtection="0"/>
    <xf numFmtId="0" fontId="9" fillId="3" borderId="0" applyNumberFormat="0" applyBorder="0" applyAlignment="0" applyProtection="0"/>
    <xf numFmtId="0" fontId="5" fillId="0" borderId="0"/>
    <xf numFmtId="0" fontId="29" fillId="0" borderId="0"/>
    <xf numFmtId="0" fontId="29" fillId="0" borderId="0"/>
    <xf numFmtId="0" fontId="21" fillId="0" borderId="0" applyNumberFormat="0" applyFill="0" applyBorder="0" applyAlignment="0" applyProtection="0"/>
    <xf numFmtId="0" fontId="22" fillId="0" borderId="10" applyNumberFormat="0" applyFill="0" applyAlignment="0" applyProtection="0"/>
    <xf numFmtId="165"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7" fillId="7" borderId="1" applyNumberFormat="0" applyAlignment="0" applyProtection="0"/>
    <xf numFmtId="0" fontId="22" fillId="0" borderId="10" applyNumberFormat="0" applyFill="0" applyAlignment="0" applyProtection="0"/>
    <xf numFmtId="0" fontId="23" fillId="0" borderId="0" applyNumberFormat="0" applyFill="0" applyBorder="0" applyAlignment="0" applyProtection="0"/>
    <xf numFmtId="0" fontId="51" fillId="0" borderId="0"/>
    <xf numFmtId="0" fontId="55" fillId="0" borderId="0"/>
    <xf numFmtId="0" fontId="55" fillId="0" borderId="0"/>
    <xf numFmtId="0" fontId="24" fillId="0" borderId="0"/>
    <xf numFmtId="43" fontId="4" fillId="0" borderId="0" applyFont="0" applyFill="0" applyBorder="0" applyAlignment="0" applyProtection="0"/>
    <xf numFmtId="0" fontId="63" fillId="0" borderId="0"/>
    <xf numFmtId="43" fontId="64" fillId="0" borderId="0" applyFont="0" applyFill="0" applyBorder="0" applyAlignment="0" applyProtection="0"/>
    <xf numFmtId="0" fontId="1" fillId="0" borderId="0"/>
    <xf numFmtId="0" fontId="4" fillId="0" borderId="0"/>
    <xf numFmtId="0" fontId="5" fillId="0" borderId="0"/>
    <xf numFmtId="0" fontId="5" fillId="0" borderId="0"/>
    <xf numFmtId="0" fontId="54" fillId="0" borderId="0"/>
    <xf numFmtId="0" fontId="54" fillId="0" borderId="0"/>
    <xf numFmtId="0" fontId="66" fillId="0" borderId="0">
      <alignment vertical="top"/>
    </xf>
    <xf numFmtId="0" fontId="66" fillId="0" borderId="0">
      <alignment vertical="top"/>
    </xf>
    <xf numFmtId="0" fontId="66" fillId="0" borderId="0">
      <alignment vertical="top"/>
    </xf>
    <xf numFmtId="0" fontId="67" fillId="0" borderId="0"/>
    <xf numFmtId="0" fontId="54" fillId="0" borderId="0"/>
    <xf numFmtId="0" fontId="66" fillId="0" borderId="0">
      <alignment vertical="top"/>
    </xf>
    <xf numFmtId="0" fontId="66" fillId="0" borderId="0">
      <alignment vertical="top"/>
    </xf>
    <xf numFmtId="0" fontId="66" fillId="0" borderId="0">
      <alignment vertical="top"/>
    </xf>
    <xf numFmtId="0" fontId="66" fillId="0" borderId="0">
      <alignment vertical="top"/>
    </xf>
    <xf numFmtId="0" fontId="66" fillId="0" borderId="0">
      <alignment vertical="top"/>
    </xf>
    <xf numFmtId="0" fontId="66" fillId="0" borderId="0">
      <alignment vertical="top"/>
    </xf>
    <xf numFmtId="0" fontId="60" fillId="0" borderId="0"/>
    <xf numFmtId="0" fontId="7" fillId="7" borderId="0" applyNumberFormat="0" applyBorder="0" applyAlignment="0" applyProtection="0"/>
    <xf numFmtId="0" fontId="7" fillId="9" borderId="0" applyNumberFormat="0" applyBorder="0" applyAlignment="0" applyProtection="0"/>
    <xf numFmtId="0" fontId="7" fillId="2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2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22" borderId="0" applyNumberFormat="0" applyBorder="0" applyAlignment="0" applyProtection="0"/>
    <xf numFmtId="0" fontId="7" fillId="20" borderId="0" applyNumberFormat="0" applyBorder="0" applyAlignment="0" applyProtection="0"/>
    <xf numFmtId="0" fontId="7" fillId="8" borderId="0" applyNumberFormat="0" applyBorder="0" applyAlignment="0" applyProtection="0"/>
    <xf numFmtId="0" fontId="7" fillId="2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8" fillId="3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3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8" fillId="3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8"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51" fillId="0" borderId="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38" fontId="68" fillId="0" borderId="0" applyFont="0" applyFill="0" applyBorder="0" applyAlignment="0" applyProtection="0"/>
    <xf numFmtId="3" fontId="69" fillId="0" borderId="0" applyFont="0" applyFill="0" applyBorder="0" applyAlignment="0" applyProtection="0"/>
    <xf numFmtId="170" fontId="69" fillId="0" borderId="0" applyFont="0" applyFill="0" applyBorder="0" applyAlignment="0" applyProtection="0"/>
    <xf numFmtId="0" fontId="69" fillId="0" borderId="0" applyFont="0" applyFill="0" applyBorder="0" applyAlignment="0" applyProtection="0"/>
    <xf numFmtId="0" fontId="13" fillId="4" borderId="0" applyNumberFormat="0" applyBorder="0" applyAlignment="0" applyProtection="0"/>
    <xf numFmtId="0" fontId="70" fillId="0" borderId="3" applyAlignment="0"/>
    <xf numFmtId="0" fontId="70" fillId="0" borderId="3" applyAlignment="0"/>
    <xf numFmtId="0" fontId="28" fillId="0" borderId="3" applyAlignment="0"/>
    <xf numFmtId="0" fontId="70" fillId="0" borderId="3" applyAlignment="0"/>
    <xf numFmtId="0" fontId="28" fillId="0" borderId="3" applyAlignment="0"/>
    <xf numFmtId="0" fontId="28" fillId="0" borderId="3">
      <alignment vertical="top" wrapText="1"/>
    </xf>
    <xf numFmtId="0" fontId="70" fillId="0" borderId="3" applyAlignment="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71" fillId="0" borderId="0" applyFont="0" applyFill="0" applyBorder="0" applyAlignment="0" applyProtection="0">
      <alignment horizontal="right" vertical="top"/>
    </xf>
    <xf numFmtId="171" fontId="4" fillId="0" borderId="0" applyFont="0" applyFill="0" applyBorder="0" applyAlignment="0" applyProtection="0"/>
    <xf numFmtId="171" fontId="4" fillId="0" borderId="0" applyFont="0" applyFill="0" applyBorder="0" applyAlignment="0" applyProtection="0"/>
    <xf numFmtId="172" fontId="71" fillId="0" borderId="0" applyFont="0" applyFill="0" applyBorder="0" applyAlignment="0" applyProtection="0">
      <alignment horizontal="right" vertical="top"/>
    </xf>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7"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2" fontId="69" fillId="0" borderId="0" applyFont="0" applyFill="0" applyBorder="0" applyAlignment="0" applyProtection="0"/>
    <xf numFmtId="0" fontId="72" fillId="0" borderId="0" applyNumberFormat="0" applyFill="0" applyBorder="0" applyAlignment="0" applyProtection="0">
      <alignment vertical="top"/>
      <protection locked="0"/>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73" fillId="0" borderId="0" applyNumberFormat="0" applyBorder="0" applyProtection="0">
      <alignment horizontal="center"/>
    </xf>
    <xf numFmtId="0" fontId="74" fillId="0" borderId="0" applyNumberFormat="0" applyFill="0" applyBorder="0" applyAlignment="0" applyProtection="0"/>
    <xf numFmtId="0" fontId="74" fillId="0" borderId="0" applyNumberFormat="0" applyFill="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xf numFmtId="0" fontId="15" fillId="0" borderId="5" applyNumberFormat="0" applyFill="0" applyAlignment="0" applyProtection="0"/>
    <xf numFmtId="0" fontId="15" fillId="0" borderId="5" applyNumberFormat="0" applyFill="0" applyAlignment="0" applyProtection="0"/>
    <xf numFmtId="0" fontId="77" fillId="0" borderId="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0" borderId="0" applyNumberFormat="0" applyBorder="0" applyProtection="0">
      <alignment horizontal="center" textRotation="90"/>
    </xf>
    <xf numFmtId="0" fontId="78" fillId="0" borderId="0" applyNumberFormat="0" applyFill="0" applyBorder="0" applyAlignment="0" applyProtection="0"/>
    <xf numFmtId="0" fontId="79" fillId="0" borderId="0" applyNumberFormat="0" applyBorder="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20" fillId="46" borderId="7" applyNumberFormat="0" applyAlignment="0" applyProtection="0"/>
    <xf numFmtId="173" fontId="2" fillId="0" borderId="26">
      <alignment horizontal="right" vertical="top" wrapText="1"/>
    </xf>
    <xf numFmtId="0" fontId="86" fillId="0" borderId="0">
      <alignment horizontal="right"/>
    </xf>
    <xf numFmtId="174" fontId="87" fillId="0" borderId="0" applyFill="0" applyBorder="0" applyProtection="0">
      <alignment horizontal="left" vertical="top" wrapText="1"/>
    </xf>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86" fillId="0" borderId="0">
      <alignment horizontal="right"/>
    </xf>
    <xf numFmtId="175" fontId="87" fillId="0" borderId="0" applyFill="0" applyBorder="0" applyProtection="0">
      <alignment horizontal="left" vertical="top" wrapText="1"/>
    </xf>
    <xf numFmtId="0" fontId="88" fillId="0" borderId="27" applyNumberFormat="0" applyProtection="0"/>
    <xf numFmtId="0" fontId="89" fillId="0" borderId="0">
      <alignment vertical="top"/>
    </xf>
    <xf numFmtId="0" fontId="90" fillId="0" borderId="0">
      <alignment vertical="top"/>
    </xf>
    <xf numFmtId="0" fontId="90" fillId="0" borderId="0">
      <alignment vertical="top"/>
    </xf>
    <xf numFmtId="0" fontId="77" fillId="0" borderId="0"/>
    <xf numFmtId="0" fontId="77" fillId="0" borderId="0"/>
    <xf numFmtId="0" fontId="76" fillId="0" borderId="0"/>
    <xf numFmtId="0" fontId="91" fillId="0" borderId="0" applyNumberFormat="0" applyFill="0" applyBorder="0" applyAlignment="0" applyProtection="0"/>
    <xf numFmtId="0" fontId="92" fillId="0" borderId="0"/>
    <xf numFmtId="0" fontId="4" fillId="0" borderId="0"/>
    <xf numFmtId="0" fontId="65"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94" fillId="0" borderId="0"/>
    <xf numFmtId="0" fontId="4"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96" fillId="0" borderId="0"/>
    <xf numFmtId="0" fontId="24" fillId="0" borderId="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97" fillId="0" borderId="0"/>
    <xf numFmtId="176" fontId="97" fillId="0" borderId="0"/>
    <xf numFmtId="176" fontId="97" fillId="0" borderId="0"/>
    <xf numFmtId="0" fontId="4" fillId="0" borderId="0"/>
    <xf numFmtId="176" fontId="97" fillId="0" borderId="0"/>
    <xf numFmtId="0" fontId="4" fillId="0" borderId="0"/>
    <xf numFmtId="176" fontId="97" fillId="0" borderId="0"/>
    <xf numFmtId="0" fontId="4" fillId="0" borderId="0"/>
    <xf numFmtId="0" fontId="4" fillId="0" borderId="0"/>
    <xf numFmtId="0" fontId="4" fillId="0" borderId="0"/>
    <xf numFmtId="0" fontId="4" fillId="0" borderId="0"/>
    <xf numFmtId="0" fontId="4" fillId="0" borderId="0"/>
    <xf numFmtId="0" fontId="69" fillId="0" borderId="0"/>
    <xf numFmtId="0" fontId="4"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98" fillId="0" borderId="0"/>
    <xf numFmtId="0" fontId="24" fillId="0" borderId="0"/>
    <xf numFmtId="0" fontId="99" fillId="0" borderId="0"/>
    <xf numFmtId="0" fontId="4" fillId="0" borderId="0"/>
    <xf numFmtId="0" fontId="4" fillId="0" borderId="0"/>
    <xf numFmtId="0" fontId="4" fillId="0" borderId="0"/>
    <xf numFmtId="0" fontId="99" fillId="0" borderId="0"/>
    <xf numFmtId="0" fontId="4" fillId="0" borderId="0"/>
    <xf numFmtId="0" fontId="99" fillId="0" borderId="0"/>
    <xf numFmtId="0" fontId="99" fillId="0" borderId="0"/>
    <xf numFmtId="0" fontId="4" fillId="0" borderId="0"/>
    <xf numFmtId="0" fontId="4" fillId="0" borderId="0"/>
    <xf numFmtId="0" fontId="4" fillId="0" borderId="0"/>
    <xf numFmtId="0" fontId="24" fillId="0" borderId="0"/>
    <xf numFmtId="176" fontId="97" fillId="0" borderId="0"/>
    <xf numFmtId="176" fontId="97" fillId="0" borderId="0"/>
    <xf numFmtId="0" fontId="4" fillId="0" borderId="0"/>
    <xf numFmtId="2" fontId="4" fillId="0" borderId="0">
      <alignment horizontal="right"/>
    </xf>
    <xf numFmtId="0" fontId="4" fillId="0" borderId="0"/>
    <xf numFmtId="2" fontId="4" fillId="0" borderId="0">
      <alignment horizontal="right"/>
    </xf>
    <xf numFmtId="0" fontId="4" fillId="0" borderId="0"/>
    <xf numFmtId="0" fontId="4" fillId="0" borderId="0"/>
    <xf numFmtId="0" fontId="4" fillId="0" borderId="0"/>
    <xf numFmtId="0" fontId="93" fillId="0" borderId="0"/>
    <xf numFmtId="0" fontId="55" fillId="0" borderId="0"/>
    <xf numFmtId="0" fontId="4" fillId="0" borderId="0"/>
    <xf numFmtId="0" fontId="55" fillId="0" borderId="0"/>
    <xf numFmtId="0" fontId="4" fillId="0" borderId="0"/>
    <xf numFmtId="0" fontId="100" fillId="0" borderId="0"/>
    <xf numFmtId="0" fontId="98" fillId="23" borderId="9" applyNumberFormat="0" applyFont="0" applyAlignment="0" applyProtection="0"/>
    <xf numFmtId="0" fontId="98" fillId="23" borderId="9" applyNumberFormat="0" applyFont="0" applyAlignment="0" applyProtection="0"/>
    <xf numFmtId="0" fontId="98" fillId="23" borderId="9" applyNumberFormat="0" applyFont="0" applyAlignment="0" applyProtection="0"/>
    <xf numFmtId="0" fontId="98" fillId="23" borderId="9" applyNumberFormat="0" applyFont="0" applyAlignment="0" applyProtection="0"/>
    <xf numFmtId="0" fontId="98" fillId="23" borderId="9" applyNumberFormat="0" applyFont="0" applyAlignment="0" applyProtection="0"/>
    <xf numFmtId="0" fontId="98" fillId="23" borderId="9" applyNumberFormat="0" applyFont="0" applyAlignment="0" applyProtection="0"/>
    <xf numFmtId="0" fontId="98" fillId="23" borderId="9" applyNumberFormat="0" applyFont="0" applyAlignment="0" applyProtection="0"/>
    <xf numFmtId="0" fontId="98" fillId="23" borderId="9" applyNumberFormat="0" applyFont="0" applyAlignment="0" applyProtection="0"/>
    <xf numFmtId="9" fontId="24" fillId="0" borderId="0" applyFont="0" applyFill="0" applyBorder="0" applyAlignment="0" applyProtection="0"/>
    <xf numFmtId="0" fontId="86" fillId="0" borderId="0">
      <alignment vertical="top" wrapText="1"/>
    </xf>
    <xf numFmtId="0" fontId="7" fillId="47" borderId="28"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7" fillId="47" borderId="28" applyNumberFormat="0" applyFont="0" applyAlignment="0" applyProtection="0"/>
    <xf numFmtId="0" fontId="7" fillId="47" borderId="28"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7" fillId="47" borderId="28"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4" fillId="23" borderId="9" applyNumberFormat="0" applyFon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9" fontId="24" fillId="0" borderId="0" applyFont="0" applyFill="0" applyBorder="0" applyAlignment="0" applyProtection="0"/>
    <xf numFmtId="4" fontId="101" fillId="0" borderId="0">
      <alignment vertical="top"/>
      <protection hidden="1"/>
    </xf>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48"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1" fillId="21" borderId="2" applyNumberFormat="0" applyAlignment="0" applyProtection="0"/>
    <xf numFmtId="49" fontId="102" fillId="31" borderId="29">
      <alignment horizontal="center" vertical="top" wrapText="1"/>
    </xf>
    <xf numFmtId="49" fontId="103" fillId="31" borderId="29">
      <alignment horizontal="center" vertical="top" wrapText="1"/>
    </xf>
    <xf numFmtId="49" fontId="103" fillId="31" borderId="29">
      <alignment horizontal="center" vertical="top" wrapText="1"/>
    </xf>
    <xf numFmtId="49" fontId="102" fillId="31" borderId="29">
      <alignment horizontal="center" vertical="top" wrapText="1"/>
    </xf>
    <xf numFmtId="49" fontId="102" fillId="31" borderId="29">
      <alignment horizontal="center" vertical="top" wrapText="1"/>
    </xf>
    <xf numFmtId="49" fontId="102" fillId="31" borderId="29">
      <alignment horizontal="center" vertical="top" wrapText="1"/>
    </xf>
    <xf numFmtId="49" fontId="102" fillId="31" borderId="29">
      <alignment horizontal="center" vertical="top" wrapText="1"/>
    </xf>
    <xf numFmtId="49" fontId="102" fillId="31" borderId="29">
      <alignment horizontal="center" vertical="top" wrapText="1"/>
    </xf>
    <xf numFmtId="0" fontId="10" fillId="46" borderId="1" applyNumberFormat="0" applyAlignment="0" applyProtection="0"/>
    <xf numFmtId="4" fontId="104" fillId="0" borderId="0" applyProtection="0">
      <alignment horizontal="left"/>
      <protection locked="0"/>
    </xf>
    <xf numFmtId="0" fontId="105" fillId="0" borderId="0" applyNumberFormat="0" applyBorder="0" applyProtection="0"/>
    <xf numFmtId="177" fontId="105" fillId="0" borderId="0" applyBorder="0" applyProtection="0"/>
    <xf numFmtId="0" fontId="106" fillId="0" borderId="0" applyNumberFormat="0" applyFill="0" applyBorder="0" applyAlignment="0" applyProtection="0"/>
    <xf numFmtId="49" fontId="107" fillId="0" borderId="0" applyNumberFormat="0" applyProtection="0">
      <alignment horizontal="right" vertical="top"/>
      <protection locked="0"/>
    </xf>
    <xf numFmtId="49" fontId="107" fillId="0" borderId="0" applyNumberFormat="0" applyProtection="0">
      <alignment horizontal="right" vertical="top"/>
      <protection locked="0"/>
    </xf>
    <xf numFmtId="49" fontId="108" fillId="0" borderId="0" applyNumberFormat="0" applyProtection="0">
      <alignment horizontal="right" vertical="top"/>
      <protection locked="0"/>
    </xf>
    <xf numFmtId="49" fontId="107" fillId="0" borderId="0" applyNumberFormat="0" applyProtection="0">
      <alignment horizontal="right" vertical="top"/>
      <protection locked="0"/>
    </xf>
    <xf numFmtId="49" fontId="107" fillId="0" borderId="0" applyNumberFormat="0" applyProtection="0">
      <alignment horizontal="right" vertical="top"/>
      <protection locked="0"/>
    </xf>
    <xf numFmtId="49" fontId="108" fillId="0" borderId="0" applyNumberFormat="0" applyProtection="0">
      <alignment horizontal="right" vertical="top"/>
      <protection locked="0"/>
    </xf>
    <xf numFmtId="49" fontId="108" fillId="0" borderId="0" applyNumberFormat="0" applyProtection="0">
      <alignment horizontal="right" vertical="top"/>
      <protection locked="0"/>
    </xf>
    <xf numFmtId="49" fontId="107" fillId="0" borderId="0" applyNumberFormat="0" applyProtection="0">
      <alignment horizontal="right" vertical="top"/>
      <protection locked="0"/>
    </xf>
    <xf numFmtId="49" fontId="107" fillId="0" borderId="0" applyNumberFormat="0" applyProtection="0">
      <alignment horizontal="right" vertical="top"/>
      <protection locked="0"/>
    </xf>
    <xf numFmtId="0" fontId="9" fillId="3" borderId="0" applyNumberFormat="0" applyBorder="0" applyAlignment="0" applyProtection="0"/>
    <xf numFmtId="0" fontId="54" fillId="0" borderId="0"/>
    <xf numFmtId="0" fontId="86" fillId="0" borderId="0">
      <alignment horizontal="left" vertical="top"/>
    </xf>
    <xf numFmtId="0" fontId="109" fillId="0" borderId="0"/>
    <xf numFmtId="0" fontId="110" fillId="0" borderId="0"/>
    <xf numFmtId="0" fontId="5" fillId="0" borderId="0"/>
    <xf numFmtId="0" fontId="5" fillId="0" borderId="0"/>
    <xf numFmtId="0" fontId="4" fillId="0" borderId="0"/>
    <xf numFmtId="0" fontId="2" fillId="0" borderId="30">
      <alignment horizontal="left" vertical="top"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69" fillId="0" borderId="31" applyNumberFormat="0" applyFont="0" applyFill="0" applyAlignment="0" applyProtection="0"/>
    <xf numFmtId="0" fontId="22" fillId="0" borderId="10" applyNumberFormat="0" applyFill="0" applyAlignment="0" applyProtection="0"/>
    <xf numFmtId="165" fontId="54" fillId="0" borderId="0" applyFill="0" applyBorder="0" applyAlignment="0" applyProtection="0"/>
    <xf numFmtId="168" fontId="24" fillId="0" borderId="0" applyFont="0" applyFill="0" applyBorder="0" applyAlignment="0" applyProtection="0"/>
    <xf numFmtId="178" fontId="51" fillId="0" borderId="0" applyFont="0" applyFill="0" applyBorder="0" applyAlignment="0" applyProtection="0"/>
    <xf numFmtId="43" fontId="4" fillId="0" borderId="0" applyFont="0" applyFill="0" applyBorder="0" applyAlignment="0" applyProtection="0"/>
    <xf numFmtId="179" fontId="111" fillId="0" borderId="0" applyFont="0" applyBorder="0" applyProtection="0"/>
    <xf numFmtId="43" fontId="4" fillId="0" borderId="0" applyFont="0" applyFill="0" applyBorder="0" applyAlignment="0" applyProtection="0"/>
    <xf numFmtId="43" fontId="24" fillId="0" borderId="0" applyFont="0" applyFill="0" applyBorder="0" applyAlignment="0" applyProtection="0"/>
    <xf numFmtId="167" fontId="4" fillId="0" borderId="0" applyFont="0" applyFill="0" applyBorder="0" applyAlignment="0" applyProtection="0"/>
    <xf numFmtId="0" fontId="17" fillId="22" borderId="1"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4" fillId="0" borderId="0"/>
    <xf numFmtId="0" fontId="54" fillId="0" borderId="0"/>
    <xf numFmtId="0" fontId="24" fillId="0" borderId="0"/>
    <xf numFmtId="0" fontId="55" fillId="0" borderId="0"/>
    <xf numFmtId="0" fontId="95" fillId="0" borderId="0"/>
    <xf numFmtId="0" fontId="95" fillId="0" borderId="0"/>
    <xf numFmtId="0" fontId="95" fillId="0" borderId="0"/>
    <xf numFmtId="0" fontId="112" fillId="0" borderId="0"/>
    <xf numFmtId="180" fontId="4" fillId="0" borderId="0" applyFill="0" applyBorder="0" applyAlignment="0" applyProtection="0"/>
    <xf numFmtId="43" fontId="64" fillId="0" borderId="0" applyFont="0" applyFill="0" applyBorder="0" applyAlignment="0" applyProtection="0"/>
    <xf numFmtId="182" fontId="54" fillId="0" borderId="0" applyFill="0" applyBorder="0" applyAlignment="0" applyProtection="0"/>
    <xf numFmtId="0" fontId="7" fillId="0" borderId="0"/>
    <xf numFmtId="0" fontId="95" fillId="0" borderId="0"/>
    <xf numFmtId="0" fontId="143" fillId="0" borderId="35" applyNumberForma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1" fillId="0" borderId="0"/>
    <xf numFmtId="0" fontId="7" fillId="0" borderId="0"/>
    <xf numFmtId="0" fontId="7" fillId="0" borderId="0"/>
    <xf numFmtId="0" fontId="7" fillId="0" borderId="0"/>
    <xf numFmtId="0" fontId="7" fillId="0" borderId="0"/>
    <xf numFmtId="0" fontId="24" fillId="0" borderId="0"/>
    <xf numFmtId="0" fontId="65" fillId="0" borderId="0">
      <alignment vertical="top"/>
    </xf>
  </cellStyleXfs>
  <cellXfs count="992">
    <xf numFmtId="164" fontId="0" fillId="0" borderId="0" xfId="0">
      <alignment horizontal="left" vertical="top" wrapText="1"/>
    </xf>
    <xf numFmtId="0" fontId="52" fillId="0" borderId="0" xfId="121" applyFont="1" applyBorder="1" applyAlignment="1" applyProtection="1">
      <alignment horizontal="center" vertical="top" wrapText="1"/>
    </xf>
    <xf numFmtId="0" fontId="53" fillId="0" borderId="0" xfId="121" applyFont="1" applyBorder="1" applyAlignment="1" applyProtection="1">
      <alignment vertical="top" wrapText="1"/>
    </xf>
    <xf numFmtId="0" fontId="54" fillId="0" borderId="0" xfId="121" applyFont="1" applyBorder="1" applyAlignment="1" applyProtection="1">
      <alignment horizontal="center"/>
    </xf>
    <xf numFmtId="1" fontId="6" fillId="0" borderId="0" xfId="122" applyNumberFormat="1" applyFont="1" applyAlignment="1" applyProtection="1">
      <alignment horizontal="center"/>
    </xf>
    <xf numFmtId="17" fontId="26" fillId="0" borderId="0" xfId="123" applyNumberFormat="1" applyFont="1" applyAlignment="1" applyProtection="1">
      <alignment horizontal="left" vertical="top" wrapText="1"/>
    </xf>
    <xf numFmtId="0" fontId="26" fillId="0" borderId="0" xfId="124" applyFont="1" applyAlignment="1" applyProtection="1">
      <alignment horizontal="right" wrapText="1"/>
    </xf>
    <xf numFmtId="0" fontId="6" fillId="0" borderId="0" xfId="124" applyFont="1" applyAlignment="1" applyProtection="1">
      <alignment wrapText="1"/>
    </xf>
    <xf numFmtId="0" fontId="6" fillId="0" borderId="0" xfId="124" applyFont="1" applyAlignment="1" applyProtection="1">
      <alignment horizontal="right" wrapText="1"/>
    </xf>
    <xf numFmtId="0" fontId="26" fillId="0" borderId="0" xfId="123" applyFont="1" applyAlignment="1" applyProtection="1">
      <alignment vertical="top" wrapText="1"/>
    </xf>
    <xf numFmtId="0" fontId="6" fillId="0" borderId="0" xfId="121" applyFont="1" applyBorder="1" applyAlignment="1" applyProtection="1">
      <alignment vertical="top" wrapText="1"/>
    </xf>
    <xf numFmtId="0" fontId="26" fillId="0" borderId="21" xfId="121" applyFont="1" applyBorder="1" applyAlignment="1" applyProtection="1">
      <alignment vertical="top" wrapText="1"/>
    </xf>
    <xf numFmtId="0" fontId="58" fillId="0" borderId="22" xfId="121" applyFont="1" applyFill="1" applyBorder="1" applyAlignment="1" applyProtection="1">
      <alignment horizontal="center" vertical="top" wrapText="1"/>
    </xf>
    <xf numFmtId="0" fontId="59" fillId="0" borderId="22" xfId="121" applyFont="1" applyFill="1" applyBorder="1" applyAlignment="1" applyProtection="1">
      <alignment horizontal="center" vertical="top" wrapText="1"/>
    </xf>
    <xf numFmtId="0" fontId="6" fillId="0" borderId="0" xfId="121" applyFont="1" applyFill="1" applyBorder="1" applyAlignment="1" applyProtection="1">
      <alignment vertical="top" wrapText="1"/>
    </xf>
    <xf numFmtId="0" fontId="26" fillId="0" borderId="23" xfId="121" applyFont="1" applyFill="1" applyBorder="1" applyAlignment="1" applyProtection="1">
      <alignment wrapText="1"/>
    </xf>
    <xf numFmtId="4" fontId="58" fillId="0" borderId="23" xfId="121" applyNumberFormat="1" applyFont="1" applyFill="1" applyBorder="1" applyAlignment="1" applyProtection="1">
      <alignment horizontal="center"/>
    </xf>
    <xf numFmtId="4" fontId="59" fillId="0" borderId="23" xfId="121" applyNumberFormat="1" applyFont="1" applyFill="1" applyBorder="1" applyAlignment="1" applyProtection="1">
      <alignment horizontal="center"/>
    </xf>
    <xf numFmtId="0" fontId="26" fillId="0" borderId="24" xfId="121" applyFont="1" applyFill="1" applyBorder="1" applyAlignment="1" applyProtection="1">
      <alignment wrapText="1"/>
    </xf>
    <xf numFmtId="4" fontId="58" fillId="0" borderId="24" xfId="121" applyNumberFormat="1" applyFont="1" applyFill="1" applyBorder="1" applyAlignment="1" applyProtection="1">
      <alignment horizontal="center"/>
    </xf>
    <xf numFmtId="4" fontId="59" fillId="0" borderId="24" xfId="121" applyNumberFormat="1" applyFont="1" applyFill="1" applyBorder="1" applyAlignment="1" applyProtection="1">
      <alignment horizontal="center"/>
    </xf>
    <xf numFmtId="0" fontId="26" fillId="0" borderId="25" xfId="121" applyFont="1" applyFill="1" applyBorder="1" applyAlignment="1" applyProtection="1">
      <alignment wrapText="1"/>
    </xf>
    <xf numFmtId="4" fontId="58" fillId="0" borderId="25" xfId="121" applyNumberFormat="1" applyFont="1" applyFill="1" applyBorder="1" applyAlignment="1" applyProtection="1">
      <alignment horizontal="center"/>
    </xf>
    <xf numFmtId="4" fontId="59" fillId="0" borderId="25" xfId="121" applyNumberFormat="1" applyFont="1" applyFill="1" applyBorder="1" applyAlignment="1" applyProtection="1">
      <alignment horizontal="center"/>
    </xf>
    <xf numFmtId="0" fontId="60" fillId="0" borderId="23" xfId="121" applyFont="1" applyBorder="1" applyAlignment="1" applyProtection="1">
      <alignment horizontal="left" wrapText="1"/>
    </xf>
    <xf numFmtId="0" fontId="26" fillId="0" borderId="0" xfId="121" applyFont="1" applyAlignment="1" applyProtection="1">
      <alignment vertical="top" wrapText="1"/>
    </xf>
    <xf numFmtId="0" fontId="26" fillId="0" borderId="0" xfId="121" applyFont="1" applyAlignment="1" applyProtection="1">
      <alignment horizontal="right"/>
    </xf>
    <xf numFmtId="0" fontId="4" fillId="0" borderId="0" xfId="124" applyFont="1" applyFill="1" applyAlignment="1" applyProtection="1">
      <alignment horizontal="center" vertical="top"/>
    </xf>
    <xf numFmtId="0" fontId="4" fillId="0" borderId="0" xfId="124" applyFont="1" applyFill="1" applyBorder="1" applyAlignment="1" applyProtection="1">
      <alignment vertical="top" wrapText="1"/>
    </xf>
    <xf numFmtId="0" fontId="4" fillId="0" borderId="0" xfId="124" applyFont="1" applyFill="1" applyAlignment="1" applyProtection="1">
      <alignment horizontal="right"/>
    </xf>
    <xf numFmtId="4" fontId="4" fillId="0" borderId="0" xfId="124" applyNumberFormat="1" applyFont="1" applyFill="1" applyBorder="1" applyAlignment="1" applyProtection="1"/>
    <xf numFmtId="4" fontId="4" fillId="0" borderId="0" xfId="124" applyNumberFormat="1" applyFont="1" applyFill="1" applyAlignment="1" applyProtection="1">
      <alignment horizontal="center"/>
    </xf>
    <xf numFmtId="4" fontId="4" fillId="0" borderId="0" xfId="124" applyNumberFormat="1" applyFont="1" applyFill="1" applyProtection="1"/>
    <xf numFmtId="0" fontId="4" fillId="0" borderId="0" xfId="124" applyFont="1" applyFill="1" applyProtection="1"/>
    <xf numFmtId="0" fontId="4" fillId="0" borderId="0" xfId="124" applyFont="1" applyFill="1" applyAlignment="1" applyProtection="1">
      <alignment wrapText="1"/>
    </xf>
    <xf numFmtId="0" fontId="4" fillId="0" borderId="0" xfId="124" applyFont="1" applyFill="1" applyAlignment="1" applyProtection="1">
      <alignment vertical="top" wrapText="1"/>
    </xf>
    <xf numFmtId="0" fontId="4" fillId="0" borderId="0" xfId="124" applyFont="1" applyFill="1" applyBorder="1" applyAlignment="1" applyProtection="1">
      <alignment horizontal="center" vertical="top"/>
    </xf>
    <xf numFmtId="0" fontId="26" fillId="0" borderId="0" xfId="124" applyFont="1" applyFill="1" applyBorder="1" applyAlignment="1" applyProtection="1">
      <alignment horizontal="center" vertical="top"/>
    </xf>
    <xf numFmtId="2" fontId="26" fillId="0" borderId="0" xfId="124" applyNumberFormat="1" applyFont="1" applyFill="1" applyBorder="1" applyAlignment="1" applyProtection="1">
      <alignment vertical="top" wrapText="1"/>
    </xf>
    <xf numFmtId="2" fontId="62" fillId="0" borderId="0" xfId="124" applyNumberFormat="1" applyFont="1" applyFill="1" applyAlignment="1" applyProtection="1">
      <alignment vertical="top" wrapText="1"/>
    </xf>
    <xf numFmtId="169" fontId="4" fillId="0" borderId="0" xfId="126" applyNumberFormat="1" applyFont="1" applyFill="1" applyBorder="1" applyAlignment="1" applyProtection="1">
      <alignment horizontal="center" vertical="top" wrapText="1"/>
    </xf>
    <xf numFmtId="0" fontId="4" fillId="0" borderId="0" xfId="124" quotePrefix="1" applyFont="1" applyFill="1" applyBorder="1" applyAlignment="1" applyProtection="1">
      <alignment vertical="top" wrapText="1"/>
    </xf>
    <xf numFmtId="0" fontId="4" fillId="0" borderId="0" xfId="127" applyNumberFormat="1" applyFont="1" applyFill="1" applyBorder="1" applyAlignment="1" applyProtection="1">
      <alignment horizontal="right"/>
    </xf>
    <xf numFmtId="0" fontId="4" fillId="0" borderId="0" xfId="124" quotePrefix="1" applyFont="1" applyFill="1" applyAlignment="1" applyProtection="1">
      <alignment wrapText="1"/>
    </xf>
    <xf numFmtId="4" fontId="65" fillId="0" borderId="0" xfId="124" applyNumberFormat="1" applyFont="1" applyFill="1" applyAlignment="1" applyProtection="1">
      <alignment horizontal="right"/>
    </xf>
    <xf numFmtId="4" fontId="65" fillId="0" borderId="0" xfId="124" applyNumberFormat="1" applyFont="1" applyFill="1" applyAlignment="1" applyProtection="1">
      <alignment horizontal="center"/>
    </xf>
    <xf numFmtId="0" fontId="65" fillId="0" borderId="0" xfId="128" applyFont="1" applyFill="1" applyProtection="1"/>
    <xf numFmtId="0" fontId="4" fillId="0" borderId="0" xfId="124" applyFont="1" applyFill="1" applyBorder="1" applyAlignment="1" applyProtection="1">
      <alignment horizontal="right"/>
    </xf>
    <xf numFmtId="4" fontId="4" fillId="0" borderId="0" xfId="129" applyNumberFormat="1" applyFont="1" applyFill="1" applyAlignment="1" applyProtection="1"/>
    <xf numFmtId="180" fontId="117" fillId="0" borderId="0" xfId="1045" applyFont="1" applyFill="1" applyBorder="1" applyAlignment="1" applyProtection="1">
      <alignment horizontal="right" vertical="top" wrapText="1"/>
    </xf>
    <xf numFmtId="0" fontId="66" fillId="0" borderId="0" xfId="129" applyNumberFormat="1" applyFont="1" applyAlignment="1" applyProtection="1">
      <alignment wrapText="1"/>
    </xf>
    <xf numFmtId="181" fontId="4" fillId="0" borderId="0" xfId="124" applyNumberFormat="1" applyFont="1" applyAlignment="1" applyProtection="1">
      <alignment horizontal="left" vertical="top" wrapText="1"/>
    </xf>
    <xf numFmtId="49" fontId="4" fillId="0" borderId="0" xfId="124" applyNumberFormat="1" applyFont="1" applyAlignment="1" applyProtection="1">
      <alignment horizontal="center"/>
    </xf>
    <xf numFmtId="1" fontId="4" fillId="0" borderId="0" xfId="124" applyNumberFormat="1" applyFont="1" applyAlignment="1" applyProtection="1">
      <alignment horizontal="right"/>
    </xf>
    <xf numFmtId="0" fontId="4" fillId="0" borderId="0" xfId="124" applyNumberFormat="1" applyFont="1" applyAlignment="1" applyProtection="1">
      <alignment wrapText="1"/>
    </xf>
    <xf numFmtId="2" fontId="4" fillId="0" borderId="0" xfId="124" applyNumberFormat="1" applyFont="1" applyFill="1" applyAlignment="1" applyProtection="1">
      <alignment horizontal="justify" vertical="top" wrapText="1"/>
    </xf>
    <xf numFmtId="0" fontId="115" fillId="0" borderId="0" xfId="1047" applyNumberFormat="1" applyFont="1" applyFill="1" applyBorder="1" applyAlignment="1" applyProtection="1">
      <alignment horizontal="left" vertical="top" wrapText="1"/>
    </xf>
    <xf numFmtId="0" fontId="4" fillId="0" borderId="0" xfId="1046" applyNumberFormat="1" applyFont="1" applyFill="1" applyBorder="1" applyAlignment="1" applyProtection="1">
      <alignment horizontal="left" vertical="center"/>
    </xf>
    <xf numFmtId="1" fontId="4" fillId="0" borderId="0" xfId="1046" applyNumberFormat="1" applyFont="1" applyFill="1" applyBorder="1" applyAlignment="1" applyProtection="1">
      <alignment horizontal="right" wrapText="1"/>
    </xf>
    <xf numFmtId="0" fontId="4" fillId="0" borderId="0" xfId="1046" applyNumberFormat="1" applyFont="1" applyFill="1" applyBorder="1" applyAlignment="1" applyProtection="1">
      <alignment horizontal="left" vertical="top" wrapText="1"/>
    </xf>
    <xf numFmtId="0" fontId="0" fillId="0" borderId="0" xfId="982" applyFont="1" applyAlignment="1" applyProtection="1">
      <alignment wrapText="1"/>
    </xf>
    <xf numFmtId="4" fontId="135" fillId="0" borderId="0" xfId="121" applyNumberFormat="1" applyFont="1" applyAlignment="1" applyProtection="1"/>
    <xf numFmtId="0" fontId="135" fillId="0" borderId="0" xfId="121" applyFont="1" applyProtection="1"/>
    <xf numFmtId="4" fontId="135" fillId="0" borderId="0" xfId="121" applyNumberFormat="1" applyFont="1" applyProtection="1"/>
    <xf numFmtId="0" fontId="136" fillId="0" borderId="0" xfId="121" applyFont="1" applyProtection="1"/>
    <xf numFmtId="0" fontId="135" fillId="0" borderId="0" xfId="121" applyFont="1" applyBorder="1" applyAlignment="1" applyProtection="1">
      <alignment vertical="top" wrapText="1"/>
    </xf>
    <xf numFmtId="0" fontId="4" fillId="0" borderId="0" xfId="121" applyFont="1" applyBorder="1" applyAlignment="1" applyProtection="1">
      <alignment vertical="top" wrapText="1"/>
    </xf>
    <xf numFmtId="0" fontId="137" fillId="49" borderId="33" xfId="831" applyFont="1" applyFill="1" applyBorder="1" applyAlignment="1" applyProtection="1">
      <alignment horizontal="center" vertical="center" wrapText="1"/>
    </xf>
    <xf numFmtId="0" fontId="137" fillId="49" borderId="34" xfId="831" applyFont="1" applyFill="1" applyBorder="1" applyAlignment="1" applyProtection="1">
      <alignment horizontal="center" vertical="center" wrapText="1"/>
    </xf>
    <xf numFmtId="0" fontId="136" fillId="0" borderId="0" xfId="121" applyFont="1" applyBorder="1" applyProtection="1"/>
    <xf numFmtId="0" fontId="136" fillId="0" borderId="0" xfId="121" applyFont="1" applyFill="1" applyBorder="1" applyAlignment="1" applyProtection="1">
      <alignment vertical="top" wrapText="1"/>
    </xf>
    <xf numFmtId="0" fontId="60" fillId="0" borderId="24" xfId="121" applyFont="1" applyFill="1" applyBorder="1" applyAlignment="1" applyProtection="1">
      <alignment vertical="top" wrapText="1"/>
    </xf>
    <xf numFmtId="4" fontId="60" fillId="0" borderId="24" xfId="121" applyNumberFormat="1" applyFont="1" applyFill="1" applyBorder="1" applyAlignment="1" applyProtection="1">
      <alignment vertical="top" wrapText="1"/>
    </xf>
    <xf numFmtId="4" fontId="60" fillId="0" borderId="24" xfId="121" applyNumberFormat="1" applyFont="1" applyFill="1" applyBorder="1" applyAlignment="1" applyProtection="1">
      <alignment vertical="top"/>
    </xf>
    <xf numFmtId="0" fontId="136" fillId="0" borderId="0" xfId="121" applyFont="1" applyFill="1" applyAlignment="1" applyProtection="1">
      <alignment horizontal="right"/>
    </xf>
    <xf numFmtId="4" fontId="60" fillId="0" borderId="0" xfId="121" applyNumberFormat="1" applyFont="1" applyFill="1" applyProtection="1"/>
    <xf numFmtId="0" fontId="136" fillId="0" borderId="0" xfId="121" applyFont="1" applyFill="1" applyProtection="1"/>
    <xf numFmtId="0" fontId="136" fillId="0" borderId="0" xfId="121" applyFont="1" applyFill="1" applyBorder="1" applyAlignment="1" applyProtection="1">
      <alignment horizontal="right" wrapText="1"/>
    </xf>
    <xf numFmtId="4" fontId="60" fillId="0" borderId="0" xfId="121" applyNumberFormat="1" applyFont="1" applyFill="1" applyBorder="1" applyProtection="1"/>
    <xf numFmtId="0" fontId="136" fillId="0" borderId="0" xfId="121" applyFont="1" applyFill="1" applyBorder="1" applyProtection="1"/>
    <xf numFmtId="0" fontId="136" fillId="0" borderId="0" xfId="121" applyFont="1" applyBorder="1" applyAlignment="1" applyProtection="1">
      <alignment vertical="top" wrapText="1"/>
    </xf>
    <xf numFmtId="0" fontId="60" fillId="0" borderId="24" xfId="121" applyFont="1" applyBorder="1" applyAlignment="1" applyProtection="1">
      <alignment horizontal="right" vertical="top" wrapText="1"/>
    </xf>
    <xf numFmtId="4" fontId="60" fillId="0" borderId="24" xfId="121" applyNumberFormat="1" applyFont="1" applyBorder="1" applyAlignment="1" applyProtection="1">
      <alignment horizontal="right" vertical="top" wrapText="1"/>
    </xf>
    <xf numFmtId="4" fontId="60" fillId="0" borderId="24" xfId="121" applyNumberFormat="1" applyFont="1" applyBorder="1" applyAlignment="1" applyProtection="1">
      <alignment horizontal="right" vertical="top"/>
    </xf>
    <xf numFmtId="0" fontId="138" fillId="0" borderId="0" xfId="121" applyFont="1" applyAlignment="1" applyProtection="1">
      <alignment vertical="top" wrapText="1"/>
    </xf>
    <xf numFmtId="0" fontId="135" fillId="0" borderId="0" xfId="121" applyFont="1" applyAlignment="1" applyProtection="1">
      <alignment vertical="top" wrapText="1"/>
    </xf>
    <xf numFmtId="0" fontId="135" fillId="0" borderId="0" xfId="121" applyFont="1" applyAlignment="1" applyProtection="1">
      <alignment horizontal="right"/>
    </xf>
    <xf numFmtId="0" fontId="139" fillId="0" borderId="0" xfId="121" applyFont="1" applyAlignment="1" applyProtection="1">
      <alignment vertical="top" wrapText="1"/>
    </xf>
    <xf numFmtId="0" fontId="140" fillId="0" borderId="0" xfId="121" applyFont="1" applyAlignment="1" applyProtection="1">
      <alignment horizontal="right"/>
    </xf>
    <xf numFmtId="0" fontId="141" fillId="0" borderId="0" xfId="121" applyFont="1" applyProtection="1"/>
    <xf numFmtId="0" fontId="139" fillId="0" borderId="0" xfId="121" applyFont="1" applyBorder="1" applyAlignment="1" applyProtection="1">
      <alignment vertical="top" wrapText="1"/>
    </xf>
    <xf numFmtId="0" fontId="140" fillId="0" borderId="0" xfId="121" applyFont="1" applyBorder="1" applyAlignment="1" applyProtection="1">
      <alignment vertical="top" wrapText="1"/>
    </xf>
    <xf numFmtId="0" fontId="140" fillId="0" borderId="0" xfId="121" applyFont="1" applyBorder="1" applyAlignment="1" applyProtection="1">
      <alignment horizontal="right"/>
    </xf>
    <xf numFmtId="0" fontId="142" fillId="0" borderId="0" xfId="124" applyFont="1" applyAlignment="1" applyProtection="1">
      <alignment wrapText="1"/>
    </xf>
    <xf numFmtId="0" fontId="140" fillId="0" borderId="0" xfId="121" applyFont="1" applyAlignment="1" applyProtection="1">
      <alignment vertical="top" wrapText="1"/>
    </xf>
    <xf numFmtId="0" fontId="54" fillId="0" borderId="0" xfId="121" applyFont="1" applyProtection="1"/>
    <xf numFmtId="0" fontId="54" fillId="0" borderId="0" xfId="121" applyFont="1" applyAlignment="1" applyProtection="1">
      <alignment vertical="top" wrapText="1"/>
    </xf>
    <xf numFmtId="0" fontId="42" fillId="0" borderId="0" xfId="121" applyFont="1" applyAlignment="1" applyProtection="1">
      <alignment vertical="top" wrapText="1"/>
    </xf>
    <xf numFmtId="0" fontId="54" fillId="0" borderId="0" xfId="121" applyFont="1" applyAlignment="1" applyProtection="1">
      <alignment horizontal="right"/>
    </xf>
    <xf numFmtId="0" fontId="95" fillId="0" borderId="0" xfId="121" applyFont="1" applyAlignment="1" applyProtection="1">
      <alignment horizontal="center"/>
    </xf>
    <xf numFmtId="0" fontId="95" fillId="0" borderId="0" xfId="121" applyFont="1" applyAlignment="1" applyProtection="1">
      <alignment horizontal="right"/>
    </xf>
    <xf numFmtId="4" fontId="95" fillId="0" borderId="0" xfId="121" applyNumberFormat="1" applyFont="1" applyAlignment="1" applyProtection="1">
      <alignment vertical="top"/>
    </xf>
    <xf numFmtId="0" fontId="95" fillId="0" borderId="0" xfId="121" applyFont="1" applyProtection="1"/>
    <xf numFmtId="4" fontId="95" fillId="0" borderId="0" xfId="121" applyNumberFormat="1" applyFont="1" applyProtection="1"/>
    <xf numFmtId="0" fontId="24" fillId="0" borderId="0" xfId="124" applyFont="1" applyAlignment="1" applyProtection="1">
      <alignment horizontal="right"/>
    </xf>
    <xf numFmtId="0" fontId="24" fillId="0" borderId="0" xfId="124" applyFont="1" applyAlignment="1" applyProtection="1">
      <alignment horizontal="left"/>
    </xf>
    <xf numFmtId="0" fontId="24" fillId="0" borderId="0" xfId="121" applyFont="1" applyAlignment="1" applyProtection="1">
      <alignment horizontal="left" vertical="top" wrapText="1"/>
    </xf>
    <xf numFmtId="0" fontId="24" fillId="0" borderId="0" xfId="124" applyFont="1" applyAlignment="1" applyProtection="1">
      <alignment horizontal="left" vertical="top"/>
    </xf>
    <xf numFmtId="0" fontId="42" fillId="0" borderId="0" xfId="124" applyFont="1" applyAlignment="1" applyProtection="1">
      <alignment horizontal="right" wrapText="1"/>
    </xf>
    <xf numFmtId="0" fontId="42" fillId="0" borderId="0" xfId="124" applyFont="1" applyAlignment="1" applyProtection="1">
      <alignment horizontal="left" vertical="top"/>
    </xf>
    <xf numFmtId="4" fontId="144" fillId="0" borderId="0" xfId="121" applyNumberFormat="1" applyFont="1" applyAlignment="1" applyProtection="1">
      <alignment vertical="top"/>
    </xf>
    <xf numFmtId="0" fontId="144" fillId="0" borderId="0" xfId="121" applyFont="1" applyProtection="1"/>
    <xf numFmtId="4" fontId="144" fillId="0" borderId="0" xfId="121" applyNumberFormat="1" applyFont="1" applyProtection="1"/>
    <xf numFmtId="0" fontId="125" fillId="0" borderId="0" xfId="121" applyFont="1" applyProtection="1"/>
    <xf numFmtId="0" fontId="24" fillId="0" borderId="0" xfId="124" applyAlignment="1" applyProtection="1">
      <alignment horizontal="left" vertical="top"/>
    </xf>
    <xf numFmtId="0" fontId="24" fillId="0" borderId="0" xfId="124" applyFont="1" applyAlignment="1" applyProtection="1"/>
    <xf numFmtId="0" fontId="54" fillId="0" borderId="21" xfId="121" applyFont="1" applyBorder="1" applyAlignment="1" applyProtection="1">
      <alignment horizontal="center"/>
    </xf>
    <xf numFmtId="0" fontId="95" fillId="0" borderId="21" xfId="121" applyFont="1" applyBorder="1" applyAlignment="1" applyProtection="1">
      <alignment horizontal="left" vertical="top" wrapText="1"/>
    </xf>
    <xf numFmtId="0" fontId="24" fillId="0" borderId="21" xfId="124" applyFont="1" applyBorder="1" applyAlignment="1" applyProtection="1">
      <alignment horizontal="center"/>
    </xf>
    <xf numFmtId="0" fontId="24" fillId="0" borderId="21" xfId="124" applyFont="1" applyBorder="1" applyAlignment="1" applyProtection="1">
      <alignment horizontal="right"/>
    </xf>
    <xf numFmtId="0" fontId="113" fillId="49" borderId="36" xfId="121" applyFont="1" applyFill="1" applyBorder="1" applyAlignment="1" applyProtection="1">
      <alignment horizontal="center" vertical="center"/>
    </xf>
    <xf numFmtId="0" fontId="113" fillId="49" borderId="36" xfId="121" applyFont="1" applyFill="1" applyBorder="1" applyAlignment="1" applyProtection="1">
      <alignment horizontal="center" vertical="center" wrapText="1"/>
    </xf>
    <xf numFmtId="0" fontId="113" fillId="49" borderId="36" xfId="831" applyFont="1" applyFill="1" applyBorder="1" applyAlignment="1" applyProtection="1">
      <alignment horizontal="center" vertical="center" wrapText="1"/>
    </xf>
    <xf numFmtId="0" fontId="113" fillId="49" borderId="33" xfId="831" applyFont="1" applyFill="1" applyBorder="1" applyAlignment="1" applyProtection="1">
      <alignment horizontal="center" vertical="center" wrapText="1"/>
    </xf>
    <xf numFmtId="0" fontId="113" fillId="49" borderId="34" xfId="831" applyFont="1" applyFill="1" applyBorder="1" applyAlignment="1" applyProtection="1">
      <alignment horizontal="center" vertical="center" wrapText="1"/>
    </xf>
    <xf numFmtId="0" fontId="24" fillId="0" borderId="0" xfId="831" applyFont="1" applyAlignment="1" applyProtection="1">
      <alignment horizontal="center" vertical="center"/>
    </xf>
    <xf numFmtId="0" fontId="24" fillId="0" borderId="0" xfId="124" applyFont="1" applyAlignment="1" applyProtection="1">
      <alignment horizontal="center" vertical="center"/>
    </xf>
    <xf numFmtId="0" fontId="113" fillId="0" borderId="0" xfId="121" applyFont="1" applyFill="1" applyBorder="1" applyAlignment="1" applyProtection="1">
      <alignment horizontal="center"/>
    </xf>
    <xf numFmtId="0" fontId="113" fillId="0" borderId="0" xfId="121" applyFont="1" applyFill="1" applyBorder="1" applyAlignment="1" applyProtection="1">
      <alignment horizontal="center" vertical="top" wrapText="1"/>
    </xf>
    <xf numFmtId="0" fontId="113" fillId="0" borderId="0" xfId="831" applyFont="1" applyFill="1" applyBorder="1" applyAlignment="1" applyProtection="1">
      <alignment horizontal="center" wrapText="1"/>
    </xf>
    <xf numFmtId="0" fontId="24" fillId="0" borderId="0" xfId="831" applyFont="1" applyFill="1" applyProtection="1"/>
    <xf numFmtId="0" fontId="24" fillId="0" borderId="0" xfId="124" applyFont="1" applyFill="1" applyProtection="1"/>
    <xf numFmtId="0" fontId="54" fillId="0" borderId="0" xfId="121" applyFont="1" applyFill="1" applyAlignment="1" applyProtection="1">
      <alignment horizontal="center" vertical="top" wrapText="1"/>
    </xf>
    <xf numFmtId="0" fontId="54" fillId="0" borderId="0" xfId="121" applyFont="1" applyFill="1" applyAlignment="1" applyProtection="1">
      <alignment vertical="top" wrapText="1"/>
    </xf>
    <xf numFmtId="0" fontId="54" fillId="0" borderId="0" xfId="121" applyFont="1" applyFill="1" applyBorder="1" applyAlignment="1" applyProtection="1">
      <alignment horizontal="center" vertical="top"/>
    </xf>
    <xf numFmtId="0" fontId="54" fillId="0" borderId="0" xfId="121" applyFont="1" applyFill="1" applyBorder="1" applyAlignment="1" applyProtection="1">
      <alignment horizontal="right" vertical="top"/>
    </xf>
    <xf numFmtId="4" fontId="54" fillId="0" borderId="0" xfId="121" applyNumberFormat="1" applyFont="1" applyFill="1" applyBorder="1" applyAlignment="1" applyProtection="1">
      <alignment horizontal="right" vertical="top"/>
      <protection locked="0"/>
    </xf>
    <xf numFmtId="4" fontId="54" fillId="0" borderId="0" xfId="121" applyNumberFormat="1" applyFont="1" applyFill="1" applyBorder="1" applyAlignment="1" applyProtection="1">
      <alignment horizontal="right" vertical="top"/>
    </xf>
    <xf numFmtId="0" fontId="54" fillId="0" borderId="0" xfId="121" applyFont="1" applyFill="1" applyProtection="1"/>
    <xf numFmtId="4" fontId="54" fillId="0" borderId="0" xfId="121" applyNumberFormat="1" applyFont="1" applyFill="1" applyAlignment="1" applyProtection="1"/>
    <xf numFmtId="0" fontId="125" fillId="0" borderId="0" xfId="121" applyFont="1" applyFill="1" applyAlignment="1" applyProtection="1">
      <alignment horizontal="center" vertical="top" wrapText="1"/>
    </xf>
    <xf numFmtId="0" fontId="125" fillId="0" borderId="0" xfId="121" applyFont="1" applyFill="1" applyProtection="1"/>
    <xf numFmtId="4" fontId="125" fillId="0" borderId="0" xfId="121" applyNumberFormat="1" applyFont="1" applyFill="1" applyAlignment="1" applyProtection="1"/>
    <xf numFmtId="0" fontId="4" fillId="0" borderId="0" xfId="121" applyFont="1" applyFill="1" applyAlignment="1" applyProtection="1">
      <alignment vertical="top" wrapText="1"/>
    </xf>
    <xf numFmtId="0" fontId="4" fillId="0" borderId="0" xfId="121" applyFont="1" applyFill="1" applyBorder="1" applyAlignment="1" applyProtection="1">
      <alignment horizontal="center" vertical="top"/>
    </xf>
    <xf numFmtId="0" fontId="54" fillId="0" borderId="0" xfId="124" applyFont="1" applyFill="1" applyAlignment="1" applyProtection="1">
      <alignment horizontal="left"/>
    </xf>
    <xf numFmtId="0" fontId="4" fillId="0" borderId="0" xfId="121" applyFont="1" applyFill="1" applyAlignment="1" applyProtection="1">
      <alignment horizontal="center" vertical="top" wrapText="1"/>
    </xf>
    <xf numFmtId="0" fontId="54" fillId="0" borderId="0" xfId="121" applyFont="1" applyFill="1" applyAlignment="1" applyProtection="1">
      <alignment horizontal="center"/>
    </xf>
    <xf numFmtId="0" fontId="54" fillId="0" borderId="0" xfId="121" applyFont="1" applyFill="1" applyAlignment="1" applyProtection="1">
      <alignment horizontal="right"/>
    </xf>
    <xf numFmtId="0" fontId="54" fillId="0" borderId="0" xfId="121" applyFont="1" applyFill="1" applyAlignment="1" applyProtection="1">
      <alignment horizontal="right"/>
      <protection locked="0"/>
    </xf>
    <xf numFmtId="4" fontId="54" fillId="0" borderId="0" xfId="121" applyNumberFormat="1" applyFont="1" applyFill="1" applyAlignment="1" applyProtection="1">
      <alignment vertical="top"/>
    </xf>
    <xf numFmtId="4" fontId="54" fillId="0" borderId="0" xfId="121" applyNumberFormat="1" applyFont="1" applyFill="1" applyProtection="1"/>
    <xf numFmtId="0" fontId="24" fillId="0" borderId="0" xfId="121" applyFont="1" applyFill="1" applyAlignment="1" applyProtection="1">
      <alignment horizontal="center" vertical="top" wrapText="1"/>
    </xf>
    <xf numFmtId="0" fontId="24" fillId="0" borderId="0" xfId="121" applyFont="1" applyFill="1" applyAlignment="1" applyProtection="1">
      <alignment vertical="top" wrapText="1"/>
    </xf>
    <xf numFmtId="0" fontId="0" fillId="0" borderId="0" xfId="121" applyFont="1" applyFill="1" applyAlignment="1" applyProtection="1">
      <alignment vertical="top" wrapText="1"/>
    </xf>
    <xf numFmtId="0" fontId="24" fillId="0" borderId="0" xfId="121" applyFont="1" applyFill="1" applyBorder="1" applyAlignment="1" applyProtection="1">
      <alignment horizontal="center" vertical="top"/>
    </xf>
    <xf numFmtId="0" fontId="24" fillId="0" borderId="0" xfId="121" applyFont="1" applyFill="1" applyBorder="1" applyAlignment="1" applyProtection="1">
      <alignment horizontal="right" vertical="top"/>
    </xf>
    <xf numFmtId="0" fontId="24" fillId="0" borderId="0" xfId="121" applyFont="1" applyFill="1" applyBorder="1" applyAlignment="1" applyProtection="1">
      <alignment vertical="top" wrapText="1"/>
    </xf>
    <xf numFmtId="4" fontId="24" fillId="0" borderId="0" xfId="121" applyNumberFormat="1" applyFont="1" applyFill="1" applyBorder="1" applyAlignment="1" applyProtection="1">
      <alignment horizontal="right" vertical="top"/>
      <protection locked="0"/>
    </xf>
    <xf numFmtId="4" fontId="24" fillId="0" borderId="0" xfId="121" applyNumberFormat="1" applyFont="1" applyFill="1" applyBorder="1" applyAlignment="1" applyProtection="1">
      <alignment horizontal="right" vertical="top"/>
    </xf>
    <xf numFmtId="0" fontId="42" fillId="0" borderId="0" xfId="121" applyFont="1" applyFill="1" applyProtection="1"/>
    <xf numFmtId="4" fontId="42" fillId="0" borderId="0" xfId="121" applyNumberFormat="1" applyFont="1" applyFill="1" applyAlignment="1" applyProtection="1"/>
    <xf numFmtId="1" fontId="4" fillId="0" borderId="0" xfId="124" applyNumberFormat="1" applyFont="1" applyFill="1" applyAlignment="1" applyProtection="1">
      <alignment horizontal="right" vertical="top"/>
    </xf>
    <xf numFmtId="4" fontId="2" fillId="0" borderId="0" xfId="1112" applyNumberFormat="1" applyFont="1" applyFill="1" applyAlignment="1" applyProtection="1">
      <alignment vertical="top"/>
      <protection locked="0"/>
    </xf>
    <xf numFmtId="4" fontId="2" fillId="0" borderId="0" xfId="1112" applyNumberFormat="1" applyFont="1" applyFill="1" applyAlignment="1" applyProtection="1">
      <alignment vertical="top"/>
    </xf>
    <xf numFmtId="0" fontId="4" fillId="0" borderId="0" xfId="1112" applyFont="1" applyFill="1" applyAlignment="1" applyProtection="1">
      <alignment vertical="top"/>
    </xf>
    <xf numFmtId="0" fontId="0" fillId="0" borderId="0" xfId="121" applyFont="1" applyFill="1" applyBorder="1" applyAlignment="1" applyProtection="1">
      <alignment vertical="top" wrapText="1"/>
    </xf>
    <xf numFmtId="0" fontId="54" fillId="0" borderId="0" xfId="121" applyFont="1" applyFill="1" applyBorder="1" applyAlignment="1" applyProtection="1">
      <alignment vertical="top" wrapText="1"/>
    </xf>
    <xf numFmtId="1" fontId="61" fillId="0" borderId="0" xfId="124" applyNumberFormat="1" applyFont="1" applyFill="1" applyAlignment="1" applyProtection="1">
      <alignment horizontal="right" vertical="top" wrapText="1"/>
    </xf>
    <xf numFmtId="4" fontId="2" fillId="0" borderId="0" xfId="1112" applyNumberFormat="1" applyFont="1" applyFill="1" applyBorder="1" applyAlignment="1" applyProtection="1">
      <alignment vertical="top"/>
      <protection locked="0"/>
    </xf>
    <xf numFmtId="4" fontId="2" fillId="0" borderId="0" xfId="1112" applyNumberFormat="1" applyFont="1" applyFill="1" applyBorder="1" applyAlignment="1" applyProtection="1">
      <alignment vertical="top"/>
    </xf>
    <xf numFmtId="0" fontId="2" fillId="0" borderId="0" xfId="1112" applyFont="1" applyFill="1" applyAlignment="1" applyProtection="1">
      <alignment vertical="top"/>
    </xf>
    <xf numFmtId="0" fontId="4" fillId="0" borderId="0" xfId="124" applyFont="1" applyFill="1" applyAlignment="1" applyProtection="1">
      <alignment horizontal="center" vertical="top" wrapText="1"/>
    </xf>
    <xf numFmtId="0" fontId="4" fillId="0" borderId="0" xfId="124" applyFont="1" applyFill="1" applyAlignment="1" applyProtection="1">
      <alignment horizontal="right" vertical="top" wrapText="1"/>
    </xf>
    <xf numFmtId="4" fontId="4" fillId="0" borderId="0" xfId="124" applyNumberFormat="1" applyFont="1" applyFill="1" applyBorder="1" applyAlignment="1" applyProtection="1">
      <alignment horizontal="right" vertical="top" wrapText="1"/>
      <protection locked="0"/>
    </xf>
    <xf numFmtId="0" fontId="42" fillId="0" borderId="0" xfId="121" applyFont="1" applyFill="1" applyAlignment="1" applyProtection="1">
      <alignment horizontal="center" vertical="top" wrapText="1"/>
    </xf>
    <xf numFmtId="0" fontId="54" fillId="0" borderId="0" xfId="121" applyFont="1" applyAlignment="1" applyProtection="1">
      <alignment horizontal="center" vertical="top" wrapText="1"/>
    </xf>
    <xf numFmtId="0" fontId="54" fillId="0" borderId="0" xfId="121" applyFont="1" applyAlignment="1" applyProtection="1">
      <alignment horizontal="center"/>
    </xf>
    <xf numFmtId="0" fontId="54" fillId="0" borderId="0" xfId="121" applyFont="1" applyAlignment="1" applyProtection="1">
      <alignment horizontal="right"/>
      <protection locked="0"/>
    </xf>
    <xf numFmtId="4" fontId="54" fillId="0" borderId="0" xfId="121" applyNumberFormat="1" applyFont="1" applyAlignment="1" applyProtection="1">
      <alignment vertical="top"/>
    </xf>
    <xf numFmtId="4" fontId="54" fillId="0" borderId="0" xfId="121" applyNumberFormat="1" applyFont="1" applyProtection="1"/>
    <xf numFmtId="0" fontId="54" fillId="0" borderId="0" xfId="121" applyFont="1" applyFill="1" applyAlignment="1" applyProtection="1">
      <alignment horizontal="center" vertical="top"/>
    </xf>
    <xf numFmtId="0" fontId="54" fillId="0" borderId="0" xfId="121" applyFont="1" applyFill="1" applyAlignment="1" applyProtection="1">
      <alignment vertical="top"/>
    </xf>
    <xf numFmtId="0" fontId="54" fillId="0" borderId="0" xfId="121" applyFont="1" applyFill="1" applyProtection="1">
      <protection locked="0"/>
    </xf>
    <xf numFmtId="0" fontId="54" fillId="0" borderId="0" xfId="121" applyFont="1" applyFill="1" applyAlignment="1" applyProtection="1"/>
    <xf numFmtId="0" fontId="24" fillId="0" borderId="0" xfId="121" applyFont="1" applyFill="1" applyBorder="1" applyAlignment="1" applyProtection="1">
      <alignment vertical="top"/>
    </xf>
    <xf numFmtId="4" fontId="24" fillId="0" borderId="0" xfId="121" applyNumberFormat="1" applyFont="1" applyFill="1" applyBorder="1" applyAlignment="1" applyProtection="1">
      <alignment vertical="top"/>
      <protection locked="0"/>
    </xf>
    <xf numFmtId="0" fontId="24" fillId="0" borderId="0" xfId="121" applyFont="1" applyFill="1" applyAlignment="1" applyProtection="1">
      <alignment vertical="top"/>
    </xf>
    <xf numFmtId="0" fontId="54" fillId="0" borderId="0" xfId="1038" applyFont="1" applyFill="1" applyBorder="1" applyAlignment="1" applyProtection="1">
      <alignment horizontal="right" wrapText="1"/>
    </xf>
    <xf numFmtId="0" fontId="4" fillId="0" borderId="0" xfId="830" applyFont="1" applyFill="1" applyBorder="1" applyAlignment="1" applyProtection="1">
      <alignment vertical="top" wrapText="1"/>
    </xf>
    <xf numFmtId="0" fontId="4" fillId="0" borderId="0" xfId="830" applyFont="1" applyFill="1" applyBorder="1" applyAlignment="1" applyProtection="1">
      <alignment horizontal="center" vertical="top"/>
    </xf>
    <xf numFmtId="0" fontId="4" fillId="0" borderId="0" xfId="830" applyFont="1" applyFill="1" applyBorder="1" applyAlignment="1" applyProtection="1">
      <alignment horizontal="right" vertical="top"/>
    </xf>
    <xf numFmtId="4" fontId="4" fillId="0" borderId="0" xfId="830" applyNumberFormat="1" applyFont="1" applyFill="1" applyBorder="1" applyAlignment="1" applyProtection="1">
      <alignment horizontal="right" vertical="top"/>
      <protection locked="0"/>
    </xf>
    <xf numFmtId="0" fontId="131" fillId="0" borderId="0" xfId="124" applyFont="1" applyFill="1" applyAlignment="1" applyProtection="1">
      <alignment horizontal="left" vertical="top"/>
    </xf>
    <xf numFmtId="0" fontId="4" fillId="0" borderId="0" xfId="124" applyFont="1" applyFill="1" applyAlignment="1" applyProtection="1">
      <alignment vertical="top"/>
    </xf>
    <xf numFmtId="0" fontId="54" fillId="0" borderId="20" xfId="121" applyFont="1" applyFill="1" applyBorder="1" applyAlignment="1" applyProtection="1">
      <alignment horizontal="center" vertical="top" wrapText="1"/>
    </xf>
    <xf numFmtId="0" fontId="42" fillId="0" borderId="20" xfId="121" applyFont="1" applyFill="1" applyBorder="1" applyAlignment="1" applyProtection="1">
      <alignment horizontal="right" vertical="top" wrapText="1"/>
    </xf>
    <xf numFmtId="0" fontId="54" fillId="0" borderId="20" xfId="121" applyFont="1" applyFill="1" applyBorder="1" applyAlignment="1" applyProtection="1">
      <alignment horizontal="center" vertical="top"/>
    </xf>
    <xf numFmtId="0" fontId="54" fillId="0" borderId="20" xfId="121" applyFont="1" applyFill="1" applyBorder="1" applyAlignment="1" applyProtection="1">
      <alignment horizontal="right" vertical="top"/>
    </xf>
    <xf numFmtId="4" fontId="54" fillId="0" borderId="20" xfId="121" applyNumberFormat="1" applyFont="1" applyFill="1" applyBorder="1" applyAlignment="1" applyProtection="1">
      <alignment horizontal="right" vertical="top"/>
    </xf>
    <xf numFmtId="4" fontId="42" fillId="0" borderId="20" xfId="121" applyNumberFormat="1" applyFont="1" applyFill="1" applyBorder="1" applyAlignment="1" applyProtection="1">
      <alignment horizontal="right" vertical="top"/>
    </xf>
    <xf numFmtId="0" fontId="54" fillId="0" borderId="0" xfId="121" applyFont="1" applyFill="1" applyBorder="1" applyAlignment="1" applyProtection="1">
      <alignment horizontal="center" vertical="top" wrapText="1"/>
    </xf>
    <xf numFmtId="0" fontId="54" fillId="0" borderId="0" xfId="121" applyFont="1" applyFill="1" applyBorder="1" applyAlignment="1" applyProtection="1">
      <alignment horizontal="center"/>
    </xf>
    <xf numFmtId="0" fontId="54" fillId="0" borderId="0" xfId="121" applyFont="1" applyFill="1" applyBorder="1" applyAlignment="1" applyProtection="1">
      <alignment horizontal="right"/>
    </xf>
    <xf numFmtId="4" fontId="54" fillId="0" borderId="0" xfId="121" applyNumberFormat="1" applyFont="1" applyFill="1" applyAlignment="1" applyProtection="1">
      <alignment horizontal="right"/>
    </xf>
    <xf numFmtId="4" fontId="4" fillId="0" borderId="0" xfId="830" applyNumberFormat="1" applyFont="1" applyFill="1" applyBorder="1" applyAlignment="1" applyProtection="1">
      <alignment vertical="top"/>
    </xf>
    <xf numFmtId="0" fontId="4" fillId="0" borderId="0" xfId="124" applyFont="1" applyAlignment="1" applyProtection="1">
      <alignment vertical="top"/>
    </xf>
    <xf numFmtId="0" fontId="4" fillId="0" borderId="0" xfId="830" applyFont="1" applyFill="1" applyBorder="1" applyAlignment="1" applyProtection="1">
      <alignment vertical="top"/>
    </xf>
    <xf numFmtId="4" fontId="133" fillId="0" borderId="0" xfId="121" applyNumberFormat="1" applyFont="1" applyFill="1" applyAlignment="1" applyProtection="1">
      <alignment horizontal="left" vertical="top"/>
    </xf>
    <xf numFmtId="0" fontId="133" fillId="0" borderId="0" xfId="121" applyFont="1" applyFill="1" applyAlignment="1" applyProtection="1">
      <alignment horizontal="left" vertical="top"/>
    </xf>
    <xf numFmtId="0" fontId="24" fillId="0" borderId="0" xfId="121" applyFont="1" applyFill="1" applyAlignment="1" applyProtection="1">
      <alignment horizontal="center" vertical="top"/>
    </xf>
    <xf numFmtId="0" fontId="42" fillId="0" borderId="0" xfId="121" applyFont="1" applyFill="1" applyBorder="1" applyAlignment="1" applyProtection="1">
      <alignment horizontal="center" vertical="top"/>
    </xf>
    <xf numFmtId="0" fontId="145" fillId="0" borderId="0" xfId="830" applyFont="1" applyFill="1" applyBorder="1" applyAlignment="1" applyProtection="1">
      <alignment vertical="top" wrapText="1"/>
    </xf>
    <xf numFmtId="0" fontId="54" fillId="0" borderId="0" xfId="121" applyFont="1" applyFill="1" applyBorder="1" applyAlignment="1" applyProtection="1">
      <alignment horizontal="right" vertical="top" wrapText="1"/>
    </xf>
    <xf numFmtId="0" fontId="54" fillId="0" borderId="0" xfId="1038" applyFont="1" applyFill="1" applyBorder="1" applyAlignment="1" applyProtection="1">
      <alignment horizontal="center" wrapText="1"/>
      <protection locked="0"/>
    </xf>
    <xf numFmtId="0" fontId="54" fillId="0" borderId="0" xfId="1038" applyFont="1" applyFill="1" applyBorder="1" applyAlignment="1" applyProtection="1">
      <alignment horizontal="center" wrapText="1"/>
    </xf>
    <xf numFmtId="4" fontId="54" fillId="0" borderId="0" xfId="121" applyNumberFormat="1" applyFont="1" applyFill="1" applyAlignment="1" applyProtection="1">
      <alignment horizontal="left" vertical="top"/>
    </xf>
    <xf numFmtId="0" fontId="54" fillId="0" borderId="0" xfId="121" applyFont="1" applyFill="1" applyAlignment="1" applyProtection="1">
      <alignment horizontal="left" vertical="top"/>
    </xf>
    <xf numFmtId="0" fontId="54" fillId="0" borderId="0" xfId="1038" applyFont="1" applyFill="1" applyProtection="1"/>
    <xf numFmtId="0" fontId="54" fillId="0" borderId="0" xfId="124" applyFont="1" applyFill="1" applyProtection="1"/>
    <xf numFmtId="0" fontId="54" fillId="0" borderId="0" xfId="1038" applyFont="1" applyFill="1" applyBorder="1" applyAlignment="1" applyProtection="1">
      <alignment horizontal="right" wrapText="1"/>
      <protection locked="0"/>
    </xf>
    <xf numFmtId="0" fontId="4" fillId="0" borderId="0" xfId="630" applyFont="1" applyFill="1" applyAlignment="1" applyProtection="1">
      <alignment vertical="top"/>
    </xf>
    <xf numFmtId="0" fontId="54" fillId="0" borderId="0" xfId="1038" applyFont="1" applyFill="1" applyBorder="1" applyAlignment="1" applyProtection="1">
      <alignment horizontal="right" vertical="top" wrapText="1"/>
    </xf>
    <xf numFmtId="0" fontId="131" fillId="0" borderId="0" xfId="630" applyFont="1" applyFill="1" applyAlignment="1" applyProtection="1">
      <alignment horizontal="left" vertical="top"/>
    </xf>
    <xf numFmtId="0" fontId="115" fillId="0" borderId="0" xfId="630" applyFont="1" applyFill="1" applyBorder="1" applyAlignment="1" applyProtection="1">
      <alignment vertical="top"/>
    </xf>
    <xf numFmtId="0" fontId="4" fillId="0" borderId="20" xfId="124" applyFont="1" applyFill="1" applyBorder="1" applyAlignment="1" applyProtection="1">
      <alignment vertical="top"/>
    </xf>
    <xf numFmtId="0" fontId="115" fillId="0" borderId="20" xfId="124" applyFont="1" applyFill="1" applyBorder="1" applyAlignment="1" applyProtection="1">
      <alignment horizontal="right" vertical="top"/>
    </xf>
    <xf numFmtId="4" fontId="115" fillId="0" borderId="20" xfId="124" applyNumberFormat="1" applyFont="1" applyFill="1" applyBorder="1" applyAlignment="1" applyProtection="1">
      <alignment vertical="top"/>
    </xf>
    <xf numFmtId="4" fontId="115" fillId="0" borderId="20" xfId="124" applyNumberFormat="1" applyFont="1" applyFill="1" applyBorder="1" applyAlignment="1" applyProtection="1">
      <alignment vertical="top"/>
      <protection locked="0"/>
    </xf>
    <xf numFmtId="0" fontId="115" fillId="0" borderId="0" xfId="124" applyFont="1" applyFill="1" applyBorder="1" applyAlignment="1" applyProtection="1">
      <alignment vertical="top"/>
    </xf>
    <xf numFmtId="0" fontId="113" fillId="0" borderId="0" xfId="831" applyFont="1" applyFill="1" applyBorder="1" applyAlignment="1" applyProtection="1">
      <alignment horizontal="center" wrapText="1"/>
      <protection locked="0"/>
    </xf>
    <xf numFmtId="0" fontId="115" fillId="0" borderId="0" xfId="830" applyFont="1" applyFill="1" applyBorder="1" applyAlignment="1" applyProtection="1">
      <alignment horizontal="center" vertical="top"/>
    </xf>
    <xf numFmtId="0" fontId="145" fillId="0" borderId="0" xfId="830" applyFont="1" applyFill="1" applyBorder="1" applyAlignment="1" applyProtection="1">
      <alignment vertical="top"/>
    </xf>
    <xf numFmtId="4" fontId="4" fillId="0" borderId="0" xfId="830" applyNumberFormat="1" applyFont="1" applyFill="1" applyBorder="1" applyAlignment="1" applyProtection="1">
      <alignment horizontal="right" vertical="top"/>
    </xf>
    <xf numFmtId="0" fontId="4" fillId="0" borderId="0" xfId="830" applyFont="1" applyFill="1" applyBorder="1" applyAlignment="1" applyProtection="1">
      <alignment horizontal="right" vertical="top"/>
      <protection locked="0"/>
    </xf>
    <xf numFmtId="0" fontId="4" fillId="0" borderId="37" xfId="830" applyFont="1" applyFill="1" applyBorder="1" applyAlignment="1" applyProtection="1">
      <alignment horizontal="center" vertical="top"/>
    </xf>
    <xf numFmtId="0" fontId="115" fillId="0" borderId="37" xfId="630" applyFont="1" applyFill="1" applyBorder="1" applyAlignment="1" applyProtection="1">
      <alignment horizontal="right" vertical="top"/>
    </xf>
    <xf numFmtId="0" fontId="115" fillId="0" borderId="37" xfId="630" applyFont="1" applyFill="1" applyBorder="1" applyAlignment="1" applyProtection="1">
      <alignment horizontal="center" vertical="top"/>
    </xf>
    <xf numFmtId="0" fontId="115" fillId="0" borderId="0" xfId="630" applyFont="1" applyFill="1" applyBorder="1" applyAlignment="1" applyProtection="1">
      <alignment horizontal="right" vertical="top"/>
    </xf>
    <xf numFmtId="0" fontId="115" fillId="0" borderId="0" xfId="630" applyFont="1" applyFill="1" applyBorder="1" applyAlignment="1" applyProtection="1">
      <alignment horizontal="center" vertical="top"/>
    </xf>
    <xf numFmtId="0" fontId="4" fillId="0" borderId="0" xfId="630" applyFont="1" applyFill="1" applyBorder="1" applyAlignment="1" applyProtection="1">
      <alignment vertical="top"/>
      <protection locked="0"/>
    </xf>
    <xf numFmtId="4" fontId="115" fillId="0" borderId="0" xfId="630" applyNumberFormat="1" applyFont="1" applyFill="1" applyBorder="1" applyAlignment="1" applyProtection="1">
      <alignment horizontal="right" vertical="top"/>
    </xf>
    <xf numFmtId="0" fontId="4" fillId="0" borderId="38" xfId="830" applyFont="1" applyFill="1" applyBorder="1" applyAlignment="1" applyProtection="1">
      <alignment horizontal="center" vertical="top"/>
    </xf>
    <xf numFmtId="0" fontId="115" fillId="0" borderId="38" xfId="630" applyFont="1" applyFill="1" applyBorder="1" applyAlignment="1" applyProtection="1">
      <alignment horizontal="right" vertical="top"/>
    </xf>
    <xf numFmtId="0" fontId="115" fillId="0" borderId="38" xfId="630" applyFont="1" applyFill="1" applyBorder="1" applyAlignment="1" applyProtection="1">
      <alignment horizontal="center" vertical="top"/>
    </xf>
    <xf numFmtId="0" fontId="4" fillId="0" borderId="38" xfId="630" applyFont="1" applyFill="1" applyBorder="1" applyAlignment="1" applyProtection="1">
      <alignment vertical="top"/>
    </xf>
    <xf numFmtId="4" fontId="115" fillId="0" borderId="38" xfId="630" applyNumberFormat="1" applyFont="1" applyFill="1" applyBorder="1" applyAlignment="1" applyProtection="1">
      <alignment horizontal="right" vertical="top"/>
    </xf>
    <xf numFmtId="0" fontId="4" fillId="0" borderId="21" xfId="830" applyFont="1" applyFill="1" applyBorder="1" applyAlignment="1" applyProtection="1">
      <alignment horizontal="center" vertical="top"/>
    </xf>
    <xf numFmtId="0" fontId="115" fillId="0" borderId="21" xfId="630" applyFont="1" applyFill="1" applyBorder="1" applyAlignment="1" applyProtection="1">
      <alignment horizontal="right" vertical="top"/>
    </xf>
    <xf numFmtId="0" fontId="115" fillId="0" borderId="21" xfId="630" applyFont="1" applyFill="1" applyBorder="1" applyAlignment="1" applyProtection="1">
      <alignment horizontal="center" vertical="top"/>
    </xf>
    <xf numFmtId="4" fontId="115" fillId="0" borderId="21" xfId="630" applyNumberFormat="1" applyFont="1" applyFill="1" applyBorder="1" applyAlignment="1" applyProtection="1">
      <alignment horizontal="right" vertical="top"/>
    </xf>
    <xf numFmtId="0" fontId="24" fillId="0" borderId="0" xfId="121" applyFont="1" applyBorder="1" applyAlignment="1" applyProtection="1">
      <alignment vertical="top"/>
    </xf>
    <xf numFmtId="4" fontId="24" fillId="0" borderId="0" xfId="121" applyNumberFormat="1" applyFont="1" applyBorder="1" applyAlignment="1" applyProtection="1">
      <alignment vertical="top"/>
    </xf>
    <xf numFmtId="0" fontId="24" fillId="0" borderId="0" xfId="121" applyFont="1" applyAlignment="1" applyProtection="1">
      <alignment vertical="top"/>
    </xf>
    <xf numFmtId="0" fontId="24" fillId="0" borderId="0" xfId="124" applyFont="1" applyAlignment="1" applyProtection="1">
      <alignment vertical="top"/>
    </xf>
    <xf numFmtId="4" fontId="95" fillId="0" borderId="0" xfId="121" applyNumberFormat="1" applyFont="1" applyBorder="1" applyAlignment="1" applyProtection="1">
      <alignment vertical="top"/>
    </xf>
    <xf numFmtId="0" fontId="95" fillId="0" borderId="0" xfId="121" applyFont="1" applyFill="1" applyBorder="1" applyProtection="1"/>
    <xf numFmtId="0" fontId="95" fillId="0" borderId="0" xfId="121" applyFont="1" applyBorder="1" applyProtection="1"/>
    <xf numFmtId="0" fontId="24" fillId="0" borderId="0" xfId="831" applyFont="1" applyBorder="1" applyAlignment="1" applyProtection="1">
      <alignment vertical="center"/>
    </xf>
    <xf numFmtId="0" fontId="24" fillId="0" borderId="0" xfId="124" applyFont="1" applyFill="1" applyBorder="1" applyAlignment="1" applyProtection="1">
      <alignment vertical="center"/>
    </xf>
    <xf numFmtId="0" fontId="24" fillId="0" borderId="0" xfId="124" applyFont="1" applyBorder="1" applyAlignment="1" applyProtection="1">
      <alignment vertical="center"/>
    </xf>
    <xf numFmtId="0" fontId="24" fillId="0" borderId="0" xfId="124" applyFont="1" applyAlignment="1" applyProtection="1">
      <alignment vertical="center"/>
    </xf>
    <xf numFmtId="0" fontId="113" fillId="0" borderId="0" xfId="121" applyFont="1" applyFill="1" applyBorder="1" applyAlignment="1" applyProtection="1">
      <alignment vertical="top" wrapText="1"/>
    </xf>
    <xf numFmtId="4" fontId="113" fillId="0" borderId="0" xfId="831" applyNumberFormat="1" applyFont="1" applyFill="1" applyBorder="1" applyAlignment="1" applyProtection="1">
      <alignment horizontal="center" wrapText="1"/>
    </xf>
    <xf numFmtId="0" fontId="24" fillId="0" borderId="0" xfId="831" applyFont="1" applyFill="1" applyBorder="1" applyProtection="1"/>
    <xf numFmtId="0" fontId="24" fillId="0" borderId="0" xfId="124" applyFont="1" applyFill="1" applyBorder="1" applyProtection="1"/>
    <xf numFmtId="0" fontId="24" fillId="0" borderId="0" xfId="121" applyFont="1" applyBorder="1" applyAlignment="1" applyProtection="1">
      <alignment horizontal="center" vertical="top"/>
    </xf>
    <xf numFmtId="0" fontId="113" fillId="0" borderId="0" xfId="121" applyFont="1" applyAlignment="1" applyProtection="1">
      <alignment vertical="top" wrapText="1"/>
    </xf>
    <xf numFmtId="0" fontId="24" fillId="0" borderId="0" xfId="121" applyFont="1" applyAlignment="1" applyProtection="1">
      <alignment horizontal="center" vertical="top" wrapText="1"/>
    </xf>
    <xf numFmtId="4" fontId="24" fillId="0" borderId="0" xfId="124" applyNumberFormat="1" applyFont="1" applyBorder="1" applyAlignment="1" applyProtection="1">
      <alignment horizontal="left" vertical="top"/>
    </xf>
    <xf numFmtId="4" fontId="24" fillId="0" borderId="0" xfId="124" applyNumberFormat="1" applyFont="1" applyAlignment="1" applyProtection="1">
      <alignment horizontal="left" vertical="top"/>
    </xf>
    <xf numFmtId="4" fontId="24" fillId="0" borderId="0" xfId="124" applyNumberFormat="1" applyFont="1" applyBorder="1" applyAlignment="1" applyProtection="1">
      <alignment horizontal="right" vertical="top"/>
      <protection locked="0"/>
    </xf>
    <xf numFmtId="4" fontId="24" fillId="0" borderId="0" xfId="124" applyNumberFormat="1" applyFont="1" applyBorder="1" applyAlignment="1" applyProtection="1">
      <alignment horizontal="right" vertical="top"/>
    </xf>
    <xf numFmtId="0" fontId="0" fillId="0" borderId="0" xfId="121" applyFont="1" applyAlignment="1" applyProtection="1">
      <alignment vertical="top" wrapText="1"/>
    </xf>
    <xf numFmtId="0" fontId="146" fillId="0" borderId="0" xfId="121" applyFont="1" applyFill="1" applyBorder="1" applyAlignment="1" applyProtection="1">
      <alignment vertical="top"/>
    </xf>
    <xf numFmtId="0" fontId="0" fillId="0" borderId="0" xfId="121" applyFont="1" applyBorder="1" applyAlignment="1" applyProtection="1">
      <alignment horizontal="center" vertical="top"/>
    </xf>
    <xf numFmtId="0" fontId="24" fillId="0" borderId="0" xfId="121" applyFont="1" applyAlignment="1" applyProtection="1">
      <alignment vertical="top" wrapText="1"/>
    </xf>
    <xf numFmtId="0" fontId="0" fillId="0" borderId="0" xfId="121" applyFont="1" applyAlignment="1" applyProtection="1">
      <alignment vertical="top"/>
      <protection locked="0"/>
    </xf>
    <xf numFmtId="0" fontId="0" fillId="0" borderId="0" xfId="121" applyFont="1" applyAlignment="1" applyProtection="1">
      <alignment vertical="top"/>
    </xf>
    <xf numFmtId="0" fontId="0" fillId="0" borderId="0" xfId="121" applyFont="1" applyFill="1" applyBorder="1" applyAlignment="1" applyProtection="1">
      <alignment horizontal="center" vertical="top"/>
    </xf>
    <xf numFmtId="0" fontId="24" fillId="0" borderId="0" xfId="124" applyFont="1" applyFill="1" applyAlignment="1" applyProtection="1">
      <alignment vertical="top"/>
    </xf>
    <xf numFmtId="4" fontId="24" fillId="0" borderId="0" xfId="124" applyNumberFormat="1" applyFont="1" applyFill="1" applyBorder="1" applyAlignment="1" applyProtection="1">
      <alignment horizontal="right" vertical="top"/>
      <protection locked="0"/>
    </xf>
    <xf numFmtId="4" fontId="24" fillId="0" borderId="0" xfId="124" applyNumberFormat="1" applyFont="1" applyFill="1" applyBorder="1" applyAlignment="1" applyProtection="1">
      <alignment horizontal="right" vertical="top"/>
    </xf>
    <xf numFmtId="4" fontId="24" fillId="0" borderId="0" xfId="121" applyNumberFormat="1" applyFont="1" applyFill="1" applyBorder="1" applyAlignment="1" applyProtection="1">
      <alignment vertical="top"/>
    </xf>
    <xf numFmtId="0" fontId="54" fillId="0" borderId="0" xfId="121" applyFont="1" applyFill="1" applyAlignment="1" applyProtection="1">
      <alignment horizontal="left" vertical="top" wrapText="1"/>
    </xf>
    <xf numFmtId="0" fontId="54" fillId="0" borderId="0" xfId="124" applyFont="1" applyFill="1" applyAlignment="1" applyProtection="1">
      <alignment horizontal="center" vertical="top"/>
    </xf>
    <xf numFmtId="0" fontId="54" fillId="0" borderId="0" xfId="124" applyFont="1" applyFill="1" applyAlignment="1" applyProtection="1">
      <alignment horizontal="right" vertical="top"/>
    </xf>
    <xf numFmtId="4" fontId="0" fillId="0" borderId="0" xfId="121" applyNumberFormat="1" applyFont="1" applyFill="1" applyBorder="1" applyAlignment="1" applyProtection="1">
      <alignment horizontal="right" vertical="top"/>
      <protection locked="0"/>
    </xf>
    <xf numFmtId="0" fontId="147" fillId="0" borderId="0" xfId="121" applyFont="1" applyBorder="1" applyAlignment="1" applyProtection="1">
      <alignment horizontal="center" vertical="top"/>
    </xf>
    <xf numFmtId="0" fontId="147" fillId="0" borderId="0" xfId="121" applyFont="1" applyAlignment="1" applyProtection="1">
      <alignment vertical="top" wrapText="1"/>
    </xf>
    <xf numFmtId="0" fontId="147" fillId="0" borderId="0" xfId="121" applyFont="1" applyAlignment="1" applyProtection="1">
      <alignment horizontal="center" vertical="top" wrapText="1"/>
    </xf>
    <xf numFmtId="0" fontId="147" fillId="0" borderId="0" xfId="124" applyFont="1" applyAlignment="1" applyProtection="1">
      <alignment vertical="top"/>
    </xf>
    <xf numFmtId="4" fontId="147" fillId="0" borderId="0" xfId="121" applyNumberFormat="1" applyFont="1" applyBorder="1" applyAlignment="1" applyProtection="1">
      <alignment vertical="top"/>
    </xf>
    <xf numFmtId="0" fontId="147" fillId="0" borderId="0" xfId="121" applyFont="1" applyFill="1" applyBorder="1" applyAlignment="1" applyProtection="1">
      <alignment vertical="top"/>
    </xf>
    <xf numFmtId="0" fontId="147" fillId="0" borderId="0" xfId="121" applyFont="1" applyBorder="1" applyAlignment="1" applyProtection="1">
      <alignment vertical="top"/>
    </xf>
    <xf numFmtId="0" fontId="147" fillId="0" borderId="0" xfId="121" applyFont="1" applyAlignment="1" applyProtection="1">
      <alignment vertical="top"/>
    </xf>
    <xf numFmtId="0" fontId="24" fillId="0" borderId="0" xfId="121" applyFont="1" applyFill="1" applyAlignment="1" applyProtection="1">
      <alignment vertical="top"/>
      <protection locked="0"/>
    </xf>
    <xf numFmtId="0" fontId="42" fillId="0" borderId="20" xfId="121" applyFont="1" applyBorder="1" applyAlignment="1" applyProtection="1">
      <alignment horizontal="center" vertical="top"/>
    </xf>
    <xf numFmtId="0" fontId="42" fillId="0" borderId="20" xfId="121" applyFont="1" applyBorder="1" applyAlignment="1" applyProtection="1">
      <alignment horizontal="right" vertical="top" wrapText="1"/>
    </xf>
    <xf numFmtId="0" fontId="42" fillId="0" borderId="20" xfId="121" applyFont="1" applyBorder="1" applyAlignment="1" applyProtection="1">
      <alignment horizontal="center" vertical="top" wrapText="1"/>
    </xf>
    <xf numFmtId="0" fontId="42" fillId="0" borderId="20" xfId="124" applyFont="1" applyBorder="1" applyAlignment="1" applyProtection="1">
      <alignment vertical="top"/>
    </xf>
    <xf numFmtId="4" fontId="24" fillId="0" borderId="20" xfId="124" applyNumberFormat="1" applyFont="1" applyBorder="1" applyAlignment="1" applyProtection="1">
      <alignment horizontal="right" vertical="top"/>
      <protection locked="0"/>
    </xf>
    <xf numFmtId="4" fontId="42" fillId="0" borderId="20" xfId="124" applyNumberFormat="1" applyFont="1" applyBorder="1" applyAlignment="1" applyProtection="1">
      <alignment horizontal="right" vertical="top"/>
    </xf>
    <xf numFmtId="4" fontId="42" fillId="0" borderId="0" xfId="121" applyNumberFormat="1" applyFont="1" applyBorder="1" applyAlignment="1" applyProtection="1">
      <alignment vertical="top"/>
    </xf>
    <xf numFmtId="0" fontId="42" fillId="0" borderId="0" xfId="121" applyFont="1" applyFill="1" applyBorder="1" applyAlignment="1" applyProtection="1">
      <alignment vertical="top"/>
    </xf>
    <xf numFmtId="0" fontId="42" fillId="0" borderId="0" xfId="121" applyFont="1" applyBorder="1" applyAlignment="1" applyProtection="1">
      <alignment vertical="top"/>
    </xf>
    <xf numFmtId="0" fontId="42" fillId="0" borderId="20" xfId="121" applyFont="1" applyBorder="1" applyAlignment="1" applyProtection="1">
      <alignment vertical="top"/>
    </xf>
    <xf numFmtId="4" fontId="24" fillId="0" borderId="0" xfId="124" applyNumberFormat="1" applyFont="1" applyBorder="1" applyAlignment="1" applyProtection="1">
      <alignment horizontal="left" vertical="top"/>
      <protection locked="0"/>
    </xf>
    <xf numFmtId="0" fontId="24" fillId="0" borderId="0" xfId="121" applyFont="1" applyAlignment="1" applyProtection="1">
      <alignment vertical="top"/>
      <protection locked="0"/>
    </xf>
    <xf numFmtId="0" fontId="0" fillId="0" borderId="0" xfId="121" applyFont="1" applyBorder="1" applyAlignment="1" applyProtection="1">
      <alignment vertical="top" wrapText="1"/>
    </xf>
    <xf numFmtId="0" fontId="24" fillId="0" borderId="0" xfId="121" applyFont="1" applyAlignment="1" applyProtection="1">
      <alignment horizontal="center" vertical="top"/>
    </xf>
    <xf numFmtId="4" fontId="0" fillId="0" borderId="0" xfId="121" applyNumberFormat="1" applyFont="1" applyAlignment="1" applyProtection="1">
      <alignment vertical="top"/>
      <protection locked="0"/>
    </xf>
    <xf numFmtId="4" fontId="0" fillId="0" borderId="0" xfId="121" applyNumberFormat="1" applyFont="1" applyAlignment="1" applyProtection="1">
      <alignment vertical="top"/>
    </xf>
    <xf numFmtId="4" fontId="0" fillId="0" borderId="0" xfId="121" applyNumberFormat="1" applyFont="1" applyBorder="1" applyAlignment="1" applyProtection="1">
      <alignment vertical="top"/>
      <protection locked="0"/>
    </xf>
    <xf numFmtId="4" fontId="0" fillId="0" borderId="0" xfId="121" applyNumberFormat="1" applyFont="1" applyBorder="1" applyAlignment="1" applyProtection="1">
      <alignment vertical="top"/>
    </xf>
    <xf numFmtId="0" fontId="0" fillId="0" borderId="0" xfId="121" applyFont="1" applyAlignment="1" applyProtection="1">
      <alignment horizontal="center" vertical="top" wrapText="1"/>
    </xf>
    <xf numFmtId="4" fontId="24" fillId="0" borderId="20" xfId="124" applyNumberFormat="1" applyFont="1" applyBorder="1" applyAlignment="1" applyProtection="1">
      <alignment horizontal="right" vertical="top"/>
    </xf>
    <xf numFmtId="0" fontId="24" fillId="0" borderId="39" xfId="121" applyFont="1" applyBorder="1" applyAlignment="1" applyProtection="1">
      <alignment horizontal="center" vertical="top" wrapText="1"/>
    </xf>
    <xf numFmtId="0" fontId="24" fillId="0" borderId="39" xfId="121" applyFont="1" applyBorder="1" applyAlignment="1" applyProtection="1">
      <alignment vertical="top" wrapText="1"/>
    </xf>
    <xf numFmtId="0" fontId="24" fillId="0" borderId="39" xfId="121" applyFont="1" applyBorder="1" applyAlignment="1" applyProtection="1">
      <alignment vertical="top"/>
    </xf>
    <xf numFmtId="0" fontId="0" fillId="0" borderId="39" xfId="121" applyFont="1" applyBorder="1" applyAlignment="1" applyProtection="1">
      <alignment vertical="top"/>
    </xf>
    <xf numFmtId="0" fontId="42" fillId="0" borderId="21" xfId="121" applyFont="1" applyBorder="1" applyAlignment="1" applyProtection="1">
      <alignment horizontal="center" vertical="top"/>
    </xf>
    <xf numFmtId="0" fontId="42" fillId="0" borderId="21" xfId="121" applyFont="1" applyBorder="1" applyAlignment="1" applyProtection="1">
      <alignment horizontal="right" vertical="top" wrapText="1"/>
    </xf>
    <xf numFmtId="0" fontId="42" fillId="0" borderId="21" xfId="121" applyFont="1" applyBorder="1" applyAlignment="1" applyProtection="1">
      <alignment horizontal="center" vertical="top" wrapText="1"/>
    </xf>
    <xf numFmtId="0" fontId="42" fillId="0" borderId="21" xfId="124" applyFont="1" applyBorder="1" applyAlignment="1" applyProtection="1">
      <alignment vertical="top"/>
    </xf>
    <xf numFmtId="4" fontId="24" fillId="0" borderId="21" xfId="124" applyNumberFormat="1" applyFont="1" applyBorder="1" applyAlignment="1" applyProtection="1">
      <alignment horizontal="right" vertical="top"/>
    </xf>
    <xf numFmtId="4" fontId="42" fillId="0" borderId="21" xfId="124" applyNumberFormat="1" applyFont="1" applyBorder="1" applyAlignment="1" applyProtection="1">
      <alignment horizontal="right" vertical="top"/>
    </xf>
    <xf numFmtId="0" fontId="95" fillId="0" borderId="0" xfId="121" applyFont="1" applyAlignment="1" applyProtection="1"/>
    <xf numFmtId="0" fontId="54" fillId="0" borderId="0" xfId="630" applyFont="1" applyAlignment="1" applyProtection="1">
      <alignment horizontal="right"/>
    </xf>
    <xf numFmtId="0" fontId="54" fillId="0" borderId="0" xfId="630" applyFont="1" applyAlignment="1" applyProtection="1">
      <alignment horizontal="left"/>
    </xf>
    <xf numFmtId="0" fontId="54" fillId="0" borderId="0" xfId="121" applyFont="1" applyAlignment="1" applyProtection="1">
      <alignment horizontal="left" vertical="top" wrapText="1"/>
    </xf>
    <xf numFmtId="0" fontId="54" fillId="0" borderId="0" xfId="630" applyFont="1" applyAlignment="1" applyProtection="1">
      <alignment horizontal="left" vertical="top"/>
    </xf>
    <xf numFmtId="0" fontId="54" fillId="0" borderId="0" xfId="630" applyFont="1" applyAlignment="1" applyProtection="1"/>
    <xf numFmtId="0" fontId="148" fillId="52" borderId="40" xfId="121" applyFont="1" applyFill="1" applyBorder="1" applyAlignment="1" applyProtection="1">
      <alignment horizontal="center" vertical="center"/>
    </xf>
    <xf numFmtId="0" fontId="148" fillId="52" borderId="40" xfId="121" applyFont="1" applyFill="1" applyBorder="1" applyAlignment="1" applyProtection="1">
      <alignment horizontal="center" vertical="center" wrapText="1"/>
    </xf>
    <xf numFmtId="0" fontId="148" fillId="52" borderId="40" xfId="1038" applyFont="1" applyFill="1" applyBorder="1" applyAlignment="1" applyProtection="1">
      <alignment horizontal="center" vertical="center" wrapText="1"/>
    </xf>
    <xf numFmtId="0" fontId="149" fillId="0" borderId="0" xfId="121" applyFont="1" applyAlignment="1" applyProtection="1">
      <alignment horizontal="left" vertical="center"/>
    </xf>
    <xf numFmtId="0" fontId="54" fillId="0" borderId="0" xfId="121" applyFont="1" applyAlignment="1" applyProtection="1">
      <alignment horizontal="center" vertical="center"/>
    </xf>
    <xf numFmtId="0" fontId="54" fillId="0" borderId="0" xfId="1038" applyFont="1" applyAlignment="1" applyProtection="1">
      <alignment vertical="center"/>
    </xf>
    <xf numFmtId="0" fontId="54" fillId="0" borderId="0" xfId="630" applyFont="1" applyAlignment="1" applyProtection="1">
      <alignment vertical="center"/>
    </xf>
    <xf numFmtId="1" fontId="54" fillId="0" borderId="0" xfId="121" applyNumberFormat="1" applyFont="1" applyFill="1" applyAlignment="1" applyProtection="1">
      <alignment horizontal="center" vertical="top" wrapText="1"/>
    </xf>
    <xf numFmtId="4" fontId="54" fillId="0" borderId="0" xfId="121" applyNumberFormat="1" applyFont="1" applyFill="1" applyAlignment="1" applyProtection="1">
      <alignment horizontal="right" vertical="top"/>
      <protection locked="0"/>
    </xf>
    <xf numFmtId="1" fontId="42" fillId="0" borderId="0" xfId="121" applyNumberFormat="1" applyFont="1" applyFill="1" applyAlignment="1" applyProtection="1">
      <alignment horizontal="center" vertical="top" wrapText="1"/>
    </xf>
    <xf numFmtId="0" fontId="117" fillId="0" borderId="0" xfId="121" applyFont="1" applyFill="1" applyAlignment="1" applyProtection="1">
      <alignment vertical="top" wrapText="1"/>
    </xf>
    <xf numFmtId="1" fontId="24" fillId="0" borderId="0" xfId="121" applyNumberFormat="1" applyFont="1" applyFill="1" applyAlignment="1" applyProtection="1">
      <alignment horizontal="center" vertical="top" wrapText="1"/>
    </xf>
    <xf numFmtId="0" fontId="54" fillId="0" borderId="0" xfId="121" applyFont="1" applyFill="1" applyBorder="1" applyAlignment="1" applyProtection="1">
      <alignment vertical="top"/>
    </xf>
    <xf numFmtId="0" fontId="54" fillId="0" borderId="0" xfId="121" applyFont="1" applyFill="1" applyAlignment="1" applyProtection="1">
      <alignment wrapText="1"/>
    </xf>
    <xf numFmtId="0" fontId="54" fillId="0" borderId="0" xfId="121" applyFont="1" applyFill="1" applyBorder="1" applyAlignment="1" applyProtection="1">
      <alignment horizontal="center" vertical="top"/>
      <protection locked="0"/>
    </xf>
    <xf numFmtId="0" fontId="54" fillId="0" borderId="0" xfId="121" applyFont="1" applyAlignment="1" applyProtection="1"/>
    <xf numFmtId="0" fontId="54" fillId="0" borderId="0" xfId="121" applyFont="1" applyAlignment="1" applyProtection="1">
      <protection locked="0"/>
    </xf>
    <xf numFmtId="1" fontId="54" fillId="0" borderId="0" xfId="121" applyNumberFormat="1" applyFont="1" applyFill="1" applyBorder="1" applyAlignment="1" applyProtection="1">
      <alignment horizontal="center" vertical="top" wrapText="1"/>
    </xf>
    <xf numFmtId="0" fontId="125" fillId="0" borderId="20" xfId="121" applyFont="1" applyFill="1" applyBorder="1" applyAlignment="1" applyProtection="1">
      <alignment horizontal="right" vertical="top" wrapText="1"/>
    </xf>
    <xf numFmtId="0" fontId="54" fillId="0" borderId="20" xfId="121" applyFont="1" applyFill="1" applyBorder="1" applyAlignment="1" applyProtection="1">
      <alignment vertical="top"/>
    </xf>
    <xf numFmtId="4" fontId="54" fillId="0" borderId="20" xfId="121" applyNumberFormat="1" applyFont="1" applyFill="1" applyBorder="1" applyAlignment="1" applyProtection="1">
      <alignment horizontal="right" vertical="top"/>
      <protection locked="0"/>
    </xf>
    <xf numFmtId="4" fontId="125" fillId="0" borderId="20" xfId="121" applyNumberFormat="1" applyFont="1" applyFill="1" applyBorder="1" applyAlignment="1" applyProtection="1">
      <alignment horizontal="right" vertical="top"/>
    </xf>
    <xf numFmtId="0" fontId="54" fillId="0" borderId="0" xfId="121" applyFont="1" applyAlignment="1" applyProtection="1">
      <alignment vertical="top"/>
    </xf>
    <xf numFmtId="0" fontId="54" fillId="0" borderId="0" xfId="121" applyFont="1" applyAlignment="1" applyProtection="1">
      <alignment vertical="top"/>
      <protection locked="0"/>
    </xf>
    <xf numFmtId="0" fontId="54" fillId="53" borderId="0" xfId="121" applyFont="1" applyFill="1" applyAlignment="1" applyProtection="1">
      <alignment vertical="top"/>
    </xf>
    <xf numFmtId="0" fontId="95" fillId="0" borderId="0" xfId="121" applyFont="1" applyAlignment="1" applyProtection="1">
      <alignment horizontal="right"/>
      <protection locked="0"/>
    </xf>
    <xf numFmtId="0" fontId="113" fillId="49" borderId="36" xfId="121" applyFont="1" applyFill="1" applyBorder="1" applyAlignment="1" applyProtection="1">
      <alignment horizontal="center"/>
    </xf>
    <xf numFmtId="0" fontId="113" fillId="49" borderId="36" xfId="121" applyFont="1" applyFill="1" applyBorder="1" applyAlignment="1" applyProtection="1">
      <alignment horizontal="center" vertical="top" wrapText="1"/>
    </xf>
    <xf numFmtId="0" fontId="113" fillId="49" borderId="36" xfId="121" applyFont="1" applyFill="1" applyBorder="1" applyAlignment="1" applyProtection="1">
      <alignment horizontal="right" vertical="top" wrapText="1"/>
    </xf>
    <xf numFmtId="0" fontId="113" fillId="49" borderId="36" xfId="831" applyFont="1" applyFill="1" applyBorder="1" applyAlignment="1" applyProtection="1">
      <alignment horizontal="center" wrapText="1"/>
      <protection locked="0"/>
    </xf>
    <xf numFmtId="0" fontId="113" fillId="49" borderId="33" xfId="831" applyFont="1" applyFill="1" applyBorder="1" applyAlignment="1" applyProtection="1">
      <alignment horizontal="center" wrapText="1"/>
    </xf>
    <xf numFmtId="0" fontId="24" fillId="0" borderId="0" xfId="831" applyFont="1" applyProtection="1"/>
    <xf numFmtId="0" fontId="24" fillId="0" borderId="0" xfId="124" applyFont="1" applyProtection="1"/>
    <xf numFmtId="0" fontId="113" fillId="0" borderId="0" xfId="121" applyFont="1" applyFill="1" applyBorder="1" applyAlignment="1" applyProtection="1">
      <alignment horizontal="right" vertical="top" wrapText="1"/>
    </xf>
    <xf numFmtId="0" fontId="4" fillId="0" borderId="0" xfId="124" applyFont="1" applyAlignment="1" applyProtection="1">
      <alignment horizontal="center" vertical="top"/>
    </xf>
    <xf numFmtId="0" fontId="4" fillId="0" borderId="0" xfId="124" applyFont="1" applyAlignment="1" applyProtection="1">
      <alignment vertical="top" wrapText="1"/>
    </xf>
    <xf numFmtId="0" fontId="4" fillId="0" borderId="0" xfId="124" applyFont="1" applyAlignment="1" applyProtection="1">
      <alignment horizontal="right" vertical="top"/>
    </xf>
    <xf numFmtId="2" fontId="4" fillId="0" borderId="0" xfId="124" applyNumberFormat="1" applyFont="1" applyAlignment="1" applyProtection="1">
      <alignment vertical="top"/>
      <protection locked="0"/>
    </xf>
    <xf numFmtId="0" fontId="4" fillId="0" borderId="0" xfId="124" applyFont="1" applyAlignment="1" applyProtection="1"/>
    <xf numFmtId="2" fontId="4" fillId="0" borderId="0" xfId="124" applyNumberFormat="1" applyFont="1" applyAlignment="1" applyProtection="1">
      <alignment vertical="top"/>
    </xf>
    <xf numFmtId="4" fontId="54" fillId="0" borderId="0" xfId="121" applyNumberFormat="1" applyFont="1" applyAlignment="1" applyProtection="1"/>
    <xf numFmtId="4" fontId="54" fillId="0" borderId="0" xfId="121" applyNumberFormat="1" applyFont="1" applyFill="1" applyAlignment="1" applyProtection="1">
      <alignment horizontal="right" vertical="top"/>
    </xf>
    <xf numFmtId="4" fontId="54" fillId="0" borderId="0" xfId="630" applyNumberFormat="1" applyFont="1" applyFill="1" applyAlignment="1" applyProtection="1">
      <alignment horizontal="right" vertical="top"/>
    </xf>
    <xf numFmtId="4" fontId="95" fillId="0" borderId="0" xfId="121" applyNumberFormat="1" applyFont="1" applyFill="1" applyBorder="1" applyAlignment="1" applyProtection="1">
      <alignment horizontal="right" vertical="top"/>
    </xf>
    <xf numFmtId="4" fontId="95" fillId="0" borderId="0" xfId="121" applyNumberFormat="1" applyFont="1" applyFill="1" applyProtection="1"/>
    <xf numFmtId="0" fontId="95" fillId="0" borderId="0" xfId="121" applyFont="1" applyFill="1" applyProtection="1"/>
    <xf numFmtId="0" fontId="54" fillId="0" borderId="0" xfId="121" applyFont="1" applyBorder="1" applyAlignment="1" applyProtection="1">
      <alignment horizontal="center" vertical="top"/>
    </xf>
    <xf numFmtId="0" fontId="54" fillId="0" borderId="0" xfId="121" applyFont="1" applyBorder="1" applyAlignment="1" applyProtection="1">
      <alignment vertical="top"/>
    </xf>
    <xf numFmtId="4" fontId="54" fillId="0" borderId="0" xfId="121" applyNumberFormat="1" applyFont="1" applyBorder="1" applyAlignment="1" applyProtection="1">
      <alignment vertical="top"/>
    </xf>
    <xf numFmtId="0" fontId="93" fillId="0" borderId="0" xfId="904" applyAlignment="1" applyProtection="1">
      <alignment horizontal="right"/>
    </xf>
    <xf numFmtId="0" fontId="54" fillId="0" borderId="0" xfId="904" applyFont="1" applyAlignment="1" applyProtection="1">
      <alignment horizontal="left" vertical="top"/>
    </xf>
    <xf numFmtId="0" fontId="93" fillId="0" borderId="0" xfId="904" applyAlignment="1" applyProtection="1"/>
    <xf numFmtId="0" fontId="54" fillId="0" borderId="0" xfId="904" applyFont="1" applyAlignment="1" applyProtection="1">
      <alignment horizontal="center" vertical="top"/>
    </xf>
    <xf numFmtId="0" fontId="148" fillId="0" borderId="0" xfId="121" applyFont="1" applyFill="1" applyBorder="1" applyAlignment="1" applyProtection="1">
      <alignment horizontal="center"/>
    </xf>
    <xf numFmtId="0" fontId="148" fillId="0" borderId="0" xfId="121" applyFont="1" applyFill="1" applyBorder="1" applyAlignment="1" applyProtection="1">
      <alignment horizontal="center" vertical="top" wrapText="1"/>
    </xf>
    <xf numFmtId="0" fontId="148" fillId="0" borderId="0" xfId="1038" applyFont="1" applyFill="1" applyBorder="1" applyAlignment="1" applyProtection="1">
      <alignment horizontal="center" wrapText="1"/>
    </xf>
    <xf numFmtId="0" fontId="54" fillId="0" borderId="0" xfId="904" applyFont="1" applyFill="1" applyProtection="1"/>
    <xf numFmtId="0" fontId="4" fillId="0" borderId="0" xfId="121" applyFont="1" applyAlignment="1" applyProtection="1">
      <alignment horizontal="center" vertical="top" wrapText="1"/>
    </xf>
    <xf numFmtId="0" fontId="4" fillId="0" borderId="0" xfId="121" applyFont="1" applyAlignment="1" applyProtection="1">
      <alignment horizontal="center" vertical="top"/>
    </xf>
    <xf numFmtId="0" fontId="4" fillId="0" borderId="0" xfId="1113" applyFont="1" applyFill="1" applyBorder="1" applyAlignment="1" applyProtection="1">
      <alignment horizontal="right" vertical="top" wrapText="1"/>
    </xf>
    <xf numFmtId="4" fontId="4" fillId="0" borderId="0" xfId="1113" applyNumberFormat="1" applyFont="1" applyFill="1" applyBorder="1" applyAlignment="1" applyProtection="1">
      <alignment vertical="top" wrapText="1"/>
      <protection locked="0"/>
    </xf>
    <xf numFmtId="4" fontId="4" fillId="0" borderId="0" xfId="1113" applyNumberFormat="1" applyFont="1" applyFill="1" applyBorder="1" applyAlignment="1" applyProtection="1">
      <alignment vertical="top" wrapText="1"/>
    </xf>
    <xf numFmtId="0" fontId="4" fillId="0" borderId="0" xfId="121" applyFont="1" applyFill="1" applyBorder="1" applyAlignment="1" applyProtection="1">
      <alignment vertical="top" wrapText="1"/>
    </xf>
    <xf numFmtId="0" fontId="54" fillId="0" borderId="0" xfId="121" applyFont="1" applyAlignment="1" applyProtection="1">
      <alignment horizontal="center" vertical="top"/>
    </xf>
    <xf numFmtId="0" fontId="4" fillId="0" borderId="0" xfId="1113" applyFont="1" applyFill="1" applyBorder="1" applyAlignment="1" applyProtection="1">
      <alignment vertical="top" wrapText="1"/>
    </xf>
    <xf numFmtId="0" fontId="4" fillId="0" borderId="0" xfId="121" applyFont="1" applyBorder="1" applyAlignment="1" applyProtection="1">
      <alignment horizontal="center" vertical="top"/>
    </xf>
    <xf numFmtId="0" fontId="4" fillId="0" borderId="0" xfId="121" applyFont="1" applyBorder="1" applyAlignment="1" applyProtection="1">
      <alignment horizontal="right" vertical="top"/>
    </xf>
    <xf numFmtId="4" fontId="4" fillId="0" borderId="0" xfId="121" applyNumberFormat="1" applyFont="1" applyBorder="1" applyAlignment="1" applyProtection="1">
      <alignment horizontal="right" vertical="top"/>
      <protection locked="0"/>
    </xf>
    <xf numFmtId="0" fontId="54" fillId="0" borderId="0" xfId="124" applyFont="1" applyProtection="1"/>
    <xf numFmtId="0" fontId="54" fillId="0" borderId="0" xfId="1038" applyFont="1" applyProtection="1"/>
    <xf numFmtId="4" fontId="4" fillId="0" borderId="0" xfId="121" applyNumberFormat="1" applyFont="1" applyAlignment="1" applyProtection="1">
      <alignment horizontal="right" vertical="top"/>
    </xf>
    <xf numFmtId="0" fontId="4" fillId="0" borderId="0" xfId="121" applyFont="1" applyFill="1" applyBorder="1" applyAlignment="1" applyProtection="1">
      <alignment horizontal="right" vertical="top"/>
    </xf>
    <xf numFmtId="4" fontId="4" fillId="0" borderId="0" xfId="121" applyNumberFormat="1" applyFont="1" applyFill="1" applyBorder="1" applyAlignment="1" applyProtection="1">
      <alignment horizontal="right" vertical="top"/>
      <protection locked="0"/>
    </xf>
    <xf numFmtId="0" fontId="54" fillId="0" borderId="11" xfId="121" applyFont="1" applyBorder="1" applyAlignment="1" applyProtection="1">
      <alignment vertical="top" wrapText="1"/>
    </xf>
    <xf numFmtId="0" fontId="4" fillId="0" borderId="11" xfId="121" applyFont="1" applyFill="1" applyBorder="1" applyAlignment="1" applyProtection="1">
      <alignment vertical="top" wrapText="1"/>
    </xf>
    <xf numFmtId="0" fontId="54" fillId="0" borderId="11" xfId="121" applyFont="1" applyFill="1" applyBorder="1" applyAlignment="1" applyProtection="1">
      <alignment horizontal="center" vertical="top"/>
    </xf>
    <xf numFmtId="0" fontId="4" fillId="0" borderId="11" xfId="121" applyFont="1" applyBorder="1" applyAlignment="1" applyProtection="1">
      <alignment horizontal="right" vertical="top"/>
    </xf>
    <xf numFmtId="4" fontId="4" fillId="0" borderId="11" xfId="121" applyNumberFormat="1" applyFont="1" applyBorder="1" applyAlignment="1" applyProtection="1">
      <alignment horizontal="right" vertical="top"/>
    </xf>
    <xf numFmtId="4" fontId="54" fillId="0" borderId="11" xfId="121" applyNumberFormat="1" applyFont="1" applyFill="1" applyBorder="1" applyAlignment="1" applyProtection="1">
      <alignment horizontal="right" vertical="top"/>
    </xf>
    <xf numFmtId="0" fontId="54" fillId="0" borderId="41" xfId="121" applyFont="1" applyFill="1" applyBorder="1" applyAlignment="1" applyProtection="1">
      <alignment vertical="top" wrapText="1"/>
    </xf>
    <xf numFmtId="0" fontId="125" fillId="0" borderId="41" xfId="121" applyFont="1" applyFill="1" applyBorder="1" applyAlignment="1" applyProtection="1">
      <alignment horizontal="right" vertical="top" wrapText="1"/>
    </xf>
    <xf numFmtId="4" fontId="54" fillId="0" borderId="41" xfId="121" applyNumberFormat="1" applyFont="1" applyFill="1" applyBorder="1" applyAlignment="1" applyProtection="1">
      <alignment horizontal="center"/>
    </xf>
    <xf numFmtId="0" fontId="54" fillId="0" borderId="41" xfId="121" applyFont="1" applyFill="1" applyBorder="1" applyAlignment="1" applyProtection="1"/>
    <xf numFmtId="4" fontId="54" fillId="0" borderId="41" xfId="121" applyNumberFormat="1" applyFont="1" applyFill="1" applyBorder="1" applyAlignment="1" applyProtection="1">
      <alignment horizontal="right"/>
    </xf>
    <xf numFmtId="4" fontId="115" fillId="0" borderId="41" xfId="1113" applyNumberFormat="1" applyFont="1" applyFill="1" applyBorder="1" applyAlignment="1" applyProtection="1">
      <alignment vertical="top" wrapText="1"/>
    </xf>
    <xf numFmtId="0" fontId="42" fillId="0" borderId="0" xfId="121" applyFont="1" applyAlignment="1" applyProtection="1">
      <alignment horizontal="left" vertical="top" wrapText="1"/>
    </xf>
    <xf numFmtId="0" fontId="42" fillId="0" borderId="0" xfId="124" applyFont="1" applyAlignment="1" applyProtection="1">
      <alignment vertical="top" wrapText="1"/>
    </xf>
    <xf numFmtId="0" fontId="42" fillId="0" borderId="0" xfId="121" applyFont="1" applyFill="1" applyBorder="1" applyAlignment="1" applyProtection="1">
      <alignment vertical="top" wrapText="1"/>
    </xf>
    <xf numFmtId="0" fontId="54" fillId="0" borderId="0" xfId="121" applyFont="1" applyFill="1" applyAlignment="1" applyProtection="1">
      <alignment vertical="top"/>
      <protection locked="0"/>
    </xf>
    <xf numFmtId="4" fontId="54" fillId="0" borderId="0" xfId="124" applyNumberFormat="1" applyFont="1" applyFill="1" applyAlignment="1" applyProtection="1">
      <alignment horizontal="right" vertical="top"/>
    </xf>
    <xf numFmtId="0" fontId="54" fillId="0" borderId="0" xfId="121" applyFont="1" applyFill="1" applyBorder="1" applyProtection="1"/>
    <xf numFmtId="4" fontId="54" fillId="0" borderId="0" xfId="121" applyNumberFormat="1" applyFont="1" applyFill="1" applyBorder="1" applyProtection="1"/>
    <xf numFmtId="0" fontId="94" fillId="0" borderId="0" xfId="83" applyFont="1" applyBorder="1" applyAlignment="1" applyProtection="1">
      <alignment horizontal="left" vertical="justify" wrapText="1"/>
    </xf>
    <xf numFmtId="0" fontId="4" fillId="0" borderId="0" xfId="124" applyFont="1" applyBorder="1" applyAlignment="1" applyProtection="1">
      <alignment wrapText="1"/>
    </xf>
    <xf numFmtId="0" fontId="24" fillId="0" borderId="0" xfId="124" applyBorder="1" applyProtection="1"/>
    <xf numFmtId="0" fontId="151" fillId="0" borderId="0" xfId="83" applyFont="1" applyBorder="1" applyProtection="1"/>
    <xf numFmtId="4" fontId="54" fillId="0" borderId="0" xfId="121" applyNumberFormat="1" applyFont="1" applyFill="1" applyBorder="1" applyAlignment="1" applyProtection="1">
      <alignment vertical="top"/>
    </xf>
    <xf numFmtId="1" fontId="4" fillId="0" borderId="0" xfId="124" applyNumberFormat="1" applyFont="1" applyFill="1" applyBorder="1" applyAlignment="1" applyProtection="1">
      <alignment vertical="top" wrapText="1"/>
    </xf>
    <xf numFmtId="0" fontId="24" fillId="0" borderId="0" xfId="124" applyFill="1" applyAlignment="1" applyProtection="1">
      <alignment vertical="top"/>
    </xf>
    <xf numFmtId="4" fontId="54" fillId="0" borderId="0" xfId="121" applyNumberFormat="1" applyFont="1" applyFill="1" applyAlignment="1" applyProtection="1">
      <alignment horizontal="right"/>
      <protection locked="0"/>
    </xf>
    <xf numFmtId="0" fontId="24" fillId="0" borderId="0" xfId="124" applyAlignment="1" applyProtection="1">
      <alignment horizontal="right"/>
    </xf>
    <xf numFmtId="0" fontId="24" fillId="0" borderId="0" xfId="124" applyAlignment="1" applyProtection="1">
      <alignment horizontal="left"/>
    </xf>
    <xf numFmtId="0" fontId="24" fillId="0" borderId="0" xfId="124" applyAlignment="1" applyProtection="1"/>
    <xf numFmtId="0" fontId="125" fillId="0" borderId="0" xfId="121" applyFont="1" applyFill="1" applyAlignment="1" applyProtection="1">
      <alignment horizontal="left" vertical="top" wrapText="1"/>
    </xf>
    <xf numFmtId="0" fontId="125" fillId="0" borderId="0" xfId="124" applyFont="1" applyFill="1" applyAlignment="1" applyProtection="1">
      <alignment horizontal="left" wrapText="1"/>
    </xf>
    <xf numFmtId="4" fontId="24" fillId="0" borderId="0" xfId="124" applyNumberFormat="1" applyFont="1" applyFill="1" applyAlignment="1" applyProtection="1">
      <alignment horizontal="right" vertical="top"/>
    </xf>
    <xf numFmtId="4" fontId="95" fillId="0" borderId="0" xfId="121" applyNumberFormat="1" applyFont="1" applyFill="1" applyAlignment="1" applyProtection="1">
      <alignment horizontal="right" vertical="top"/>
    </xf>
    <xf numFmtId="0" fontId="24" fillId="0" borderId="0" xfId="124" applyFill="1" applyProtection="1"/>
    <xf numFmtId="49" fontId="54" fillId="0" borderId="0" xfId="121" applyNumberFormat="1" applyFont="1" applyAlignment="1" applyProtection="1">
      <alignment vertical="top" wrapText="1"/>
    </xf>
    <xf numFmtId="0" fontId="54" fillId="0" borderId="0" xfId="121" applyFont="1" applyFill="1" applyBorder="1" applyAlignment="1" applyProtection="1"/>
    <xf numFmtId="0" fontId="24" fillId="0" borderId="0" xfId="124" applyProtection="1"/>
    <xf numFmtId="0" fontId="54" fillId="0" borderId="0" xfId="121" applyFont="1" applyBorder="1" applyAlignment="1" applyProtection="1">
      <alignment vertical="top" wrapText="1"/>
    </xf>
    <xf numFmtId="0" fontId="42" fillId="0" borderId="0" xfId="121" applyFont="1" applyFill="1" applyAlignment="1" applyProtection="1">
      <alignment vertical="top" wrapText="1"/>
    </xf>
    <xf numFmtId="0" fontId="54" fillId="0" borderId="0" xfId="121" applyFont="1" applyBorder="1" applyProtection="1"/>
    <xf numFmtId="0" fontId="95" fillId="0" borderId="0" xfId="121" applyFont="1" applyBorder="1" applyAlignment="1" applyProtection="1">
      <protection locked="0"/>
    </xf>
    <xf numFmtId="0" fontId="24" fillId="0" borderId="0" xfId="124" applyFont="1" applyBorder="1" applyAlignment="1" applyProtection="1">
      <protection locked="0"/>
    </xf>
    <xf numFmtId="0" fontId="113" fillId="49" borderId="20" xfId="831" applyFont="1" applyFill="1" applyBorder="1" applyAlignment="1" applyProtection="1">
      <alignment horizontal="right" wrapText="1"/>
      <protection locked="0"/>
    </xf>
    <xf numFmtId="0" fontId="113" fillId="0" borderId="0" xfId="831" applyFont="1" applyFill="1" applyBorder="1" applyAlignment="1" applyProtection="1">
      <alignment wrapText="1"/>
      <protection locked="0"/>
    </xf>
    <xf numFmtId="0" fontId="54" fillId="0" borderId="0" xfId="121" applyFont="1" applyFill="1" applyBorder="1" applyAlignment="1" applyProtection="1">
      <alignment vertical="top"/>
      <protection locked="0"/>
    </xf>
    <xf numFmtId="0" fontId="54" fillId="0" borderId="0" xfId="124" applyFont="1" applyFill="1" applyBorder="1" applyAlignment="1" applyProtection="1">
      <alignment horizontal="left" vertical="top"/>
      <protection locked="0"/>
    </xf>
    <xf numFmtId="0" fontId="39" fillId="0" borderId="0" xfId="124" applyFont="1" applyBorder="1" applyAlignment="1" applyProtection="1">
      <alignment vertical="top" wrapText="1"/>
      <protection locked="0"/>
    </xf>
    <xf numFmtId="4" fontId="54" fillId="0" borderId="0" xfId="121" applyNumberFormat="1" applyFont="1" applyFill="1" applyBorder="1" applyAlignment="1" applyProtection="1">
      <protection locked="0"/>
    </xf>
    <xf numFmtId="0" fontId="54" fillId="0" borderId="0" xfId="121" applyFont="1" applyFill="1" applyBorder="1" applyAlignment="1" applyProtection="1">
      <protection locked="0"/>
    </xf>
    <xf numFmtId="0" fontId="54" fillId="0" borderId="0" xfId="121" applyFont="1" applyFill="1" applyBorder="1" applyProtection="1">
      <protection locked="0"/>
    </xf>
    <xf numFmtId="4" fontId="116" fillId="0" borderId="0" xfId="121" applyNumberFormat="1" applyFont="1" applyFill="1" applyBorder="1" applyAlignment="1" applyProtection="1">
      <protection locked="0"/>
    </xf>
    <xf numFmtId="0" fontId="4" fillId="0" borderId="0" xfId="124" applyFont="1" applyAlignment="1" applyProtection="1">
      <alignment horizontal="right"/>
      <protection locked="0"/>
    </xf>
    <xf numFmtId="0" fontId="4" fillId="0" borderId="0" xfId="124" applyFont="1" applyProtection="1">
      <protection locked="0"/>
    </xf>
    <xf numFmtId="0" fontId="65" fillId="0" borderId="0" xfId="124" applyFont="1" applyAlignment="1" applyProtection="1">
      <alignment vertical="top" wrapText="1"/>
      <protection locked="0"/>
    </xf>
    <xf numFmtId="4" fontId="65" fillId="0" borderId="0" xfId="124" applyNumberFormat="1" applyFont="1" applyFill="1" applyAlignment="1" applyProtection="1">
      <alignment horizontal="right"/>
      <protection locked="0"/>
    </xf>
    <xf numFmtId="4" fontId="4" fillId="0" borderId="0" xfId="124" applyNumberFormat="1" applyFont="1" applyFill="1" applyAlignment="1" applyProtection="1">
      <alignment vertical="top" wrapText="1"/>
      <protection locked="0"/>
    </xf>
    <xf numFmtId="4" fontId="4" fillId="0" borderId="0" xfId="124" applyNumberFormat="1" applyFont="1" applyBorder="1" applyAlignment="1" applyProtection="1">
      <alignment horizontal="right"/>
      <protection locked="0"/>
    </xf>
    <xf numFmtId="4" fontId="4" fillId="0" borderId="0" xfId="124" applyNumberFormat="1" applyFont="1" applyFill="1" applyAlignment="1" applyProtection="1">
      <alignment horizontal="right"/>
      <protection locked="0"/>
    </xf>
    <xf numFmtId="4" fontId="4" fillId="0" borderId="0" xfId="124" applyNumberFormat="1" applyFont="1" applyFill="1" applyBorder="1" applyAlignment="1" applyProtection="1">
      <alignment horizontal="right" wrapText="1"/>
      <protection locked="0"/>
    </xf>
    <xf numFmtId="164" fontId="54" fillId="0" borderId="0" xfId="124" applyNumberFormat="1" applyFont="1" applyBorder="1" applyAlignment="1" applyProtection="1">
      <alignment wrapText="1"/>
      <protection locked="0"/>
    </xf>
    <xf numFmtId="43" fontId="4" fillId="0" borderId="0" xfId="125" applyFont="1" applyBorder="1" applyAlignment="1" applyProtection="1">
      <alignment wrapText="1"/>
      <protection locked="0"/>
    </xf>
    <xf numFmtId="164" fontId="54" fillId="0" borderId="0" xfId="124" applyNumberFormat="1" applyFont="1" applyFill="1" applyBorder="1" applyAlignment="1" applyProtection="1">
      <alignment horizontal="right" wrapText="1"/>
      <protection locked="0"/>
    </xf>
    <xf numFmtId="0" fontId="54" fillId="0" borderId="0" xfId="121" applyFont="1" applyBorder="1" applyAlignment="1" applyProtection="1">
      <protection locked="0"/>
    </xf>
    <xf numFmtId="0" fontId="54" fillId="0" borderId="0" xfId="121" applyFont="1" applyBorder="1" applyAlignment="1" applyProtection="1">
      <alignment horizontal="center" vertical="top" wrapText="1"/>
    </xf>
    <xf numFmtId="0" fontId="26" fillId="0" borderId="0" xfId="121" applyFont="1" applyBorder="1" applyAlignment="1" applyProtection="1">
      <alignment horizontal="left" vertical="top" wrapText="1"/>
    </xf>
    <xf numFmtId="0" fontId="95" fillId="0" borderId="0" xfId="121" applyFont="1" applyBorder="1" applyAlignment="1" applyProtection="1">
      <alignment horizontal="center"/>
    </xf>
    <xf numFmtId="0" fontId="95" fillId="0" borderId="0" xfId="121" applyFont="1" applyBorder="1" applyAlignment="1" applyProtection="1"/>
    <xf numFmtId="4" fontId="95" fillId="0" borderId="0" xfId="121" applyNumberFormat="1" applyFont="1" applyBorder="1" applyProtection="1"/>
    <xf numFmtId="0" fontId="26" fillId="0" borderId="0" xfId="121" applyFont="1" applyBorder="1" applyAlignment="1" applyProtection="1">
      <alignment horizontal="center" vertical="top" wrapText="1"/>
    </xf>
    <xf numFmtId="0" fontId="6" fillId="0" borderId="0" xfId="124" applyFont="1" applyBorder="1" applyAlignment="1" applyProtection="1">
      <alignment horizontal="left" vertical="top" wrapText="1"/>
    </xf>
    <xf numFmtId="0" fontId="24" fillId="0" borderId="0" xfId="121" applyFont="1" applyBorder="1" applyAlignment="1" applyProtection="1">
      <alignment horizontal="center" vertical="top" wrapText="1"/>
    </xf>
    <xf numFmtId="0" fontId="24" fillId="0" borderId="0" xfId="124" applyFont="1" applyBorder="1" applyAlignment="1" applyProtection="1">
      <alignment vertical="top" wrapText="1"/>
    </xf>
    <xf numFmtId="0" fontId="24" fillId="0" borderId="0" xfId="124" applyFont="1" applyBorder="1" applyAlignment="1" applyProtection="1">
      <alignment horizontal="center"/>
    </xf>
    <xf numFmtId="0" fontId="24" fillId="0" borderId="0" xfId="124" applyFont="1" applyBorder="1" applyAlignment="1" applyProtection="1"/>
    <xf numFmtId="0" fontId="24" fillId="0" borderId="0" xfId="124" applyFont="1" applyBorder="1" applyAlignment="1" applyProtection="1">
      <alignment horizontal="left" vertical="top"/>
    </xf>
    <xf numFmtId="0" fontId="113" fillId="49" borderId="20" xfId="121" applyFont="1" applyFill="1" applyBorder="1" applyAlignment="1" applyProtection="1">
      <alignment horizontal="center"/>
    </xf>
    <xf numFmtId="0" fontId="113" fillId="49" borderId="20" xfId="121" applyFont="1" applyFill="1" applyBorder="1" applyAlignment="1" applyProtection="1">
      <alignment horizontal="center" wrapText="1"/>
    </xf>
    <xf numFmtId="0" fontId="113" fillId="49" borderId="20" xfId="121" applyFont="1" applyFill="1" applyBorder="1" applyAlignment="1" applyProtection="1">
      <alignment wrapText="1"/>
    </xf>
    <xf numFmtId="0" fontId="113" fillId="49" borderId="20" xfId="1039" applyFont="1" applyFill="1" applyBorder="1" applyAlignment="1" applyProtection="1">
      <alignment horizontal="center" wrapText="1"/>
    </xf>
    <xf numFmtId="0" fontId="113" fillId="49" borderId="20" xfId="831" applyFont="1" applyFill="1" applyBorder="1" applyAlignment="1" applyProtection="1">
      <alignment wrapText="1"/>
    </xf>
    <xf numFmtId="0" fontId="24" fillId="0" borderId="0" xfId="124" applyFont="1" applyBorder="1" applyProtection="1"/>
    <xf numFmtId="0" fontId="113" fillId="0" borderId="0" xfId="121" applyFont="1" applyFill="1" applyBorder="1" applyAlignment="1" applyProtection="1">
      <alignment horizontal="center" wrapText="1"/>
    </xf>
    <xf numFmtId="0" fontId="113" fillId="0" borderId="0" xfId="121" applyFont="1" applyFill="1" applyBorder="1" applyAlignment="1" applyProtection="1">
      <alignment wrapText="1"/>
    </xf>
    <xf numFmtId="0" fontId="113" fillId="0" borderId="0" xfId="831" applyFont="1" applyFill="1" applyBorder="1" applyAlignment="1" applyProtection="1">
      <alignment wrapText="1"/>
    </xf>
    <xf numFmtId="0" fontId="113" fillId="0" borderId="32" xfId="831" applyFont="1" applyFill="1" applyBorder="1" applyAlignment="1" applyProtection="1">
      <alignment wrapText="1"/>
    </xf>
    <xf numFmtId="0" fontId="114" fillId="0" borderId="0" xfId="121" applyFont="1" applyFill="1" applyBorder="1" applyAlignment="1" applyProtection="1">
      <alignment horizontal="center"/>
    </xf>
    <xf numFmtId="0" fontId="4" fillId="0" borderId="0" xfId="1037" applyFont="1" applyAlignment="1" applyProtection="1">
      <alignment horizontal="center" vertical="top" wrapText="1"/>
    </xf>
    <xf numFmtId="0" fontId="4" fillId="0" borderId="0" xfId="124" applyFont="1" applyBorder="1" applyAlignment="1" applyProtection="1">
      <alignment vertical="top" wrapText="1"/>
    </xf>
    <xf numFmtId="0" fontId="39" fillId="0" borderId="0" xfId="1037" applyFont="1" applyAlignment="1" applyProtection="1">
      <alignment vertical="top" wrapText="1"/>
    </xf>
    <xf numFmtId="0" fontId="54" fillId="0" borderId="0" xfId="124" applyFont="1" applyFill="1" applyBorder="1" applyAlignment="1" applyProtection="1">
      <alignment horizontal="left" vertical="top"/>
    </xf>
    <xf numFmtId="0" fontId="39" fillId="0" borderId="0" xfId="124" applyFont="1" applyBorder="1" applyAlignment="1" applyProtection="1">
      <alignment vertical="top" wrapText="1"/>
    </xf>
    <xf numFmtId="0" fontId="4" fillId="0" borderId="0" xfId="1037" applyFont="1" applyAlignment="1" applyProtection="1">
      <alignment vertical="top" wrapText="1"/>
    </xf>
    <xf numFmtId="4" fontId="54" fillId="0" borderId="0" xfId="121" applyNumberFormat="1" applyFont="1" applyFill="1" applyBorder="1" applyAlignment="1" applyProtection="1"/>
    <xf numFmtId="0" fontId="2" fillId="0" borderId="0" xfId="124" applyFont="1" applyAlignment="1" applyProtection="1">
      <alignment horizontal="center" vertical="top" wrapText="1"/>
    </xf>
    <xf numFmtId="0" fontId="4" fillId="0" borderId="0" xfId="121" applyFont="1" applyFill="1" applyBorder="1" applyAlignment="1" applyProtection="1">
      <alignment horizontal="center" vertical="top" wrapText="1"/>
    </xf>
    <xf numFmtId="0" fontId="0" fillId="0" borderId="0" xfId="906" applyFont="1" applyAlignment="1" applyProtection="1">
      <alignment vertical="top" wrapText="1"/>
    </xf>
    <xf numFmtId="0" fontId="4" fillId="0" borderId="0" xfId="124" applyFont="1" applyBorder="1" applyAlignment="1" applyProtection="1">
      <alignment horizontal="center" vertical="top" wrapText="1"/>
    </xf>
    <xf numFmtId="0" fontId="4" fillId="0" borderId="0" xfId="124" applyNumberFormat="1" applyFont="1" applyBorder="1" applyAlignment="1" applyProtection="1">
      <alignment vertical="top" wrapText="1"/>
    </xf>
    <xf numFmtId="0" fontId="4" fillId="0" borderId="0" xfId="124" applyNumberFormat="1" applyFont="1" applyBorder="1" applyAlignment="1" applyProtection="1">
      <alignment horizontal="center"/>
    </xf>
    <xf numFmtId="0" fontId="4" fillId="0" borderId="0" xfId="124" applyNumberFormat="1" applyFont="1" applyBorder="1" applyAlignment="1" applyProtection="1">
      <alignment wrapText="1"/>
    </xf>
    <xf numFmtId="0" fontId="4" fillId="0" borderId="0" xfId="121" applyFont="1" applyFill="1" applyBorder="1" applyAlignment="1" applyProtection="1">
      <alignment horizontal="center"/>
    </xf>
    <xf numFmtId="0" fontId="4" fillId="0" borderId="0" xfId="121" applyFont="1" applyFill="1" applyBorder="1" applyAlignment="1" applyProtection="1"/>
    <xf numFmtId="0" fontId="54" fillId="0" borderId="0" xfId="124" applyFont="1" applyFill="1" applyBorder="1" applyAlignment="1" applyProtection="1">
      <alignment horizontal="left"/>
    </xf>
    <xf numFmtId="0" fontId="2" fillId="0" borderId="0" xfId="124" applyFont="1" applyAlignment="1" applyProtection="1">
      <alignment vertical="top" wrapText="1"/>
    </xf>
    <xf numFmtId="0" fontId="24" fillId="0" borderId="0" xfId="121" applyFont="1" applyFill="1" applyBorder="1" applyAlignment="1" applyProtection="1">
      <alignment horizontal="center"/>
    </xf>
    <xf numFmtId="0" fontId="24" fillId="0" borderId="0" xfId="121" applyFont="1" applyFill="1" applyBorder="1" applyAlignment="1" applyProtection="1"/>
    <xf numFmtId="0" fontId="4" fillId="0" borderId="0" xfId="124" applyFont="1" applyFill="1" applyBorder="1" applyAlignment="1" applyProtection="1">
      <alignment wrapText="1"/>
    </xf>
    <xf numFmtId="0" fontId="24" fillId="0" borderId="0" xfId="121" applyFont="1" applyFill="1" applyBorder="1" applyAlignment="1" applyProtection="1">
      <alignment horizontal="center" vertical="top" wrapText="1"/>
    </xf>
    <xf numFmtId="0" fontId="39" fillId="0" borderId="0" xfId="124" applyFont="1" applyFill="1" applyBorder="1" applyAlignment="1" applyProtection="1">
      <alignment wrapText="1"/>
    </xf>
    <xf numFmtId="0" fontId="116" fillId="0" borderId="0" xfId="121" applyFont="1" applyFill="1" applyBorder="1" applyAlignment="1" applyProtection="1">
      <alignment horizontal="center"/>
    </xf>
    <xf numFmtId="0" fontId="116" fillId="0" borderId="0" xfId="121" applyFont="1" applyFill="1" applyBorder="1" applyAlignment="1" applyProtection="1"/>
    <xf numFmtId="0" fontId="4" fillId="0" borderId="0" xfId="124" applyFont="1" applyFill="1" applyAlignment="1" applyProtection="1">
      <alignment horizontal="center" wrapText="1"/>
    </xf>
    <xf numFmtId="0" fontId="4" fillId="0" borderId="0" xfId="124" applyFont="1" applyAlignment="1" applyProtection="1">
      <alignment horizontal="center" wrapText="1"/>
    </xf>
    <xf numFmtId="0" fontId="4" fillId="0" borderId="0" xfId="124" applyFont="1" applyAlignment="1" applyProtection="1">
      <alignment wrapText="1"/>
    </xf>
    <xf numFmtId="0" fontId="4" fillId="0" borderId="0" xfId="124" applyFont="1" applyAlignment="1" applyProtection="1">
      <alignment horizontal="right"/>
    </xf>
    <xf numFmtId="0" fontId="4" fillId="0" borderId="0" xfId="124" applyFont="1" applyProtection="1"/>
    <xf numFmtId="0" fontId="61" fillId="0" borderId="0" xfId="124" applyFont="1" applyAlignment="1" applyProtection="1">
      <alignment horizontal="right"/>
    </xf>
    <xf numFmtId="0" fontId="65" fillId="0" borderId="0" xfId="124" applyFont="1" applyAlignment="1" applyProtection="1">
      <alignment wrapText="1"/>
    </xf>
    <xf numFmtId="0" fontId="24" fillId="0" borderId="0" xfId="906" applyFont="1" applyAlignment="1" applyProtection="1">
      <alignment vertical="top" wrapText="1"/>
    </xf>
    <xf numFmtId="0" fontId="65" fillId="0" borderId="0" xfId="124" applyFont="1" applyAlignment="1" applyProtection="1">
      <alignment vertical="top" wrapText="1"/>
    </xf>
    <xf numFmtId="0" fontId="24" fillId="0" borderId="0" xfId="124" applyNumberFormat="1" applyFont="1" applyBorder="1" applyAlignment="1" applyProtection="1">
      <alignment vertical="top" wrapText="1"/>
    </xf>
    <xf numFmtId="0" fontId="24" fillId="0" borderId="0" xfId="124" applyNumberFormat="1" applyFont="1" applyAlignment="1" applyProtection="1">
      <alignment horizontal="center" vertical="top"/>
    </xf>
    <xf numFmtId="0" fontId="24" fillId="0" borderId="0" xfId="124" applyNumberFormat="1" applyFont="1" applyAlignment="1" applyProtection="1">
      <alignment vertical="top" wrapText="1"/>
    </xf>
    <xf numFmtId="0" fontId="4" fillId="0" borderId="0" xfId="124" applyFont="1" applyAlignment="1" applyProtection="1">
      <alignment horizontal="center"/>
    </xf>
    <xf numFmtId="4" fontId="4" fillId="0" borderId="0" xfId="124" applyNumberFormat="1" applyFont="1" applyAlignment="1" applyProtection="1"/>
    <xf numFmtId="0" fontId="4" fillId="0" borderId="0" xfId="124" applyNumberFormat="1" applyFont="1" applyAlignment="1" applyProtection="1">
      <alignment vertical="top" wrapText="1"/>
    </xf>
    <xf numFmtId="0" fontId="4" fillId="0" borderId="0" xfId="124" applyNumberFormat="1" applyFont="1" applyAlignment="1" applyProtection="1">
      <alignment horizontal="center" vertical="top"/>
    </xf>
    <xf numFmtId="0" fontId="4" fillId="0" borderId="0" xfId="124" applyNumberFormat="1" applyFont="1" applyFill="1" applyAlignment="1" applyProtection="1">
      <alignment vertical="top" wrapText="1"/>
    </xf>
    <xf numFmtId="4" fontId="4" fillId="0" borderId="0" xfId="124" applyNumberFormat="1" applyFont="1" applyBorder="1" applyAlignment="1" applyProtection="1">
      <alignment horizontal="right"/>
    </xf>
    <xf numFmtId="0" fontId="54" fillId="0" borderId="0" xfId="124" applyFont="1" applyAlignment="1" applyProtection="1">
      <alignment horizontal="left" vertical="top" wrapText="1"/>
    </xf>
    <xf numFmtId="0" fontId="54" fillId="0" borderId="0" xfId="124" applyFont="1" applyAlignment="1" applyProtection="1">
      <alignment horizontal="center"/>
    </xf>
    <xf numFmtId="0" fontId="54" fillId="0" borderId="0" xfId="124" applyFont="1" applyFill="1" applyAlignment="1" applyProtection="1"/>
    <xf numFmtId="0" fontId="24" fillId="0" borderId="0" xfId="124" applyFont="1" applyAlignment="1" applyProtection="1">
      <alignment wrapText="1"/>
    </xf>
    <xf numFmtId="0" fontId="54" fillId="0" borderId="0" xfId="124" applyFont="1" applyAlignment="1" applyProtection="1">
      <alignment vertical="top" wrapText="1"/>
    </xf>
    <xf numFmtId="0" fontId="118" fillId="0" borderId="0" xfId="124" applyFont="1" applyAlignment="1" applyProtection="1">
      <alignment vertical="top" wrapText="1"/>
    </xf>
    <xf numFmtId="4" fontId="54" fillId="0" borderId="0" xfId="124" applyNumberFormat="1" applyFont="1" applyAlignment="1" applyProtection="1">
      <alignment horizontal="center"/>
    </xf>
    <xf numFmtId="0" fontId="118" fillId="0" borderId="0" xfId="124" applyFont="1" applyProtection="1"/>
    <xf numFmtId="0" fontId="0" fillId="0" borderId="0" xfId="121" applyFont="1" applyFill="1" applyBorder="1" applyAlignment="1" applyProtection="1">
      <alignment horizontal="center"/>
    </xf>
    <xf numFmtId="0" fontId="0" fillId="0" borderId="0" xfId="121" applyFont="1" applyFill="1" applyBorder="1" applyAlignment="1" applyProtection="1"/>
    <xf numFmtId="0" fontId="4" fillId="0" borderId="0" xfId="124" applyNumberFormat="1" applyFont="1" applyAlignment="1" applyProtection="1">
      <alignment horizontal="center"/>
    </xf>
    <xf numFmtId="0" fontId="119" fillId="0" borderId="0" xfId="121" applyFont="1" applyFill="1" applyBorder="1" applyAlignment="1" applyProtection="1">
      <alignment horizontal="center"/>
    </xf>
    <xf numFmtId="1" fontId="54" fillId="0" borderId="0" xfId="124" applyNumberFormat="1" applyFont="1" applyAlignment="1" applyProtection="1">
      <alignment horizontal="center"/>
    </xf>
    <xf numFmtId="164" fontId="117" fillId="0" borderId="0" xfId="124" applyNumberFormat="1" applyFont="1" applyBorder="1" applyAlignment="1" applyProtection="1">
      <alignment wrapText="1"/>
    </xf>
    <xf numFmtId="4" fontId="54" fillId="0" borderId="0" xfId="124" applyNumberFormat="1" applyFont="1" applyProtection="1"/>
    <xf numFmtId="0" fontId="4" fillId="0" borderId="0" xfId="124" applyFont="1" applyAlignment="1" applyProtection="1">
      <alignment horizontal="center" vertical="top" wrapText="1"/>
    </xf>
    <xf numFmtId="0" fontId="24" fillId="0" borderId="0" xfId="121" applyFont="1" applyFill="1" applyBorder="1" applyAlignment="1" applyProtection="1">
      <alignment vertical="center"/>
    </xf>
    <xf numFmtId="0" fontId="4" fillId="0" borderId="0" xfId="124" applyFont="1" applyBorder="1" applyAlignment="1" applyProtection="1">
      <alignment horizontal="center" wrapText="1"/>
    </xf>
    <xf numFmtId="0" fontId="4" fillId="0" borderId="0" xfId="124" applyFont="1" applyBorder="1" applyAlignment="1" applyProtection="1">
      <alignment horizontal="center" vertical="top"/>
    </xf>
    <xf numFmtId="0" fontId="2" fillId="0" borderId="0" xfId="129" applyFont="1" applyAlignment="1" applyProtection="1">
      <alignment vertical="top" wrapText="1"/>
    </xf>
    <xf numFmtId="0" fontId="2" fillId="0" borderId="0" xfId="129" applyFont="1" applyFill="1" applyAlignment="1" applyProtection="1">
      <alignment vertical="top" wrapText="1"/>
    </xf>
    <xf numFmtId="0" fontId="115" fillId="0" borderId="0" xfId="124" applyFont="1" applyBorder="1" applyAlignment="1" applyProtection="1">
      <alignment vertical="top" wrapText="1"/>
    </xf>
    <xf numFmtId="0" fontId="2" fillId="0" borderId="0" xfId="129" applyFont="1" applyFill="1" applyBorder="1" applyAlignment="1" applyProtection="1">
      <alignment horizontal="justify" vertical="center" wrapText="1"/>
    </xf>
    <xf numFmtId="164" fontId="54" fillId="0" borderId="0" xfId="124" applyNumberFormat="1" applyFont="1" applyFill="1" applyBorder="1" applyAlignment="1" applyProtection="1">
      <alignment horizontal="right" wrapText="1"/>
    </xf>
    <xf numFmtId="4" fontId="120" fillId="0" borderId="0" xfId="124" applyNumberFormat="1" applyFont="1" applyAlignment="1" applyProtection="1">
      <alignment horizontal="center"/>
    </xf>
    <xf numFmtId="4" fontId="4" fillId="0" borderId="0" xfId="124" applyNumberFormat="1" applyFont="1" applyFill="1" applyBorder="1" applyAlignment="1" applyProtection="1">
      <alignment horizontal="right"/>
    </xf>
    <xf numFmtId="2" fontId="4" fillId="0" borderId="0" xfId="124" applyNumberFormat="1" applyFont="1" applyProtection="1"/>
    <xf numFmtId="0" fontId="118" fillId="0" borderId="0" xfId="129" applyFont="1" applyAlignment="1" applyProtection="1">
      <alignment vertical="top" wrapText="1"/>
    </xf>
    <xf numFmtId="0" fontId="54" fillId="0" borderId="0" xfId="121" applyFont="1" applyFill="1" applyBorder="1" applyAlignment="1" applyProtection="1">
      <alignment vertical="center"/>
    </xf>
    <xf numFmtId="0" fontId="54" fillId="0" borderId="0" xfId="121" applyFont="1" applyBorder="1" applyAlignment="1" applyProtection="1"/>
    <xf numFmtId="4" fontId="54" fillId="0" borderId="0" xfId="121" applyNumberFormat="1" applyFont="1" applyBorder="1" applyProtection="1"/>
    <xf numFmtId="0" fontId="54" fillId="0" borderId="19" xfId="121" applyFont="1" applyFill="1" applyBorder="1" applyAlignment="1" applyProtection="1">
      <alignment horizontal="center" vertical="top" wrapText="1"/>
    </xf>
    <xf numFmtId="0" fontId="42" fillId="0" borderId="19" xfId="121" applyFont="1" applyFill="1" applyBorder="1" applyAlignment="1" applyProtection="1">
      <alignment horizontal="right" vertical="top" wrapText="1"/>
    </xf>
    <xf numFmtId="0" fontId="54" fillId="0" borderId="19" xfId="121" applyFont="1" applyFill="1" applyBorder="1" applyAlignment="1" applyProtection="1">
      <alignment horizontal="center"/>
    </xf>
    <xf numFmtId="0" fontId="54" fillId="0" borderId="19" xfId="121" applyFont="1" applyFill="1" applyBorder="1" applyAlignment="1" applyProtection="1"/>
    <xf numFmtId="2" fontId="54" fillId="0" borderId="19" xfId="121" applyNumberFormat="1" applyFont="1" applyBorder="1" applyAlignment="1" applyProtection="1"/>
    <xf numFmtId="2" fontId="54" fillId="0" borderId="0" xfId="121" applyNumberFormat="1" applyFont="1" applyBorder="1" applyAlignment="1" applyProtection="1"/>
    <xf numFmtId="0" fontId="65" fillId="0" borderId="0" xfId="797" applyFont="1" applyBorder="1" applyAlignment="1" applyProtection="1">
      <alignment vertical="top" wrapText="1"/>
    </xf>
    <xf numFmtId="0" fontId="4" fillId="0" borderId="0" xfId="830" applyFont="1" applyFill="1" applyBorder="1" applyAlignment="1" applyProtection="1">
      <alignment horizontal="center"/>
    </xf>
    <xf numFmtId="0" fontId="4" fillId="0" borderId="0" xfId="830" applyFont="1" applyFill="1" applyBorder="1" applyAlignment="1" applyProtection="1"/>
    <xf numFmtId="2" fontId="42" fillId="0" borderId="19" xfId="121" applyNumberFormat="1" applyFont="1" applyBorder="1" applyAlignment="1" applyProtection="1"/>
    <xf numFmtId="2" fontId="42" fillId="0" borderId="0" xfId="121" applyNumberFormat="1" applyFont="1" applyBorder="1" applyAlignment="1" applyProtection="1"/>
    <xf numFmtId="0" fontId="113" fillId="0" borderId="0" xfId="831" applyFont="1" applyFill="1" applyBorder="1" applyAlignment="1" applyProtection="1">
      <alignment horizontal="center" vertical="top" wrapText="1"/>
      <protection locked="0"/>
    </xf>
    <xf numFmtId="0" fontId="54" fillId="0" borderId="0" xfId="121" applyFont="1" applyFill="1" applyBorder="1" applyAlignment="1" applyProtection="1">
      <alignment horizontal="right" vertical="top"/>
      <protection locked="0"/>
    </xf>
    <xf numFmtId="4" fontId="124" fillId="0" borderId="0" xfId="121" applyNumberFormat="1" applyFont="1" applyFill="1" applyBorder="1" applyAlignment="1" applyProtection="1">
      <alignment horizontal="right" vertical="top"/>
      <protection locked="0"/>
    </xf>
    <xf numFmtId="4" fontId="4" fillId="0" borderId="0" xfId="124" applyNumberFormat="1" applyFont="1" applyBorder="1" applyAlignment="1" applyProtection="1">
      <alignment vertical="top" wrapText="1"/>
      <protection locked="0"/>
    </xf>
    <xf numFmtId="4" fontId="2" fillId="0" borderId="0" xfId="129" applyNumberFormat="1" applyFont="1" applyAlignment="1" applyProtection="1">
      <alignment vertical="top" wrapText="1"/>
      <protection locked="0"/>
    </xf>
    <xf numFmtId="4" fontId="65" fillId="0" borderId="0" xfId="129" applyNumberFormat="1" applyFont="1" applyFill="1" applyAlignment="1" applyProtection="1">
      <alignment vertical="top" wrapText="1"/>
      <protection locked="0"/>
    </xf>
    <xf numFmtId="4" fontId="54" fillId="0" borderId="0" xfId="121" applyNumberFormat="1" applyFont="1" applyFill="1" applyBorder="1" applyAlignment="1" applyProtection="1">
      <alignment horizontal="right"/>
      <protection locked="0"/>
    </xf>
    <xf numFmtId="4" fontId="54" fillId="0" borderId="19" xfId="121" applyNumberFormat="1" applyFont="1" applyFill="1" applyBorder="1" applyAlignment="1" applyProtection="1">
      <alignment horizontal="right" vertical="top"/>
      <protection locked="0"/>
    </xf>
    <xf numFmtId="4" fontId="132" fillId="0" borderId="0" xfId="830" applyNumberFormat="1" applyFont="1" applyFill="1" applyBorder="1" applyAlignment="1" applyProtection="1">
      <alignment horizontal="right" vertical="top"/>
      <protection locked="0"/>
    </xf>
    <xf numFmtId="0" fontId="95" fillId="0" borderId="0" xfId="121" applyFont="1" applyBorder="1" applyAlignment="1" applyProtection="1">
      <alignment horizontal="right"/>
    </xf>
    <xf numFmtId="0" fontId="24" fillId="0" borderId="0" xfId="124" applyFont="1" applyBorder="1" applyAlignment="1" applyProtection="1">
      <alignment horizontal="right"/>
    </xf>
    <xf numFmtId="0" fontId="113" fillId="0" borderId="0" xfId="121" applyFont="1" applyFill="1" applyBorder="1" applyAlignment="1" applyProtection="1">
      <alignment horizontal="right" wrapText="1"/>
    </xf>
    <xf numFmtId="0" fontId="24" fillId="0" borderId="0" xfId="124" applyFont="1" applyBorder="1" applyAlignment="1" applyProtection="1">
      <alignment wrapText="1"/>
    </xf>
    <xf numFmtId="0" fontId="121" fillId="0" borderId="0" xfId="121" applyFont="1" applyFill="1" applyBorder="1" applyAlignment="1" applyProtection="1">
      <alignment horizontal="center"/>
    </xf>
    <xf numFmtId="0" fontId="113" fillId="0" borderId="0" xfId="121" applyFont="1" applyFill="1" applyBorder="1" applyAlignment="1" applyProtection="1">
      <alignment horizontal="center" vertical="top"/>
    </xf>
    <xf numFmtId="0" fontId="113" fillId="0" borderId="0" xfId="831" applyFont="1" applyFill="1" applyBorder="1" applyAlignment="1" applyProtection="1">
      <alignment horizontal="center" vertical="top" wrapText="1"/>
    </xf>
    <xf numFmtId="0" fontId="24" fillId="0" borderId="0" xfId="831" applyFont="1" applyFill="1" applyBorder="1" applyAlignment="1" applyProtection="1">
      <alignment vertical="top"/>
    </xf>
    <xf numFmtId="0" fontId="24" fillId="0" borderId="0" xfId="124" applyFont="1" applyFill="1" applyBorder="1" applyAlignment="1" applyProtection="1">
      <alignment vertical="top"/>
    </xf>
    <xf numFmtId="0" fontId="65" fillId="0" borderId="0" xfId="1042" applyFont="1" applyBorder="1" applyAlignment="1" applyProtection="1">
      <alignment vertical="top" wrapText="1"/>
    </xf>
    <xf numFmtId="0" fontId="122" fillId="0" borderId="0" xfId="121" applyFont="1" applyFill="1" applyBorder="1" applyAlignment="1" applyProtection="1">
      <alignment horizontal="left" vertical="top" wrapText="1"/>
    </xf>
    <xf numFmtId="0" fontId="123" fillId="0" borderId="0" xfId="831" applyFont="1" applyFill="1" applyBorder="1" applyAlignment="1" applyProtection="1">
      <alignment horizontal="center" vertical="top" wrapText="1"/>
    </xf>
    <xf numFmtId="4" fontId="124" fillId="0" borderId="0" xfId="121" applyNumberFormat="1" applyFont="1" applyFill="1" applyBorder="1" applyAlignment="1" applyProtection="1">
      <alignment horizontal="right" vertical="top"/>
    </xf>
    <xf numFmtId="0" fontId="4" fillId="0" borderId="0" xfId="122" applyFont="1" applyBorder="1" applyAlignment="1" applyProtection="1">
      <alignment horizontal="left" vertical="top" wrapText="1"/>
    </xf>
    <xf numFmtId="0" fontId="4" fillId="0" borderId="0" xfId="122" applyFont="1" applyFill="1" applyBorder="1" applyAlignment="1" applyProtection="1">
      <alignment vertical="top" wrapText="1"/>
    </xf>
    <xf numFmtId="0" fontId="115" fillId="0" borderId="0" xfId="122" applyFont="1" applyFill="1" applyBorder="1" applyAlignment="1" applyProtection="1">
      <alignment vertical="top" wrapText="1"/>
    </xf>
    <xf numFmtId="0" fontId="4" fillId="0" borderId="0" xfId="124" applyFont="1" applyFill="1" applyBorder="1" applyAlignment="1" applyProtection="1">
      <alignment horizontal="center" vertical="top" wrapText="1"/>
    </xf>
    <xf numFmtId="0" fontId="4" fillId="0" borderId="0" xfId="122" applyFont="1" applyFill="1" applyBorder="1" applyAlignment="1" applyProtection="1">
      <alignment horizontal="left" vertical="top" wrapText="1"/>
    </xf>
    <xf numFmtId="0" fontId="125" fillId="0" borderId="0" xfId="121" applyFont="1" applyFill="1" applyBorder="1" applyAlignment="1" applyProtection="1">
      <alignment horizontal="center" vertical="top" wrapText="1"/>
    </xf>
    <xf numFmtId="0" fontId="125" fillId="0" borderId="0" xfId="121" applyFont="1" applyFill="1" applyBorder="1" applyAlignment="1" applyProtection="1">
      <alignment vertical="top"/>
    </xf>
    <xf numFmtId="4" fontId="125" fillId="0" borderId="0" xfId="121" applyNumberFormat="1" applyFont="1" applyFill="1" applyBorder="1" applyAlignment="1" applyProtection="1">
      <alignment vertical="top"/>
    </xf>
    <xf numFmtId="0" fontId="65" fillId="0" borderId="0" xfId="1041" applyFont="1" applyBorder="1" applyAlignment="1" applyProtection="1">
      <alignment vertical="top" wrapText="1"/>
    </xf>
    <xf numFmtId="0" fontId="65" fillId="0" borderId="0" xfId="1041" applyNumberFormat="1" applyFont="1" applyBorder="1" applyAlignment="1" applyProtection="1">
      <alignment vertical="top" wrapText="1"/>
    </xf>
    <xf numFmtId="0" fontId="4" fillId="28" borderId="0" xfId="121" applyFont="1" applyFill="1" applyBorder="1" applyAlignment="1" applyProtection="1">
      <alignment vertical="top" wrapText="1"/>
    </xf>
    <xf numFmtId="0" fontId="65" fillId="0" borderId="0" xfId="1041" applyNumberFormat="1" applyFont="1" applyFill="1" applyBorder="1" applyAlignment="1" applyProtection="1">
      <alignment vertical="top" wrapText="1"/>
    </xf>
    <xf numFmtId="0" fontId="65" fillId="0" borderId="0" xfId="1041" applyNumberFormat="1" applyFont="1" applyBorder="1" applyAlignment="1" applyProtection="1">
      <alignment horizontal="right" vertical="top" wrapText="1"/>
    </xf>
    <xf numFmtId="49" fontId="127" fillId="0" borderId="0" xfId="124" applyNumberFormat="1" applyFont="1" applyFill="1" applyAlignment="1" applyProtection="1">
      <alignment horizontal="center" vertical="top"/>
    </xf>
    <xf numFmtId="0" fontId="4" fillId="0" borderId="0" xfId="630" applyNumberFormat="1" applyFont="1" applyBorder="1" applyAlignment="1" applyProtection="1">
      <alignment vertical="top" wrapText="1"/>
    </xf>
    <xf numFmtId="4" fontId="54" fillId="50" borderId="0" xfId="121" applyNumberFormat="1" applyFont="1" applyFill="1" applyBorder="1" applyAlignment="1" applyProtection="1">
      <alignment vertical="top"/>
    </xf>
    <xf numFmtId="0" fontId="54" fillId="50" borderId="0" xfId="121" applyFont="1" applyFill="1" applyBorder="1" applyAlignment="1" applyProtection="1">
      <alignment vertical="top"/>
    </xf>
    <xf numFmtId="0" fontId="54" fillId="50" borderId="0" xfId="124" applyFont="1" applyFill="1" applyBorder="1" applyAlignment="1" applyProtection="1">
      <alignment horizontal="left" vertical="top"/>
    </xf>
    <xf numFmtId="0" fontId="4" fillId="0" borderId="0" xfId="630" applyFont="1" applyBorder="1" applyAlignment="1" applyProtection="1">
      <alignment vertical="top" wrapText="1"/>
    </xf>
    <xf numFmtId="0" fontId="65" fillId="0" borderId="0" xfId="124" applyFont="1" applyAlignment="1" applyProtection="1">
      <alignment horizontal="center" vertical="top" wrapText="1"/>
    </xf>
    <xf numFmtId="0" fontId="65" fillId="0" borderId="0" xfId="1043" applyFont="1" applyFill="1" applyAlignment="1" applyProtection="1">
      <alignment horizontal="right"/>
    </xf>
    <xf numFmtId="0" fontId="65" fillId="0" borderId="0" xfId="124" applyFont="1" applyFill="1" applyBorder="1" applyAlignment="1" applyProtection="1">
      <alignment vertical="top" wrapText="1"/>
    </xf>
    <xf numFmtId="0" fontId="65" fillId="0" borderId="0" xfId="124" applyFont="1" applyFill="1" applyBorder="1" applyAlignment="1" applyProtection="1">
      <alignment horizontal="center" vertical="top" wrapText="1"/>
    </xf>
    <xf numFmtId="0" fontId="65" fillId="0" borderId="0" xfId="124" applyFont="1" applyFill="1" applyBorder="1" applyAlignment="1" applyProtection="1">
      <alignment horizontal="right" vertical="top" wrapText="1"/>
    </xf>
    <xf numFmtId="3" fontId="4" fillId="0" borderId="0" xfId="124" applyNumberFormat="1" applyFont="1" applyBorder="1" applyAlignment="1" applyProtection="1">
      <alignment vertical="top" wrapText="1"/>
    </xf>
    <xf numFmtId="3" fontId="4" fillId="0" borderId="0" xfId="124" applyNumberFormat="1" applyFont="1" applyBorder="1" applyProtection="1"/>
    <xf numFmtId="4" fontId="61" fillId="0" borderId="0" xfId="906" applyNumberFormat="1" applyFont="1" applyBorder="1" applyAlignment="1" applyProtection="1">
      <alignment vertical="top" wrapText="1"/>
    </xf>
    <xf numFmtId="0" fontId="65" fillId="0" borderId="0" xfId="124" applyFont="1" applyBorder="1" applyAlignment="1" applyProtection="1">
      <alignment horizontal="center" vertical="top" wrapText="1"/>
    </xf>
    <xf numFmtId="0" fontId="39" fillId="0" borderId="0" xfId="124" applyFont="1" applyBorder="1" applyAlignment="1" applyProtection="1">
      <alignment horizontal="center" vertical="top" wrapText="1"/>
    </xf>
    <xf numFmtId="0" fontId="39" fillId="0" borderId="0" xfId="124" applyFont="1" applyBorder="1" applyAlignment="1" applyProtection="1">
      <alignment horizontal="right" vertical="top" wrapText="1"/>
    </xf>
    <xf numFmtId="4" fontId="39" fillId="0" borderId="0" xfId="906" applyNumberFormat="1" applyFont="1" applyBorder="1" applyAlignment="1" applyProtection="1">
      <alignment vertical="top" wrapText="1"/>
    </xf>
    <xf numFmtId="4" fontId="116" fillId="0" borderId="0" xfId="121" applyNumberFormat="1" applyFont="1" applyFill="1" applyBorder="1" applyAlignment="1" applyProtection="1">
      <alignment vertical="top"/>
    </xf>
    <xf numFmtId="0" fontId="116" fillId="0" borderId="0" xfId="121" applyFont="1" applyFill="1" applyBorder="1" applyAlignment="1" applyProtection="1">
      <alignment vertical="top"/>
    </xf>
    <xf numFmtId="0" fontId="116" fillId="0" borderId="0" xfId="124" applyFont="1" applyFill="1" applyBorder="1" applyAlignment="1" applyProtection="1">
      <alignment horizontal="left" vertical="top"/>
    </xf>
    <xf numFmtId="4" fontId="4" fillId="0" borderId="0" xfId="906" applyNumberFormat="1" applyFont="1" applyFill="1" applyBorder="1" applyAlignment="1" applyProtection="1">
      <alignment vertical="top" wrapText="1"/>
    </xf>
    <xf numFmtId="49" fontId="4" fillId="0" borderId="0" xfId="124" applyNumberFormat="1" applyFont="1" applyFill="1" applyAlignment="1" applyProtection="1">
      <alignment horizontal="center" vertical="top"/>
    </xf>
    <xf numFmtId="0" fontId="128" fillId="0" borderId="0" xfId="124" applyFont="1" applyFill="1" applyAlignment="1" applyProtection="1">
      <alignment vertical="top" wrapText="1"/>
    </xf>
    <xf numFmtId="4" fontId="128" fillId="0" borderId="0" xfId="124" applyNumberFormat="1" applyFont="1" applyFill="1" applyAlignment="1" applyProtection="1">
      <alignment horizontal="right" vertical="top" wrapText="1"/>
    </xf>
    <xf numFmtId="0" fontId="95" fillId="0" borderId="0" xfId="124" applyFont="1" applyFill="1" applyAlignment="1" applyProtection="1">
      <alignment vertical="top" wrapText="1"/>
    </xf>
    <xf numFmtId="0" fontId="65" fillId="0" borderId="0" xfId="129" applyNumberFormat="1" applyFont="1" applyAlignment="1" applyProtection="1">
      <alignment vertical="top" wrapText="1"/>
    </xf>
    <xf numFmtId="0" fontId="2" fillId="0" borderId="0" xfId="124" applyFont="1" applyBorder="1" applyAlignment="1" applyProtection="1">
      <alignment vertical="top" wrapText="1"/>
    </xf>
    <xf numFmtId="0" fontId="4" fillId="0" borderId="0" xfId="129" applyFont="1" applyAlignment="1" applyProtection="1">
      <alignment wrapText="1"/>
    </xf>
    <xf numFmtId="0" fontId="66" fillId="0" borderId="0" xfId="129" applyNumberFormat="1" applyFont="1" applyBorder="1" applyAlignment="1" applyProtection="1">
      <alignment vertical="top" wrapText="1"/>
    </xf>
    <xf numFmtId="0" fontId="66" fillId="0" borderId="0" xfId="129" applyFont="1" applyAlignment="1" applyProtection="1">
      <alignment vertical="top" wrapText="1"/>
    </xf>
    <xf numFmtId="0" fontId="66" fillId="0" borderId="0" xfId="129" applyFont="1" applyAlignment="1" applyProtection="1">
      <alignment horizontal="center" vertical="top" wrapText="1"/>
    </xf>
    <xf numFmtId="0" fontId="66" fillId="0" borderId="0" xfId="1044" applyFont="1" applyAlignment="1" applyProtection="1">
      <alignment horizontal="right"/>
    </xf>
    <xf numFmtId="0" fontId="4" fillId="0" borderId="0" xfId="124" applyFont="1" applyAlignment="1" applyProtection="1">
      <alignment horizontal="justify" vertical="top" wrapText="1"/>
    </xf>
    <xf numFmtId="0" fontId="4" fillId="0" borderId="0" xfId="124" applyFont="1" applyAlignment="1" applyProtection="1">
      <alignment horizontal="left" vertical="top" wrapText="1"/>
    </xf>
    <xf numFmtId="4" fontId="54" fillId="0" borderId="0" xfId="121" applyNumberFormat="1" applyFont="1" applyFill="1" applyBorder="1" applyAlignment="1" applyProtection="1">
      <alignment horizontal="right"/>
    </xf>
    <xf numFmtId="3" fontId="4" fillId="0" borderId="0" xfId="124" applyNumberFormat="1" applyFont="1" applyAlignment="1" applyProtection="1">
      <alignment horizontal="right"/>
    </xf>
    <xf numFmtId="3" fontId="4" fillId="0" borderId="0" xfId="124" applyNumberFormat="1" applyFont="1" applyProtection="1"/>
    <xf numFmtId="3" fontId="130" fillId="0" borderId="0" xfId="124" applyNumberFormat="1" applyFont="1" applyProtection="1"/>
    <xf numFmtId="4" fontId="130" fillId="0" borderId="0" xfId="124" applyNumberFormat="1" applyFont="1" applyProtection="1"/>
    <xf numFmtId="4" fontId="4" fillId="0" borderId="0" xfId="124" applyNumberFormat="1" applyFont="1" applyProtection="1"/>
    <xf numFmtId="0" fontId="2" fillId="0" borderId="0" xfId="124" applyFont="1" applyBorder="1" applyAlignment="1" applyProtection="1">
      <alignment wrapText="1"/>
    </xf>
    <xf numFmtId="4" fontId="61" fillId="0" borderId="0" xfId="124" applyNumberFormat="1" applyFont="1" applyAlignment="1" applyProtection="1"/>
    <xf numFmtId="0" fontId="4" fillId="0" borderId="0" xfId="124" applyNumberFormat="1" applyFont="1" applyAlignment="1" applyProtection="1">
      <alignment horizontal="center" vertical="top" wrapText="1"/>
    </xf>
    <xf numFmtId="0" fontId="4" fillId="0" borderId="0" xfId="124" applyFont="1" applyFill="1" applyAlignment="1" applyProtection="1">
      <alignment horizontal="center"/>
    </xf>
    <xf numFmtId="0" fontId="4" fillId="0" borderId="0" xfId="124" applyNumberFormat="1" applyFont="1" applyAlignment="1" applyProtection="1">
      <alignment horizontal="right" vertical="top" wrapText="1"/>
    </xf>
    <xf numFmtId="4" fontId="61" fillId="0" borderId="0" xfId="124" applyNumberFormat="1" applyFont="1" applyFill="1" applyAlignment="1" applyProtection="1"/>
    <xf numFmtId="0" fontId="4" fillId="0" borderId="0" xfId="122" applyFont="1" applyFill="1" applyAlignment="1" applyProtection="1">
      <alignment horizontal="center" vertical="top" wrapText="1"/>
    </xf>
    <xf numFmtId="0" fontId="42" fillId="0" borderId="19" xfId="121" applyFont="1" applyFill="1" applyBorder="1" applyAlignment="1" applyProtection="1">
      <alignment horizontal="center" vertical="top" wrapText="1"/>
    </xf>
    <xf numFmtId="0" fontId="54" fillId="0" borderId="19" xfId="121" applyFont="1" applyFill="1" applyBorder="1" applyAlignment="1" applyProtection="1">
      <alignment horizontal="center" vertical="top"/>
    </xf>
    <xf numFmtId="0" fontId="54" fillId="0" borderId="19" xfId="121" applyFont="1" applyFill="1" applyBorder="1" applyAlignment="1" applyProtection="1">
      <alignment horizontal="right" vertical="top"/>
    </xf>
    <xf numFmtId="4" fontId="42" fillId="0" borderId="19" xfId="121" applyNumberFormat="1" applyFont="1" applyFill="1" applyBorder="1" applyAlignment="1" applyProtection="1">
      <alignment horizontal="right" vertical="top"/>
    </xf>
    <xf numFmtId="0" fontId="2" fillId="0" borderId="0" xfId="124" applyNumberFormat="1" applyFont="1" applyBorder="1" applyAlignment="1" applyProtection="1">
      <alignment vertical="top" wrapText="1"/>
    </xf>
    <xf numFmtId="0" fontId="2" fillId="0" borderId="0" xfId="124" applyNumberFormat="1" applyFont="1" applyBorder="1" applyAlignment="1" applyProtection="1">
      <alignment horizontal="left" vertical="top" wrapText="1"/>
    </xf>
    <xf numFmtId="0" fontId="131" fillId="0" borderId="0" xfId="124" applyFont="1" applyFill="1" applyBorder="1" applyAlignment="1" applyProtection="1">
      <alignment horizontal="left" vertical="top"/>
    </xf>
    <xf numFmtId="0" fontId="4" fillId="0" borderId="0" xfId="124" applyFont="1" applyFill="1" applyBorder="1" applyAlignment="1" applyProtection="1">
      <alignment vertical="top"/>
    </xf>
    <xf numFmtId="0" fontId="54" fillId="0" borderId="0" xfId="121" applyFont="1" applyBorder="1" applyAlignment="1" applyProtection="1">
      <alignment horizontal="right"/>
    </xf>
    <xf numFmtId="0" fontId="95" fillId="0" borderId="0" xfId="121" applyFont="1" applyBorder="1" applyAlignment="1" applyProtection="1">
      <alignment horizontal="right" vertical="top"/>
      <protection locked="0"/>
    </xf>
    <xf numFmtId="0" fontId="24" fillId="0" borderId="0" xfId="124" applyFont="1" applyBorder="1" applyAlignment="1" applyProtection="1">
      <alignment horizontal="right" vertical="top"/>
      <protection locked="0"/>
    </xf>
    <xf numFmtId="0" fontId="113" fillId="0" borderId="0" xfId="831" applyFont="1" applyFill="1" applyBorder="1" applyAlignment="1" applyProtection="1">
      <alignment horizontal="right" vertical="top" wrapText="1"/>
      <protection locked="0"/>
    </xf>
    <xf numFmtId="0" fontId="24" fillId="0" borderId="0" xfId="124" applyFont="1" applyFill="1" applyBorder="1" applyAlignment="1" applyProtection="1">
      <alignment horizontal="right" vertical="top"/>
      <protection locked="0"/>
    </xf>
    <xf numFmtId="0" fontId="113" fillId="0" borderId="0" xfId="1039" applyFont="1" applyFill="1" applyBorder="1" applyAlignment="1" applyProtection="1">
      <alignment horizontal="center" vertical="top" wrapText="1"/>
      <protection locked="0"/>
    </xf>
    <xf numFmtId="4" fontId="4" fillId="0" borderId="0" xfId="124" applyNumberFormat="1" applyFont="1" applyAlignment="1" applyProtection="1">
      <alignment horizontal="right"/>
      <protection locked="0"/>
    </xf>
    <xf numFmtId="4" fontId="65" fillId="0" borderId="0" xfId="124" applyNumberFormat="1" applyFont="1" applyFill="1" applyAlignment="1" applyProtection="1">
      <alignment horizontal="center"/>
      <protection locked="0"/>
    </xf>
    <xf numFmtId="4" fontId="65" fillId="0" borderId="0" xfId="124" applyNumberFormat="1" applyFont="1" applyFill="1" applyBorder="1" applyAlignment="1" applyProtection="1">
      <alignment horizontal="center"/>
      <protection locked="0"/>
    </xf>
    <xf numFmtId="0" fontId="65" fillId="0" borderId="0" xfId="1042" applyFont="1" applyFill="1" applyBorder="1" applyAlignment="1" applyProtection="1">
      <alignment horizontal="center" vertical="top" wrapText="1"/>
      <protection locked="0"/>
    </xf>
    <xf numFmtId="4" fontId="65" fillId="0" borderId="0" xfId="124" applyNumberFormat="1" applyFont="1" applyFill="1" applyBorder="1" applyAlignment="1" applyProtection="1">
      <alignment horizontal="right"/>
      <protection locked="0"/>
    </xf>
    <xf numFmtId="0" fontId="61" fillId="0" borderId="0" xfId="123" applyFont="1" applyAlignment="1" applyProtection="1">
      <alignment horizontal="right" vertical="top" wrapText="1"/>
      <protection locked="0"/>
    </xf>
    <xf numFmtId="4" fontId="4" fillId="0" borderId="0" xfId="123" applyNumberFormat="1" applyFont="1" applyAlignment="1" applyProtection="1">
      <alignment horizontal="right" vertical="top" wrapText="1"/>
      <protection locked="0"/>
    </xf>
    <xf numFmtId="4" fontId="2" fillId="0" borderId="0" xfId="124" applyNumberFormat="1" applyFont="1" applyAlignment="1" applyProtection="1">
      <alignment horizontal="right"/>
      <protection locked="0"/>
    </xf>
    <xf numFmtId="0" fontId="54" fillId="0" borderId="0" xfId="121" applyFont="1" applyBorder="1" applyAlignment="1" applyProtection="1">
      <alignment horizontal="right" vertical="top"/>
      <protection locked="0"/>
    </xf>
    <xf numFmtId="0" fontId="95" fillId="0" borderId="0" xfId="121" applyFont="1" applyBorder="1" applyAlignment="1" applyProtection="1">
      <alignment horizontal="center" vertical="top"/>
    </xf>
    <xf numFmtId="0" fontId="95" fillId="0" borderId="0" xfId="121" applyFont="1" applyBorder="1" applyAlignment="1" applyProtection="1">
      <alignment horizontal="right" vertical="top"/>
    </xf>
    <xf numFmtId="0" fontId="95" fillId="0" borderId="0" xfId="121" applyFont="1" applyBorder="1" applyAlignment="1" applyProtection="1">
      <alignment vertical="top"/>
    </xf>
    <xf numFmtId="0" fontId="24" fillId="0" borderId="0" xfId="121" applyFont="1" applyBorder="1" applyAlignment="1" applyProtection="1">
      <alignment horizontal="left" vertical="top" wrapText="1"/>
    </xf>
    <xf numFmtId="0" fontId="24" fillId="0" borderId="0" xfId="124" applyFont="1" applyBorder="1" applyAlignment="1" applyProtection="1">
      <alignment vertical="top"/>
    </xf>
    <xf numFmtId="0" fontId="24" fillId="0" borderId="0" xfId="124" applyFont="1" applyBorder="1" applyAlignment="1" applyProtection="1">
      <alignment horizontal="right" vertical="top"/>
    </xf>
    <xf numFmtId="0" fontId="66" fillId="0" borderId="0" xfId="122" applyFont="1" applyAlignment="1" applyProtection="1">
      <alignment horizontal="center" vertical="top" wrapText="1"/>
    </xf>
    <xf numFmtId="0" fontId="66" fillId="0" borderId="0" xfId="124" applyFont="1" applyAlignment="1" applyProtection="1">
      <alignment horizontal="left" vertical="top" wrapText="1"/>
    </xf>
    <xf numFmtId="0" fontId="65" fillId="0" borderId="0" xfId="799" applyFont="1" applyAlignment="1" applyProtection="1">
      <alignment vertical="top" wrapText="1"/>
    </xf>
    <xf numFmtId="0" fontId="4" fillId="0" borderId="0" xfId="829" applyFont="1" applyAlignment="1" applyProtection="1">
      <alignment horizontal="justify" vertical="top" wrapText="1"/>
    </xf>
    <xf numFmtId="0" fontId="4" fillId="0" borderId="0" xfId="799" applyFont="1" applyAlignment="1" applyProtection="1">
      <alignment vertical="top" wrapText="1"/>
    </xf>
    <xf numFmtId="0" fontId="4" fillId="0" borderId="0" xfId="799" applyFont="1" applyFill="1" applyAlignment="1" applyProtection="1">
      <alignment vertical="top" wrapText="1"/>
    </xf>
    <xf numFmtId="0" fontId="133" fillId="0" borderId="0" xfId="121" applyFont="1" applyFill="1" applyBorder="1" applyAlignment="1" applyProtection="1">
      <alignment horizontal="center" vertical="top"/>
    </xf>
    <xf numFmtId="40" fontId="4" fillId="0" borderId="0" xfId="1024" applyNumberFormat="1" applyFont="1" applyFill="1" applyAlignment="1" applyProtection="1">
      <alignment horizontal="left" wrapText="1"/>
    </xf>
    <xf numFmtId="0" fontId="2" fillId="0" borderId="0" xfId="124" applyFont="1" applyAlignment="1" applyProtection="1">
      <alignment horizontal="center"/>
    </xf>
    <xf numFmtId="0" fontId="66" fillId="0" borderId="0" xfId="124" applyFont="1" applyFill="1" applyAlignment="1" applyProtection="1">
      <alignment horizontal="right"/>
    </xf>
    <xf numFmtId="0" fontId="66" fillId="0" borderId="0" xfId="124" applyFont="1" applyAlignment="1" applyProtection="1">
      <alignment horizontal="center" vertical="top" wrapText="1"/>
    </xf>
    <xf numFmtId="0" fontId="113" fillId="0" borderId="0" xfId="1039" applyFont="1" applyFill="1" applyBorder="1" applyAlignment="1" applyProtection="1">
      <alignment horizontal="center" vertical="top" wrapText="1"/>
    </xf>
    <xf numFmtId="0" fontId="24" fillId="0" borderId="0" xfId="1039" applyFont="1" applyFill="1" applyBorder="1" applyAlignment="1" applyProtection="1">
      <alignment vertical="top"/>
    </xf>
    <xf numFmtId="0" fontId="65" fillId="0" borderId="0" xfId="829" applyFont="1" applyAlignment="1" applyProtection="1">
      <alignment vertical="top" wrapText="1"/>
    </xf>
    <xf numFmtId="49" fontId="24" fillId="0" borderId="0" xfId="124" applyNumberFormat="1" applyAlignment="1" applyProtection="1">
      <alignment wrapText="1"/>
    </xf>
    <xf numFmtId="0" fontId="4" fillId="0" borderId="0" xfId="829" applyFont="1" applyAlignment="1" applyProtection="1">
      <alignment vertical="top" wrapText="1"/>
    </xf>
    <xf numFmtId="0" fontId="66" fillId="0" borderId="0" xfId="124" applyNumberFormat="1" applyFont="1" applyAlignment="1" applyProtection="1">
      <alignment vertical="top" wrapText="1"/>
    </xf>
    <xf numFmtId="0" fontId="2" fillId="0" borderId="0" xfId="124" applyNumberFormat="1" applyFont="1" applyAlignment="1" applyProtection="1">
      <alignment vertical="top" wrapText="1"/>
    </xf>
    <xf numFmtId="0" fontId="4" fillId="0" borderId="0" xfId="123" applyFont="1" applyBorder="1" applyAlignment="1" applyProtection="1">
      <alignment vertical="top" wrapText="1"/>
    </xf>
    <xf numFmtId="0" fontId="4" fillId="0" borderId="0" xfId="122" applyFont="1" applyBorder="1" applyAlignment="1" applyProtection="1">
      <alignment vertical="top" wrapText="1"/>
    </xf>
    <xf numFmtId="4" fontId="4" fillId="0" borderId="0" xfId="124" applyNumberFormat="1" applyFont="1" applyAlignment="1" applyProtection="1">
      <alignment horizontal="right"/>
    </xf>
    <xf numFmtId="0" fontId="2" fillId="0" borderId="0" xfId="124" applyFont="1" applyAlignment="1" applyProtection="1">
      <alignment horizontal="right"/>
    </xf>
    <xf numFmtId="3" fontId="4" fillId="0" borderId="0" xfId="124" applyNumberFormat="1" applyFont="1" applyFill="1" applyBorder="1" applyAlignment="1" applyProtection="1">
      <alignment horizontal="right"/>
    </xf>
    <xf numFmtId="3" fontId="4" fillId="0" borderId="0" xfId="124" applyNumberFormat="1" applyFont="1" applyBorder="1" applyAlignment="1" applyProtection="1">
      <alignment horizontal="right"/>
    </xf>
    <xf numFmtId="0" fontId="4" fillId="0" borderId="0" xfId="124" applyFont="1" applyFill="1" applyAlignment="1" applyProtection="1">
      <alignment horizontal="left" vertical="top" wrapText="1"/>
    </xf>
    <xf numFmtId="4" fontId="4" fillId="0" borderId="0" xfId="124" applyNumberFormat="1" applyFont="1" applyBorder="1" applyProtection="1"/>
    <xf numFmtId="3" fontId="4" fillId="0" borderId="0" xfId="124" applyNumberFormat="1" applyFont="1" applyFill="1" applyAlignment="1" applyProtection="1">
      <alignment horizontal="right"/>
    </xf>
    <xf numFmtId="3" fontId="4" fillId="51" borderId="0" xfId="124" applyNumberFormat="1" applyFont="1" applyFill="1" applyAlignment="1" applyProtection="1">
      <alignment horizontal="right"/>
    </xf>
    <xf numFmtId="3" fontId="4" fillId="51" borderId="0" xfId="124" applyNumberFormat="1" applyFont="1" applyFill="1" applyProtection="1"/>
    <xf numFmtId="4" fontId="4" fillId="51" borderId="0" xfId="124" applyNumberFormat="1" applyFont="1" applyFill="1" applyProtection="1"/>
    <xf numFmtId="0" fontId="4" fillId="51" borderId="0" xfId="124" applyFont="1" applyFill="1" applyProtection="1"/>
    <xf numFmtId="0" fontId="65" fillId="0" borderId="0" xfId="124" applyFont="1" applyFill="1" applyBorder="1" applyAlignment="1" applyProtection="1">
      <alignment horizontal="center"/>
    </xf>
    <xf numFmtId="0" fontId="61" fillId="0" borderId="0" xfId="124" applyFont="1" applyFill="1" applyBorder="1" applyAlignment="1" applyProtection="1">
      <alignment horizontal="center"/>
    </xf>
    <xf numFmtId="0" fontId="65" fillId="0" borderId="0" xfId="124" applyFont="1" applyFill="1" applyBorder="1" applyAlignment="1" applyProtection="1">
      <alignment horizontal="center" vertical="top"/>
    </xf>
    <xf numFmtId="0" fontId="4" fillId="0" borderId="0" xfId="124" applyFont="1" applyFill="1" applyBorder="1" applyAlignment="1" applyProtection="1">
      <alignment horizontal="center"/>
    </xf>
    <xf numFmtId="0" fontId="2" fillId="0" borderId="0" xfId="124" applyFont="1" applyAlignment="1" applyProtection="1">
      <alignment horizontal="right" vertical="top"/>
    </xf>
    <xf numFmtId="0" fontId="4" fillId="0" borderId="0" xfId="124" applyNumberFormat="1" applyFont="1" applyFill="1" applyAlignment="1" applyProtection="1">
      <alignment horizontal="center" vertical="top"/>
    </xf>
    <xf numFmtId="4" fontId="61" fillId="0" borderId="0" xfId="124" applyNumberFormat="1" applyFont="1" applyAlignment="1" applyProtection="1">
      <alignment horizontal="right"/>
    </xf>
    <xf numFmtId="0" fontId="4" fillId="0" borderId="0" xfId="123" applyFont="1" applyAlignment="1" applyProtection="1">
      <alignment vertical="top" wrapText="1"/>
    </xf>
    <xf numFmtId="0" fontId="4" fillId="0" borderId="0" xfId="828" applyNumberFormat="1" applyFont="1" applyAlignment="1" applyProtection="1">
      <alignment horizontal="center" vertical="top" wrapText="1"/>
    </xf>
    <xf numFmtId="0" fontId="134" fillId="0" borderId="0" xfId="907" applyFont="1" applyFill="1" applyAlignment="1" applyProtection="1">
      <alignment vertical="top" wrapText="1"/>
    </xf>
    <xf numFmtId="0" fontId="61" fillId="0" borderId="0" xfId="124" applyFont="1" applyAlignment="1" applyProtection="1">
      <alignment horizontal="right" vertical="top"/>
    </xf>
    <xf numFmtId="0" fontId="65" fillId="0" borderId="0" xfId="122" applyFont="1" applyAlignment="1" applyProtection="1">
      <alignment horizontal="center" vertical="top" wrapText="1"/>
    </xf>
    <xf numFmtId="49" fontId="4" fillId="0" borderId="0" xfId="124" applyNumberFormat="1" applyFont="1" applyAlignment="1" applyProtection="1">
      <alignment horizontal="right" vertical="top"/>
    </xf>
    <xf numFmtId="0" fontId="134" fillId="0" borderId="0" xfId="1048" applyFont="1" applyFill="1" applyAlignment="1" applyProtection="1">
      <alignment horizontal="left" vertical="top"/>
    </xf>
    <xf numFmtId="0" fontId="134" fillId="0" borderId="0" xfId="1049" applyFont="1" applyFill="1" applyAlignment="1" applyProtection="1">
      <alignment vertical="top" wrapText="1"/>
    </xf>
    <xf numFmtId="4" fontId="61" fillId="0" borderId="0" xfId="123" applyNumberFormat="1" applyFont="1" applyAlignment="1" applyProtection="1">
      <alignment vertical="top" wrapText="1"/>
    </xf>
    <xf numFmtId="0" fontId="2" fillId="0" borderId="0" xfId="124" applyFont="1" applyAlignment="1" applyProtection="1">
      <alignment horizontal="left" vertical="top" wrapText="1"/>
    </xf>
    <xf numFmtId="4" fontId="2" fillId="0" borderId="0" xfId="124" applyNumberFormat="1" applyFont="1" applyAlignment="1" applyProtection="1">
      <alignment horizontal="right"/>
    </xf>
    <xf numFmtId="49" fontId="2" fillId="0" borderId="0" xfId="124" applyNumberFormat="1" applyFont="1" applyAlignment="1" applyProtection="1">
      <alignment horizontal="right" vertical="top"/>
    </xf>
    <xf numFmtId="49" fontId="2" fillId="0" borderId="0" xfId="124" applyNumberFormat="1" applyFont="1" applyAlignment="1" applyProtection="1">
      <alignment horizontal="center" vertical="top"/>
    </xf>
    <xf numFmtId="0" fontId="2" fillId="0" borderId="0" xfId="124" applyFont="1" applyAlignment="1" applyProtection="1">
      <alignment horizontal="left" vertical="top"/>
    </xf>
    <xf numFmtId="0" fontId="65" fillId="0" borderId="0" xfId="905" applyFont="1" applyBorder="1" applyAlignment="1" applyProtection="1">
      <alignment vertical="top" wrapText="1"/>
    </xf>
    <xf numFmtId="0" fontId="2" fillId="0" borderId="0" xfId="124" applyNumberFormat="1" applyFont="1" applyFill="1" applyBorder="1" applyAlignment="1" applyProtection="1">
      <alignment horizontal="left" vertical="top" wrapText="1"/>
    </xf>
    <xf numFmtId="0" fontId="4" fillId="0" borderId="0" xfId="799" applyFont="1" applyBorder="1" applyAlignment="1" applyProtection="1">
      <alignment vertical="top" wrapText="1"/>
    </xf>
    <xf numFmtId="0" fontId="54" fillId="0" borderId="19" xfId="121" applyNumberFormat="1" applyFont="1" applyFill="1" applyBorder="1" applyAlignment="1" applyProtection="1">
      <alignment horizontal="center" vertical="top" wrapText="1"/>
    </xf>
    <xf numFmtId="0" fontId="54" fillId="0" borderId="0" xfId="121" applyFont="1" applyBorder="1" applyAlignment="1" applyProtection="1">
      <alignment horizontal="right" vertical="top"/>
    </xf>
    <xf numFmtId="0" fontId="26" fillId="0" borderId="0" xfId="121" applyFont="1" applyBorder="1" applyAlignment="1" applyProtection="1">
      <alignment vertical="top" wrapText="1"/>
    </xf>
    <xf numFmtId="0" fontId="26" fillId="0" borderId="0" xfId="121" applyFont="1" applyFill="1" applyBorder="1" applyAlignment="1" applyProtection="1">
      <alignment horizontal="center" vertical="top" wrapText="1"/>
    </xf>
    <xf numFmtId="0" fontId="6" fillId="0" borderId="0" xfId="121" applyFont="1" applyProtection="1"/>
    <xf numFmtId="4" fontId="26" fillId="0" borderId="24" xfId="121" applyNumberFormat="1" applyFont="1" applyFill="1" applyBorder="1" applyAlignment="1" applyProtection="1"/>
    <xf numFmtId="4" fontId="26" fillId="0" borderId="0" xfId="121" applyNumberFormat="1" applyFont="1" applyFill="1" applyProtection="1"/>
    <xf numFmtId="0" fontId="6" fillId="0" borderId="0" xfId="121" applyFont="1" applyFill="1" applyProtection="1"/>
    <xf numFmtId="4" fontId="26" fillId="0" borderId="25" xfId="121" applyNumberFormat="1" applyFont="1" applyFill="1" applyBorder="1" applyAlignment="1" applyProtection="1"/>
    <xf numFmtId="4" fontId="26" fillId="0" borderId="0" xfId="121" applyNumberFormat="1" applyFont="1" applyFill="1" applyBorder="1" applyProtection="1"/>
    <xf numFmtId="0" fontId="6" fillId="0" borderId="0" xfId="121" applyFont="1" applyFill="1" applyBorder="1" applyProtection="1"/>
    <xf numFmtId="4" fontId="26" fillId="0" borderId="23" xfId="121" applyNumberFormat="1" applyFont="1" applyBorder="1" applyAlignment="1" applyProtection="1">
      <alignment horizontal="right"/>
    </xf>
    <xf numFmtId="0" fontId="6" fillId="0" borderId="0" xfId="121" applyFont="1" applyAlignment="1" applyProtection="1">
      <alignment vertical="top" wrapText="1"/>
    </xf>
    <xf numFmtId="0" fontId="26" fillId="0" borderId="0" xfId="121" applyFont="1" applyBorder="1" applyAlignment="1" applyProtection="1">
      <alignment horizontal="right"/>
    </xf>
    <xf numFmtId="0" fontId="6" fillId="0" borderId="0" xfId="121" applyFont="1" applyAlignment="1" applyProtection="1">
      <alignment horizontal="right"/>
    </xf>
    <xf numFmtId="0" fontId="6" fillId="0" borderId="0" xfId="121" applyFont="1" applyFill="1" applyAlignment="1" applyProtection="1">
      <alignment vertical="top" wrapText="1"/>
    </xf>
    <xf numFmtId="0" fontId="6" fillId="0" borderId="0" xfId="121" applyFont="1" applyFill="1" applyAlignment="1" applyProtection="1">
      <alignment horizontal="right"/>
    </xf>
    <xf numFmtId="164" fontId="33" fillId="0" borderId="0" xfId="0" applyFont="1" applyAlignment="1" applyProtection="1">
      <protection locked="0"/>
    </xf>
    <xf numFmtId="164" fontId="4" fillId="0" borderId="0" xfId="0" applyFont="1" applyFill="1" applyProtection="1">
      <alignment horizontal="left" vertical="top" wrapText="1"/>
      <protection locked="0"/>
    </xf>
    <xf numFmtId="164" fontId="35" fillId="24" borderId="0" xfId="0" applyFont="1" applyFill="1" applyAlignment="1" applyProtection="1">
      <protection locked="0"/>
    </xf>
    <xf numFmtId="164" fontId="33" fillId="0" borderId="0" xfId="0" applyFont="1" applyFill="1" applyAlignment="1" applyProtection="1">
      <protection locked="0"/>
    </xf>
    <xf numFmtId="164" fontId="38" fillId="0" borderId="0" xfId="0" applyFont="1" applyFill="1" applyAlignment="1" applyProtection="1">
      <protection locked="0"/>
    </xf>
    <xf numFmtId="164" fontId="4" fillId="0" borderId="0" xfId="0" applyFont="1" applyFill="1" applyBorder="1" applyProtection="1">
      <alignment horizontal="left" vertical="top" wrapText="1"/>
      <protection locked="0"/>
    </xf>
    <xf numFmtId="164" fontId="33" fillId="0" borderId="0" xfId="0" applyFont="1" applyFill="1" applyBorder="1" applyAlignment="1" applyProtection="1">
      <protection locked="0"/>
    </xf>
    <xf numFmtId="164" fontId="38" fillId="0" borderId="0" xfId="0" applyFont="1" applyFill="1" applyBorder="1" applyAlignment="1" applyProtection="1">
      <protection locked="0"/>
    </xf>
    <xf numFmtId="4" fontId="33" fillId="0" borderId="0" xfId="0" applyNumberFormat="1" applyFont="1" applyFill="1" applyAlignment="1" applyProtection="1">
      <alignment horizontal="left" vertical="top"/>
      <protection locked="0"/>
    </xf>
    <xf numFmtId="164" fontId="43" fillId="0" borderId="0" xfId="0" applyFont="1" applyAlignment="1" applyProtection="1">
      <alignment horizontal="left" vertical="top"/>
      <protection locked="0"/>
    </xf>
    <xf numFmtId="4" fontId="33" fillId="0" borderId="0" xfId="0" applyNumberFormat="1" applyFont="1" applyFill="1" applyBorder="1" applyAlignment="1" applyProtection="1">
      <alignment horizontal="left" vertical="top"/>
      <protection locked="0"/>
    </xf>
    <xf numFmtId="167" fontId="45" fillId="0" borderId="15" xfId="0" applyNumberFormat="1" applyFont="1" applyBorder="1" applyAlignment="1" applyProtection="1">
      <alignment horizontal="left" vertical="top"/>
      <protection locked="0"/>
    </xf>
    <xf numFmtId="167" fontId="45" fillId="0" borderId="0" xfId="0" applyNumberFormat="1" applyFont="1" applyBorder="1" applyAlignment="1" applyProtection="1">
      <alignment horizontal="left" vertical="top"/>
      <protection locked="0"/>
    </xf>
    <xf numFmtId="49" fontId="31" fillId="0" borderId="0" xfId="0" applyNumberFormat="1" applyFont="1" applyAlignment="1" applyProtection="1">
      <alignment vertical="top" wrapText="1"/>
    </xf>
    <xf numFmtId="164" fontId="31" fillId="0" borderId="0" xfId="0" applyFont="1" applyAlignment="1" applyProtection="1">
      <alignment horizontal="justify" vertical="top" wrapText="1"/>
    </xf>
    <xf numFmtId="164" fontId="32" fillId="0" borderId="0" xfId="0" applyFont="1" applyAlignment="1" applyProtection="1">
      <alignment horizontal="right"/>
    </xf>
    <xf numFmtId="164" fontId="31" fillId="0" borderId="0" xfId="0" applyFont="1" applyAlignment="1" applyProtection="1">
      <alignment horizontal="right" wrapText="1"/>
    </xf>
    <xf numFmtId="164" fontId="33" fillId="0" borderId="0" xfId="0" applyFont="1" applyAlignment="1" applyProtection="1"/>
    <xf numFmtId="164" fontId="34" fillId="0" borderId="0" xfId="80" applyNumberFormat="1" applyFont="1" applyAlignment="1" applyProtection="1">
      <alignment vertical="top" wrapText="1"/>
    </xf>
    <xf numFmtId="164" fontId="6" fillId="0" borderId="0" xfId="0" applyFont="1" applyProtection="1">
      <alignment horizontal="left" vertical="top" wrapText="1"/>
    </xf>
    <xf numFmtId="164" fontId="6" fillId="0" borderId="0" xfId="0" applyFont="1" applyFill="1" applyProtection="1">
      <alignment horizontal="left" vertical="top" wrapText="1"/>
    </xf>
    <xf numFmtId="49" fontId="33" fillId="0" borderId="0" xfId="0" applyNumberFormat="1" applyFont="1" applyAlignment="1" applyProtection="1">
      <alignment vertical="top" wrapText="1"/>
    </xf>
    <xf numFmtId="164" fontId="33" fillId="0" borderId="0" xfId="0" applyFont="1" applyAlignment="1" applyProtection="1">
      <alignment horizontal="justify" vertical="top" wrapText="1"/>
    </xf>
    <xf numFmtId="164" fontId="34" fillId="0" borderId="0" xfId="0" applyFont="1" applyProtection="1">
      <alignment horizontal="left" vertical="top" wrapText="1"/>
    </xf>
    <xf numFmtId="164" fontId="34" fillId="0" borderId="0" xfId="0" applyFont="1" applyAlignment="1" applyProtection="1">
      <alignment horizontal="right" wrapText="1"/>
    </xf>
    <xf numFmtId="164" fontId="33" fillId="0" borderId="0" xfId="0" applyFont="1" applyProtection="1">
      <alignment horizontal="left" vertical="top" wrapText="1"/>
    </xf>
    <xf numFmtId="164" fontId="4" fillId="0" borderId="0" xfId="0" applyFont="1" applyProtection="1">
      <alignment horizontal="left" vertical="top" wrapText="1"/>
    </xf>
    <xf numFmtId="164" fontId="4" fillId="0" borderId="0" xfId="0" applyFont="1" applyFill="1" applyProtection="1">
      <alignment horizontal="left" vertical="top" wrapText="1"/>
    </xf>
    <xf numFmtId="167" fontId="35" fillId="32" borderId="0" xfId="0" applyNumberFormat="1" applyFont="1" applyFill="1" applyAlignment="1" applyProtection="1">
      <alignment vertical="top" wrapText="1"/>
    </xf>
    <xf numFmtId="164" fontId="35" fillId="32" borderId="0" xfId="0" applyFont="1" applyFill="1" applyAlignment="1" applyProtection="1">
      <alignment horizontal="justify" vertical="top" wrapText="1"/>
    </xf>
    <xf numFmtId="164" fontId="36" fillId="32" borderId="0" xfId="0" applyFont="1" applyFill="1" applyAlignment="1" applyProtection="1">
      <alignment horizontal="right"/>
    </xf>
    <xf numFmtId="164" fontId="37" fillId="32" borderId="0" xfId="0" applyFont="1" applyFill="1" applyProtection="1">
      <alignment horizontal="left" vertical="top" wrapText="1"/>
    </xf>
    <xf numFmtId="164" fontId="35" fillId="32" borderId="0" xfId="0" applyFont="1" applyFill="1" applyAlignment="1" applyProtection="1"/>
    <xf numFmtId="164" fontId="35" fillId="32" borderId="0" xfId="0" applyFont="1" applyFill="1" applyAlignment="1" applyProtection="1">
      <alignment horizontal="left" wrapText="1"/>
    </xf>
    <xf numFmtId="164" fontId="35" fillId="32" borderId="0" xfId="0" applyFont="1" applyFill="1" applyProtection="1">
      <alignment horizontal="left" vertical="top" wrapText="1"/>
    </xf>
    <xf numFmtId="164" fontId="33" fillId="0" borderId="0" xfId="0" applyFont="1" applyFill="1" applyProtection="1">
      <alignment horizontal="left" vertical="top" wrapText="1"/>
    </xf>
    <xf numFmtId="49" fontId="33" fillId="0" borderId="11" xfId="0" applyNumberFormat="1" applyFont="1" applyBorder="1" applyAlignment="1" applyProtection="1">
      <alignment vertical="top" wrapText="1"/>
    </xf>
    <xf numFmtId="164" fontId="33" fillId="0" borderId="11" xfId="0" applyFont="1" applyBorder="1" applyAlignment="1" applyProtection="1">
      <alignment horizontal="justify" vertical="top" wrapText="1"/>
    </xf>
    <xf numFmtId="164" fontId="32" fillId="0" borderId="11" xfId="0" applyFont="1" applyBorder="1" applyAlignment="1" applyProtection="1">
      <alignment horizontal="right"/>
    </xf>
    <xf numFmtId="164" fontId="33" fillId="0" borderId="11" xfId="0" applyFont="1" applyFill="1" applyBorder="1" applyAlignment="1" applyProtection="1">
      <alignment horizontal="right" wrapText="1"/>
    </xf>
    <xf numFmtId="164" fontId="33" fillId="0" borderId="11" xfId="0" applyFont="1" applyBorder="1" applyAlignment="1" applyProtection="1"/>
    <xf numFmtId="164" fontId="33" fillId="0" borderId="11" xfId="0" applyFont="1" applyBorder="1" applyAlignment="1" applyProtection="1">
      <alignment horizontal="right" wrapText="1"/>
    </xf>
    <xf numFmtId="164" fontId="33" fillId="0" borderId="0" xfId="0" applyFont="1" applyAlignment="1" applyProtection="1">
      <alignment horizontal="right" wrapText="1"/>
    </xf>
    <xf numFmtId="49" fontId="35" fillId="24" borderId="0" xfId="0" applyNumberFormat="1" applyFont="1" applyFill="1" applyAlignment="1" applyProtection="1">
      <alignment horizontal="left" vertical="top" wrapText="1"/>
    </xf>
    <xf numFmtId="164" fontId="35" fillId="24" borderId="0" xfId="0" applyFont="1" applyFill="1" applyAlignment="1" applyProtection="1">
      <alignment horizontal="justify" vertical="top" wrapText="1"/>
    </xf>
    <xf numFmtId="164" fontId="36" fillId="24" borderId="0" xfId="0" applyFont="1" applyFill="1" applyAlignment="1" applyProtection="1">
      <alignment horizontal="right"/>
    </xf>
    <xf numFmtId="164" fontId="35" fillId="24" borderId="0" xfId="0" applyFont="1" applyFill="1" applyAlignment="1" applyProtection="1">
      <alignment horizontal="right" wrapText="1"/>
    </xf>
    <xf numFmtId="164" fontId="35" fillId="24" borderId="0" xfId="0" applyFont="1" applyFill="1" applyAlignment="1" applyProtection="1"/>
    <xf numFmtId="164" fontId="37" fillId="24" borderId="0" xfId="80" applyNumberFormat="1" applyFont="1" applyFill="1" applyAlignment="1" applyProtection="1">
      <alignment vertical="top" wrapText="1"/>
    </xf>
    <xf numFmtId="49" fontId="35" fillId="0" borderId="0" xfId="0" applyNumberFormat="1" applyFont="1" applyFill="1" applyAlignment="1" applyProtection="1">
      <alignment horizontal="left" vertical="top" wrapText="1"/>
    </xf>
    <xf numFmtId="164" fontId="35" fillId="0" borderId="0" xfId="0" applyFont="1" applyFill="1" applyAlignment="1" applyProtection="1">
      <alignment horizontal="justify" vertical="top" wrapText="1"/>
    </xf>
    <xf numFmtId="164" fontId="33" fillId="0" borderId="0" xfId="0" applyFont="1" applyFill="1" applyAlignment="1" applyProtection="1">
      <alignment horizontal="left" vertical="top"/>
    </xf>
    <xf numFmtId="164" fontId="43" fillId="0" borderId="0" xfId="0" applyFont="1" applyFill="1" applyAlignment="1" applyProtection="1">
      <alignment horizontal="left" vertical="top"/>
    </xf>
    <xf numFmtId="4" fontId="32" fillId="0" borderId="0" xfId="0" applyNumberFormat="1" applyFont="1" applyFill="1" applyAlignment="1" applyProtection="1">
      <alignment horizontal="left" vertical="top"/>
    </xf>
    <xf numFmtId="164" fontId="44" fillId="0" borderId="0" xfId="0" applyFont="1" applyFill="1" applyAlignment="1" applyProtection="1">
      <alignment horizontal="left" vertical="top"/>
    </xf>
    <xf numFmtId="166" fontId="44" fillId="0" borderId="0" xfId="0" applyNumberFormat="1" applyFont="1" applyFill="1" applyAlignment="1" applyProtection="1">
      <alignment horizontal="left" vertical="top"/>
    </xf>
    <xf numFmtId="164" fontId="33" fillId="0" borderId="0" xfId="0" applyFont="1" applyFill="1" applyAlignment="1" applyProtection="1"/>
    <xf numFmtId="49" fontId="33" fillId="0" borderId="0" xfId="0" applyNumberFormat="1" applyFont="1" applyFill="1" applyAlignment="1" applyProtection="1">
      <alignment vertical="top" wrapText="1"/>
    </xf>
    <xf numFmtId="49" fontId="33" fillId="0" borderId="0" xfId="0" applyNumberFormat="1" applyFont="1" applyFill="1" applyAlignment="1" applyProtection="1">
      <alignment horizontal="justify" vertical="top" wrapText="1"/>
    </xf>
    <xf numFmtId="164" fontId="4" fillId="0" borderId="0" xfId="0" applyFont="1" applyFill="1" applyAlignment="1" applyProtection="1">
      <alignment horizontal="right" vertical="top" wrapText="1"/>
    </xf>
    <xf numFmtId="164" fontId="32" fillId="0" borderId="0" xfId="0" applyFont="1" applyFill="1" applyBorder="1" applyAlignment="1" applyProtection="1">
      <alignment horizontal="right"/>
    </xf>
    <xf numFmtId="164" fontId="33" fillId="0" borderId="0" xfId="0" applyFont="1" applyFill="1" applyAlignment="1" applyProtection="1">
      <alignment horizontal="right" wrapText="1"/>
    </xf>
    <xf numFmtId="49" fontId="38" fillId="0" borderId="0" xfId="0" applyNumberFormat="1" applyFont="1" applyFill="1" applyAlignment="1" applyProtection="1">
      <alignment horizontal="justify" vertical="top" wrapText="1"/>
    </xf>
    <xf numFmtId="164" fontId="40" fillId="0" borderId="0" xfId="0" applyFont="1" applyFill="1" applyBorder="1" applyAlignment="1" applyProtection="1">
      <alignment horizontal="right"/>
    </xf>
    <xf numFmtId="164" fontId="38" fillId="0" borderId="0" xfId="0" applyFont="1" applyFill="1" applyAlignment="1" applyProtection="1">
      <alignment horizontal="right" wrapText="1"/>
    </xf>
    <xf numFmtId="164" fontId="32" fillId="0" borderId="0" xfId="0" applyFont="1" applyFill="1" applyAlignment="1" applyProtection="1">
      <alignment horizontal="right"/>
    </xf>
    <xf numFmtId="164" fontId="34" fillId="0" borderId="0" xfId="0" applyFont="1" applyFill="1" applyAlignment="1" applyProtection="1">
      <alignment horizontal="right" wrapText="1"/>
    </xf>
    <xf numFmtId="164" fontId="40" fillId="0" borderId="0" xfId="0" applyFont="1" applyFill="1" applyAlignment="1" applyProtection="1">
      <alignment horizontal="right"/>
    </xf>
    <xf numFmtId="164" fontId="4" fillId="0" borderId="0" xfId="0" applyFont="1" applyFill="1" applyBorder="1" applyProtection="1">
      <alignment horizontal="left" vertical="top" wrapText="1"/>
    </xf>
    <xf numFmtId="164" fontId="33" fillId="0" borderId="0" xfId="0" applyFont="1" applyFill="1" applyBorder="1" applyProtection="1">
      <alignment horizontal="left" vertical="top" wrapText="1"/>
    </xf>
    <xf numFmtId="49" fontId="33" fillId="0" borderId="0" xfId="0" applyNumberFormat="1" applyFont="1" applyFill="1" applyBorder="1" applyAlignment="1" applyProtection="1">
      <alignment horizontal="justify" vertical="top" wrapText="1"/>
    </xf>
    <xf numFmtId="164" fontId="33" fillId="0" borderId="0" xfId="0" applyFont="1" applyFill="1" applyBorder="1" applyAlignment="1" applyProtection="1">
      <alignment horizontal="right" wrapText="1"/>
    </xf>
    <xf numFmtId="164" fontId="33" fillId="0" borderId="0" xfId="0" applyFont="1" applyFill="1" applyBorder="1" applyAlignment="1" applyProtection="1"/>
    <xf numFmtId="49" fontId="38" fillId="0" borderId="0" xfId="0" applyNumberFormat="1" applyFont="1" applyFill="1" applyAlignment="1" applyProtection="1">
      <alignment vertical="top" wrapText="1"/>
    </xf>
    <xf numFmtId="49" fontId="38" fillId="0" borderId="0" xfId="0" applyNumberFormat="1" applyFont="1" applyFill="1" applyBorder="1" applyAlignment="1" applyProtection="1">
      <alignment horizontal="justify" vertical="top" wrapText="1"/>
    </xf>
    <xf numFmtId="164" fontId="38" fillId="0" borderId="0" xfId="0" applyFont="1" applyFill="1" applyBorder="1" applyAlignment="1" applyProtection="1">
      <alignment horizontal="right" wrapText="1"/>
    </xf>
    <xf numFmtId="164" fontId="38" fillId="0" borderId="0" xfId="0" applyFont="1" applyAlignment="1" applyProtection="1">
      <alignment horizontal="right" wrapText="1"/>
    </xf>
    <xf numFmtId="164" fontId="33" fillId="0" borderId="0" xfId="0" applyFont="1" applyFill="1" applyAlignment="1" applyProtection="1">
      <alignment horizontal="left"/>
    </xf>
    <xf numFmtId="4" fontId="33" fillId="0" borderId="0" xfId="0" applyNumberFormat="1" applyFont="1" applyFill="1" applyAlignment="1" applyProtection="1">
      <alignment horizontal="left"/>
    </xf>
    <xf numFmtId="166" fontId="33" fillId="0" borderId="0" xfId="0" applyNumberFormat="1" applyFont="1" applyFill="1" applyAlignment="1" applyProtection="1">
      <alignment horizontal="left"/>
    </xf>
    <xf numFmtId="166" fontId="33" fillId="0" borderId="0" xfId="0" applyNumberFormat="1" applyFont="1" applyFill="1" applyAlignment="1" applyProtection="1"/>
    <xf numFmtId="49" fontId="33" fillId="0" borderId="0" xfId="0" applyNumberFormat="1" applyFont="1" applyFill="1" applyAlignment="1" applyProtection="1">
      <alignment horizontal="left" vertical="top" wrapText="1"/>
    </xf>
    <xf numFmtId="164" fontId="33" fillId="0" borderId="0" xfId="0" applyFont="1" applyFill="1" applyAlignment="1" applyProtection="1">
      <alignment horizontal="justify" vertical="top" wrapText="1"/>
    </xf>
    <xf numFmtId="167" fontId="43" fillId="0" borderId="0" xfId="0" applyNumberFormat="1" applyFont="1" applyAlignment="1" applyProtection="1">
      <alignment horizontal="left"/>
    </xf>
    <xf numFmtId="164" fontId="43" fillId="0" borderId="0" xfId="0" applyFont="1" applyFill="1" applyAlignment="1" applyProtection="1">
      <alignment horizontal="left"/>
    </xf>
    <xf numFmtId="166" fontId="43" fillId="0" borderId="0" xfId="0" applyNumberFormat="1" applyFont="1" applyFill="1" applyAlignment="1" applyProtection="1">
      <alignment horizontal="left"/>
    </xf>
    <xf numFmtId="164" fontId="43" fillId="0" borderId="0" xfId="0" applyFont="1" applyAlignment="1" applyProtection="1">
      <alignment horizontal="left"/>
    </xf>
    <xf numFmtId="164" fontId="43" fillId="0" borderId="0" xfId="0" applyFont="1" applyAlignment="1" applyProtection="1">
      <alignment horizontal="left" vertical="top"/>
    </xf>
    <xf numFmtId="166" fontId="43" fillId="0" borderId="0" xfId="0" applyNumberFormat="1" applyFont="1" applyAlignment="1" applyProtection="1">
      <alignment horizontal="left"/>
    </xf>
    <xf numFmtId="164" fontId="33" fillId="0" borderId="0" xfId="0" applyFont="1" applyFill="1" applyAlignment="1" applyProtection="1">
      <alignment horizontal="left" vertical="top" wrapText="1"/>
    </xf>
    <xf numFmtId="164" fontId="43" fillId="0" borderId="0" xfId="0" applyFont="1" applyFill="1" applyAlignment="1" applyProtection="1">
      <alignment horizontal="justify" vertical="top" wrapText="1"/>
    </xf>
    <xf numFmtId="43" fontId="43" fillId="0" borderId="0" xfId="0" applyNumberFormat="1" applyFont="1" applyAlignment="1" applyProtection="1">
      <alignment horizontal="left"/>
    </xf>
    <xf numFmtId="164" fontId="33" fillId="0" borderId="0" xfId="0" applyFont="1" applyFill="1" applyBorder="1" applyAlignment="1" applyProtection="1">
      <alignment horizontal="left"/>
    </xf>
    <xf numFmtId="167" fontId="45" fillId="0" borderId="15" xfId="0" applyNumberFormat="1" applyFont="1" applyBorder="1" applyAlignment="1" applyProtection="1">
      <alignment horizontal="left"/>
    </xf>
    <xf numFmtId="164" fontId="45" fillId="0" borderId="16" xfId="0" applyFont="1" applyBorder="1" applyAlignment="1" applyProtection="1">
      <alignment horizontal="justify" vertical="center"/>
    </xf>
    <xf numFmtId="167" fontId="45" fillId="0" borderId="17" xfId="0" applyNumberFormat="1" applyFont="1" applyBorder="1" applyAlignment="1" applyProtection="1">
      <alignment horizontal="left"/>
    </xf>
    <xf numFmtId="166" fontId="45" fillId="0" borderId="18" xfId="0" applyNumberFormat="1" applyFont="1" applyBorder="1" applyAlignment="1" applyProtection="1">
      <alignment horizontal="left"/>
    </xf>
    <xf numFmtId="168" fontId="33" fillId="0" borderId="0" xfId="0" applyNumberFormat="1" applyFont="1" applyAlignment="1" applyProtection="1"/>
    <xf numFmtId="164" fontId="45" fillId="0" borderId="0" xfId="0" applyFont="1" applyBorder="1" applyAlignment="1" applyProtection="1">
      <alignment horizontal="justify" vertical="center"/>
    </xf>
    <xf numFmtId="167" fontId="45" fillId="0" borderId="0" xfId="0" applyNumberFormat="1" applyFont="1" applyBorder="1" applyAlignment="1" applyProtection="1">
      <alignment horizontal="left"/>
    </xf>
    <xf numFmtId="164" fontId="34" fillId="0" borderId="0" xfId="80" applyNumberFormat="1" applyFont="1" applyFill="1" applyAlignment="1" applyProtection="1">
      <alignment vertical="top" wrapText="1"/>
    </xf>
    <xf numFmtId="164" fontId="43" fillId="0" borderId="0" xfId="0" applyFont="1" applyAlignment="1" applyProtection="1">
      <alignment horizontal="justify" vertical="justify"/>
    </xf>
    <xf numFmtId="167" fontId="43" fillId="0" borderId="0" xfId="0" applyNumberFormat="1" applyFont="1" applyAlignment="1" applyProtection="1">
      <alignment horizontal="left" vertical="top"/>
    </xf>
    <xf numFmtId="166" fontId="46" fillId="0" borderId="0" xfId="0" applyNumberFormat="1" applyFont="1" applyAlignment="1" applyProtection="1">
      <alignment horizontal="left"/>
    </xf>
    <xf numFmtId="168" fontId="47" fillId="0" borderId="0" xfId="0" applyNumberFormat="1" applyFont="1" applyAlignment="1" applyProtection="1"/>
    <xf numFmtId="164" fontId="35" fillId="24" borderId="13" xfId="0" applyFont="1" applyFill="1" applyBorder="1" applyAlignment="1" applyProtection="1">
      <protection locked="0"/>
    </xf>
    <xf numFmtId="164" fontId="35" fillId="0" borderId="0" xfId="0" applyFont="1" applyFill="1" applyAlignment="1" applyProtection="1">
      <protection locked="0"/>
    </xf>
    <xf numFmtId="164" fontId="35" fillId="0" borderId="0" xfId="0" applyFont="1" applyFill="1" applyBorder="1" applyAlignment="1" applyProtection="1">
      <protection locked="0"/>
    </xf>
    <xf numFmtId="164" fontId="35" fillId="28" borderId="0" xfId="0" applyFont="1" applyFill="1" applyBorder="1" applyAlignment="1" applyProtection="1">
      <protection locked="0"/>
    </xf>
    <xf numFmtId="164" fontId="35" fillId="0" borderId="13" xfId="0" applyFont="1" applyFill="1" applyBorder="1" applyAlignment="1" applyProtection="1">
      <protection locked="0"/>
    </xf>
    <xf numFmtId="164" fontId="35" fillId="24" borderId="0" xfId="0" applyFont="1" applyFill="1" applyBorder="1" applyAlignment="1" applyProtection="1">
      <protection locked="0"/>
    </xf>
    <xf numFmtId="49" fontId="48" fillId="0" borderId="0" xfId="0" applyNumberFormat="1" applyFont="1" applyAlignment="1" applyProtection="1">
      <alignment vertical="top" wrapText="1"/>
    </xf>
    <xf numFmtId="164" fontId="48" fillId="0" borderId="0" xfId="0" applyFont="1" applyAlignment="1" applyProtection="1">
      <alignment horizontal="justify" vertical="top" wrapText="1"/>
    </xf>
    <xf numFmtId="164" fontId="48" fillId="30" borderId="0" xfId="0" applyFont="1" applyFill="1" applyProtection="1">
      <alignment horizontal="left" vertical="top" wrapText="1"/>
    </xf>
    <xf numFmtId="164" fontId="48" fillId="0" borderId="0" xfId="0" applyFont="1" applyProtection="1">
      <alignment horizontal="left" vertical="top" wrapText="1"/>
    </xf>
    <xf numFmtId="164" fontId="48" fillId="25" borderId="0" xfId="0" applyFont="1" applyFill="1" applyProtection="1">
      <alignment horizontal="left" vertical="top" wrapText="1"/>
    </xf>
    <xf numFmtId="164" fontId="48" fillId="27" borderId="0" xfId="0" applyFont="1" applyFill="1" applyProtection="1">
      <alignment horizontal="left" vertical="top" wrapText="1"/>
    </xf>
    <xf numFmtId="164" fontId="48" fillId="33" borderId="0" xfId="0" applyFont="1" applyFill="1" applyProtection="1">
      <alignment horizontal="left" vertical="top" wrapText="1"/>
    </xf>
    <xf numFmtId="164" fontId="6" fillId="34" borderId="0" xfId="0" applyFont="1" applyFill="1" applyProtection="1">
      <alignment horizontal="left" vertical="top" wrapText="1"/>
    </xf>
    <xf numFmtId="164" fontId="34" fillId="0" borderId="0" xfId="80" applyNumberFormat="1" applyFont="1" applyAlignment="1" applyProtection="1">
      <alignment horizontal="right" vertical="top" wrapText="1"/>
    </xf>
    <xf numFmtId="164" fontId="35" fillId="30" borderId="0" xfId="0" applyFont="1" applyFill="1" applyProtection="1">
      <alignment horizontal="left" vertical="top" wrapText="1"/>
    </xf>
    <xf numFmtId="164" fontId="35" fillId="0" borderId="0" xfId="0" applyFont="1" applyProtection="1">
      <alignment horizontal="left" vertical="top" wrapText="1"/>
    </xf>
    <xf numFmtId="164" fontId="35" fillId="25" borderId="0" xfId="0" applyFont="1" applyFill="1" applyProtection="1">
      <alignment horizontal="left" vertical="top" wrapText="1"/>
    </xf>
    <xf numFmtId="164" fontId="35" fillId="27" borderId="0" xfId="0" applyFont="1" applyFill="1" applyProtection="1">
      <alignment horizontal="left" vertical="top" wrapText="1"/>
    </xf>
    <xf numFmtId="164" fontId="35" fillId="33" borderId="0" xfId="0" applyFont="1" applyFill="1" applyProtection="1">
      <alignment horizontal="left" vertical="top" wrapText="1"/>
    </xf>
    <xf numFmtId="164" fontId="4" fillId="34" borderId="0" xfId="0" applyFont="1" applyFill="1" applyProtection="1">
      <alignment horizontal="left" vertical="top" wrapText="1"/>
    </xf>
    <xf numFmtId="164" fontId="35" fillId="0" borderId="0" xfId="0" applyFont="1" applyAlignment="1" applyProtection="1">
      <alignment horizontal="justify" vertical="top" wrapText="1"/>
    </xf>
    <xf numFmtId="49" fontId="35" fillId="0" borderId="0" xfId="0" applyNumberFormat="1" applyFont="1" applyAlignment="1" applyProtection="1">
      <alignment vertical="top" wrapText="1"/>
    </xf>
    <xf numFmtId="49" fontId="33" fillId="0" borderId="0" xfId="0" applyNumberFormat="1" applyFont="1" applyBorder="1" applyAlignment="1" applyProtection="1">
      <alignment vertical="top" wrapText="1"/>
    </xf>
    <xf numFmtId="164" fontId="33" fillId="0" borderId="0" xfId="0" applyFont="1" applyBorder="1" applyAlignment="1" applyProtection="1">
      <alignment horizontal="justify" vertical="top" wrapText="1"/>
    </xf>
    <xf numFmtId="164" fontId="32" fillId="0" borderId="0" xfId="0" applyFont="1" applyBorder="1" applyAlignment="1" applyProtection="1">
      <alignment horizontal="right"/>
    </xf>
    <xf numFmtId="164" fontId="33" fillId="0" borderId="0" xfId="0" applyFont="1" applyBorder="1" applyAlignment="1" applyProtection="1">
      <alignment horizontal="right" wrapText="1"/>
    </xf>
    <xf numFmtId="49" fontId="35" fillId="29" borderId="12" xfId="0" applyNumberFormat="1" applyFont="1" applyFill="1" applyBorder="1" applyAlignment="1" applyProtection="1">
      <alignment vertical="top" wrapText="1"/>
    </xf>
    <xf numFmtId="164" fontId="35" fillId="29" borderId="13" xfId="0" applyFont="1" applyFill="1" applyBorder="1" applyAlignment="1" applyProtection="1">
      <alignment horizontal="right" wrapText="1"/>
    </xf>
    <xf numFmtId="164" fontId="35" fillId="29" borderId="13" xfId="0" applyFont="1" applyFill="1" applyBorder="1" applyAlignment="1" applyProtection="1"/>
    <xf numFmtId="164" fontId="35" fillId="29" borderId="14" xfId="0" applyFont="1" applyFill="1" applyBorder="1" applyAlignment="1" applyProtection="1">
      <alignment horizontal="right" wrapText="1"/>
    </xf>
    <xf numFmtId="49" fontId="35" fillId="24" borderId="0" xfId="0" applyNumberFormat="1" applyFont="1" applyFill="1" applyAlignment="1" applyProtection="1">
      <alignment vertical="top" wrapText="1"/>
    </xf>
    <xf numFmtId="164" fontId="35" fillId="0" borderId="0" xfId="0" applyFont="1" applyFill="1" applyProtection="1">
      <alignment horizontal="left" vertical="top" wrapText="1"/>
    </xf>
    <xf numFmtId="164" fontId="35" fillId="34" borderId="0" xfId="0" applyFont="1" applyFill="1" applyProtection="1">
      <alignment horizontal="left" vertical="top" wrapText="1"/>
    </xf>
    <xf numFmtId="49" fontId="35" fillId="24" borderId="12" xfId="0" applyNumberFormat="1" applyFont="1" applyFill="1" applyBorder="1" applyAlignment="1" applyProtection="1">
      <alignment vertical="top" wrapText="1"/>
    </xf>
    <xf numFmtId="164" fontId="35" fillId="24" borderId="13" xfId="0" applyFont="1" applyFill="1" applyBorder="1" applyAlignment="1" applyProtection="1">
      <alignment horizontal="justify" vertical="top" wrapText="1"/>
    </xf>
    <xf numFmtId="164" fontId="36" fillId="24" borderId="13" xfId="0" applyFont="1" applyFill="1" applyBorder="1" applyAlignment="1" applyProtection="1">
      <alignment horizontal="right"/>
    </xf>
    <xf numFmtId="164" fontId="35" fillId="24" borderId="13" xfId="0" applyFont="1" applyFill="1" applyBorder="1" applyAlignment="1" applyProtection="1">
      <alignment horizontal="right" wrapText="1"/>
    </xf>
    <xf numFmtId="164" fontId="35" fillId="24" borderId="14" xfId="0" applyFont="1" applyFill="1" applyBorder="1" applyAlignment="1" applyProtection="1">
      <alignment horizontal="right" wrapText="1"/>
    </xf>
    <xf numFmtId="49" fontId="35" fillId="0" borderId="0" xfId="0" applyNumberFormat="1" applyFont="1" applyFill="1" applyAlignment="1" applyProtection="1">
      <alignment vertical="top" wrapText="1"/>
    </xf>
    <xf numFmtId="164" fontId="36" fillId="0" borderId="0" xfId="0" applyFont="1" applyFill="1" applyAlignment="1" applyProtection="1">
      <alignment horizontal="right"/>
    </xf>
    <xf numFmtId="164" fontId="35" fillId="0" borderId="0" xfId="0" applyFont="1" applyFill="1" applyAlignment="1" applyProtection="1">
      <alignment horizontal="right" wrapText="1"/>
    </xf>
    <xf numFmtId="164" fontId="37" fillId="0" borderId="0" xfId="80" applyNumberFormat="1" applyFont="1" applyFill="1" applyAlignment="1" applyProtection="1">
      <alignment vertical="top" wrapText="1"/>
    </xf>
    <xf numFmtId="164" fontId="38" fillId="0" borderId="0" xfId="0" applyFont="1" applyFill="1" applyAlignment="1" applyProtection="1">
      <alignment horizontal="justify" vertical="top" wrapText="1"/>
    </xf>
    <xf numFmtId="49" fontId="35" fillId="0" borderId="0" xfId="0" applyNumberFormat="1" applyFont="1" applyFill="1" applyBorder="1" applyAlignment="1" applyProtection="1">
      <alignment vertical="top" wrapText="1"/>
    </xf>
    <xf numFmtId="164" fontId="35" fillId="0" borderId="0" xfId="0" applyFont="1" applyFill="1" applyBorder="1" applyAlignment="1" applyProtection="1">
      <alignment horizontal="justify" vertical="top" wrapText="1"/>
    </xf>
    <xf numFmtId="164" fontId="36" fillId="0" borderId="0" xfId="0" applyFont="1" applyFill="1" applyBorder="1" applyAlignment="1" applyProtection="1">
      <alignment horizontal="right"/>
    </xf>
    <xf numFmtId="164" fontId="35" fillId="0" borderId="0" xfId="0" applyFont="1" applyFill="1" applyBorder="1" applyAlignment="1" applyProtection="1">
      <alignment horizontal="right" wrapText="1"/>
    </xf>
    <xf numFmtId="164" fontId="35" fillId="0" borderId="0" xfId="0" applyFont="1" applyFill="1" applyBorder="1" applyAlignment="1" applyProtection="1"/>
    <xf numFmtId="164" fontId="33" fillId="28" borderId="0" xfId="0" applyFont="1" applyFill="1" applyAlignment="1" applyProtection="1">
      <alignment horizontal="right" wrapText="1"/>
    </xf>
    <xf numFmtId="164" fontId="39" fillId="0" borderId="0" xfId="0" applyFont="1" applyFill="1" applyProtection="1">
      <alignment horizontal="left" vertical="top" wrapText="1"/>
    </xf>
    <xf numFmtId="49" fontId="35" fillId="28" borderId="0" xfId="0" applyNumberFormat="1" applyFont="1" applyFill="1" applyBorder="1" applyAlignment="1" applyProtection="1">
      <alignment vertical="top" wrapText="1"/>
    </xf>
    <xf numFmtId="164" fontId="35" fillId="28" borderId="0" xfId="0" applyFont="1" applyFill="1" applyBorder="1" applyAlignment="1" applyProtection="1">
      <alignment horizontal="justify" vertical="top" wrapText="1"/>
    </xf>
    <xf numFmtId="164" fontId="36" fillId="28" borderId="0" xfId="0" applyFont="1" applyFill="1" applyBorder="1" applyAlignment="1" applyProtection="1">
      <alignment horizontal="right"/>
    </xf>
    <xf numFmtId="164" fontId="35" fillId="28" borderId="0" xfId="0" applyFont="1" applyFill="1" applyBorder="1" applyAlignment="1" applyProtection="1">
      <alignment horizontal="right" wrapText="1"/>
    </xf>
    <xf numFmtId="164" fontId="4" fillId="28" borderId="0" xfId="0" applyFont="1" applyFill="1" applyProtection="1">
      <alignment horizontal="left" vertical="top" wrapText="1"/>
    </xf>
    <xf numFmtId="164" fontId="35" fillId="28" borderId="0" xfId="0" applyFont="1" applyFill="1" applyProtection="1">
      <alignment horizontal="left" vertical="top" wrapText="1"/>
    </xf>
    <xf numFmtId="164" fontId="33" fillId="0" borderId="0" xfId="0" applyFont="1" applyFill="1" applyBorder="1" applyAlignment="1" applyProtection="1">
      <alignment horizontal="justify" vertical="top" wrapText="1"/>
    </xf>
    <xf numFmtId="164" fontId="41" fillId="0" borderId="0" xfId="0" applyFont="1" applyFill="1" applyProtection="1">
      <alignment horizontal="left" vertical="top" wrapText="1"/>
    </xf>
    <xf numFmtId="49" fontId="35" fillId="0" borderId="12" xfId="0" applyNumberFormat="1" applyFont="1" applyFill="1" applyBorder="1" applyAlignment="1" applyProtection="1">
      <alignment vertical="top" wrapText="1"/>
    </xf>
    <xf numFmtId="164" fontId="35" fillId="0" borderId="13" xfId="0" applyFont="1" applyFill="1" applyBorder="1" applyAlignment="1" applyProtection="1">
      <alignment horizontal="justify" vertical="top" wrapText="1"/>
    </xf>
    <xf numFmtId="164" fontId="36" fillId="0" borderId="13" xfId="0" applyFont="1" applyFill="1" applyBorder="1" applyAlignment="1" applyProtection="1">
      <alignment horizontal="right"/>
    </xf>
    <xf numFmtId="164" fontId="35" fillId="0" borderId="13" xfId="0" applyFont="1" applyFill="1" applyBorder="1" applyAlignment="1" applyProtection="1">
      <alignment horizontal="right" wrapText="1"/>
    </xf>
    <xf numFmtId="164" fontId="35" fillId="0" borderId="14" xfId="0" applyFont="1" applyFill="1" applyBorder="1" applyAlignment="1" applyProtection="1">
      <alignment horizontal="right" wrapText="1"/>
    </xf>
    <xf numFmtId="49" fontId="35" fillId="24" borderId="0" xfId="0" applyNumberFormat="1" applyFont="1" applyFill="1" applyBorder="1" applyAlignment="1" applyProtection="1">
      <alignment vertical="top" wrapText="1"/>
    </xf>
    <xf numFmtId="164" fontId="35" fillId="24" borderId="0" xfId="0" applyFont="1" applyFill="1" applyBorder="1" applyAlignment="1" applyProtection="1">
      <alignment horizontal="justify" vertical="top" wrapText="1"/>
    </xf>
    <xf numFmtId="164" fontId="36" fillId="24" borderId="0" xfId="0" applyFont="1" applyFill="1" applyBorder="1" applyAlignment="1" applyProtection="1">
      <alignment horizontal="right"/>
    </xf>
    <xf numFmtId="164" fontId="35" fillId="24" borderId="0" xfId="0" applyFont="1" applyFill="1" applyBorder="1" applyAlignment="1" applyProtection="1">
      <alignment horizontal="right" wrapText="1"/>
    </xf>
    <xf numFmtId="164" fontId="4" fillId="26" borderId="0" xfId="0" applyFont="1" applyFill="1" applyProtection="1">
      <alignment horizontal="left" vertical="top" wrapText="1"/>
    </xf>
    <xf numFmtId="164" fontId="41" fillId="0" borderId="0" xfId="0" applyFont="1" applyProtection="1">
      <alignment horizontal="left" vertical="top" wrapText="1"/>
    </xf>
    <xf numFmtId="164" fontId="50" fillId="34" borderId="0" xfId="0" applyFont="1" applyFill="1" applyProtection="1">
      <alignment horizontal="left" vertical="top" wrapText="1"/>
    </xf>
    <xf numFmtId="164" fontId="35" fillId="30" borderId="0" xfId="0" applyFont="1" applyFill="1" applyBorder="1" applyProtection="1">
      <alignment horizontal="left" vertical="top" wrapText="1"/>
    </xf>
    <xf numFmtId="164" fontId="35" fillId="0" borderId="0" xfId="0" applyFont="1" applyFill="1" applyBorder="1" applyProtection="1">
      <alignment horizontal="left" vertical="top" wrapText="1"/>
    </xf>
    <xf numFmtId="164" fontId="35" fillId="25" borderId="0" xfId="0" applyFont="1" applyFill="1" applyBorder="1" applyProtection="1">
      <alignment horizontal="left" vertical="top" wrapText="1"/>
    </xf>
    <xf numFmtId="164" fontId="35" fillId="27" borderId="0" xfId="0" applyFont="1" applyFill="1" applyBorder="1" applyProtection="1">
      <alignment horizontal="left" vertical="top" wrapText="1"/>
    </xf>
    <xf numFmtId="164" fontId="35" fillId="33" borderId="0" xfId="0" applyFont="1" applyFill="1" applyBorder="1" applyProtection="1">
      <alignment horizontal="left" vertical="top" wrapText="1"/>
    </xf>
    <xf numFmtId="164" fontId="4" fillId="34" borderId="0" xfId="0" applyFont="1" applyFill="1" applyBorder="1" applyProtection="1">
      <alignment horizontal="left" vertical="top" wrapText="1"/>
    </xf>
    <xf numFmtId="164" fontId="33" fillId="0" borderId="0" xfId="0" applyFont="1" applyBorder="1" applyAlignment="1" applyProtection="1"/>
    <xf numFmtId="164" fontId="33" fillId="0" borderId="0" xfId="0" applyFont="1" applyBorder="1" applyProtection="1">
      <alignment horizontal="left" vertical="top" wrapText="1"/>
    </xf>
    <xf numFmtId="49" fontId="33" fillId="0" borderId="0" xfId="0" applyNumberFormat="1" applyFont="1" applyFill="1" applyBorder="1" applyAlignment="1" applyProtection="1">
      <alignment vertical="top" wrapText="1"/>
    </xf>
    <xf numFmtId="164" fontId="34" fillId="0" borderId="0" xfId="80" applyNumberFormat="1" applyFont="1" applyFill="1" applyBorder="1" applyAlignment="1" applyProtection="1">
      <alignment vertical="top" wrapText="1"/>
    </xf>
    <xf numFmtId="0" fontId="26" fillId="0" borderId="0" xfId="121" applyFont="1" applyBorder="1" applyAlignment="1" applyProtection="1">
      <alignment horizontal="left" vertical="top" wrapText="1"/>
    </xf>
    <xf numFmtId="43" fontId="56" fillId="0" borderId="0" xfId="125" applyFont="1" applyAlignment="1" applyProtection="1">
      <alignment horizontal="center" vertical="top" wrapText="1"/>
    </xf>
    <xf numFmtId="43" fontId="26" fillId="0" borderId="0" xfId="125" applyFont="1" applyAlignment="1" applyProtection="1">
      <alignment horizontal="center" vertical="top" wrapText="1"/>
    </xf>
    <xf numFmtId="4" fontId="57" fillId="0" borderId="0" xfId="125" applyNumberFormat="1" applyFont="1" applyAlignment="1" applyProtection="1">
      <alignment horizontal="right" wrapText="1"/>
    </xf>
    <xf numFmtId="0" fontId="6" fillId="0" borderId="0" xfId="121" applyFont="1" applyFill="1" applyBorder="1" applyAlignment="1" applyProtection="1">
      <alignment horizontal="right" wrapText="1"/>
    </xf>
    <xf numFmtId="0" fontId="61" fillId="0" borderId="0" xfId="124" applyFont="1" applyBorder="1" applyProtection="1"/>
    <xf numFmtId="0" fontId="24" fillId="0" borderId="0" xfId="124" applyFont="1" applyAlignment="1" applyProtection="1">
      <alignment vertical="top" wrapText="1"/>
    </xf>
    <xf numFmtId="0" fontId="26" fillId="0" borderId="0" xfId="121" applyFont="1" applyBorder="1" applyAlignment="1" applyProtection="1">
      <alignment horizontal="left" vertical="top" wrapText="1"/>
    </xf>
    <xf numFmtId="0" fontId="113" fillId="49" borderId="20" xfId="831" applyFont="1" applyFill="1" applyBorder="1" applyAlignment="1" applyProtection="1">
      <alignment horizontal="right" wrapText="1"/>
    </xf>
    <xf numFmtId="0" fontId="54" fillId="0" borderId="19" xfId="121" applyFont="1" applyBorder="1" applyAlignment="1" applyProtection="1"/>
    <xf numFmtId="0" fontId="26" fillId="0" borderId="0" xfId="121" applyFont="1" applyAlignment="1" applyProtection="1">
      <alignment vertical="top" wrapText="1"/>
    </xf>
    <xf numFmtId="0" fontId="26" fillId="0" borderId="24" xfId="121" applyFont="1" applyBorder="1" applyAlignment="1" applyProtection="1">
      <alignment horizontal="left" wrapText="1"/>
    </xf>
    <xf numFmtId="4" fontId="58" fillId="0" borderId="24" xfId="121" applyNumberFormat="1" applyFont="1" applyBorder="1" applyAlignment="1" applyProtection="1">
      <alignment horizontal="center"/>
    </xf>
    <xf numFmtId="4" fontId="59" fillId="0" borderId="24" xfId="121" applyNumberFormat="1" applyFont="1" applyBorder="1" applyAlignment="1" applyProtection="1">
      <alignment horizontal="center"/>
    </xf>
    <xf numFmtId="0" fontId="60" fillId="0" borderId="24" xfId="124" applyFont="1" applyFill="1" applyBorder="1" applyAlignment="1" applyProtection="1">
      <alignment vertical="top" wrapText="1"/>
    </xf>
    <xf numFmtId="0" fontId="135" fillId="0" borderId="0" xfId="121" applyFont="1" applyBorder="1" applyAlignment="1" applyProtection="1">
      <alignment vertical="top" wrapText="1"/>
    </xf>
    <xf numFmtId="0" fontId="140" fillId="0" borderId="0" xfId="121" applyFont="1" applyAlignment="1" applyProtection="1">
      <alignment vertical="top" wrapText="1"/>
    </xf>
    <xf numFmtId="0" fontId="24" fillId="0" borderId="0" xfId="124" applyProtection="1"/>
    <xf numFmtId="0" fontId="42" fillId="0" borderId="0" xfId="121" applyFont="1" applyAlignment="1" applyProtection="1">
      <alignment horizontal="left" vertical="top" wrapText="1"/>
    </xf>
    <xf numFmtId="0" fontId="26" fillId="0" borderId="0" xfId="121" applyFont="1" applyAlignment="1" applyProtection="1">
      <alignment horizontal="left" vertical="top" wrapText="1"/>
    </xf>
    <xf numFmtId="0" fontId="24" fillId="0" borderId="0" xfId="124" applyFont="1" applyAlignment="1" applyProtection="1">
      <alignment vertical="top" wrapText="1"/>
    </xf>
    <xf numFmtId="0" fontId="42" fillId="0" borderId="0" xfId="124" applyFont="1" applyAlignment="1" applyProtection="1">
      <alignment vertical="top" wrapText="1"/>
    </xf>
    <xf numFmtId="0" fontId="6" fillId="0" borderId="0" xfId="124" applyFont="1" applyAlignment="1" applyProtection="1">
      <alignment horizontal="left" vertical="top" wrapText="1"/>
    </xf>
    <xf numFmtId="0" fontId="42" fillId="0" borderId="0" xfId="124" applyFont="1" applyAlignment="1" applyProtection="1">
      <alignment vertical="top"/>
    </xf>
    <xf numFmtId="0" fontId="24" fillId="0" borderId="0" xfId="124" applyFont="1" applyAlignment="1" applyProtection="1"/>
    <xf numFmtId="0" fontId="125" fillId="0" borderId="0" xfId="121" applyFont="1" applyBorder="1" applyAlignment="1" applyProtection="1">
      <alignment horizontal="left" vertical="top" wrapText="1"/>
    </xf>
    <xf numFmtId="0" fontId="150" fillId="0" borderId="0" xfId="121" applyFont="1" applyBorder="1" applyAlignment="1" applyProtection="1">
      <alignment horizontal="left" vertical="top" wrapText="1"/>
    </xf>
    <xf numFmtId="0" fontId="54" fillId="0" borderId="0" xfId="904" applyFont="1" applyBorder="1" applyAlignment="1" applyProtection="1">
      <alignment vertical="top" wrapText="1"/>
    </xf>
    <xf numFmtId="0" fontId="26" fillId="0" borderId="0" xfId="121" applyFont="1" applyBorder="1" applyAlignment="1" applyProtection="1">
      <alignment horizontal="left" vertical="top" wrapText="1"/>
    </xf>
    <xf numFmtId="0" fontId="54" fillId="0" borderId="0" xfId="630" applyFont="1" applyBorder="1" applyAlignment="1" applyProtection="1">
      <alignment vertical="top" wrapText="1"/>
    </xf>
    <xf numFmtId="0" fontId="42" fillId="0" borderId="0" xfId="124" applyFont="1" applyAlignment="1" applyProtection="1">
      <alignment wrapText="1"/>
    </xf>
    <xf numFmtId="0" fontId="6" fillId="0" borderId="0" xfId="124" applyFont="1" applyAlignment="1" applyProtection="1">
      <alignment vertical="top"/>
    </xf>
    <xf numFmtId="0" fontId="0" fillId="0" borderId="0" xfId="121" applyFont="1" applyAlignment="1" applyProtection="1">
      <alignment horizontal="left" vertical="top" wrapText="1"/>
    </xf>
    <xf numFmtId="0" fontId="24" fillId="0" borderId="0" xfId="124" applyFont="1" applyAlignment="1" applyProtection="1">
      <alignment vertical="top"/>
    </xf>
    <xf numFmtId="0" fontId="115" fillId="0" borderId="0" xfId="830" applyFont="1" applyFill="1" applyBorder="1" applyAlignment="1" applyProtection="1">
      <alignment vertical="top" wrapText="1"/>
    </xf>
    <xf numFmtId="0" fontId="42" fillId="0" borderId="0" xfId="124" applyFont="1" applyBorder="1" applyAlignment="1" applyProtection="1">
      <alignment vertical="top"/>
    </xf>
    <xf numFmtId="0" fontId="26" fillId="0" borderId="0" xfId="121" applyFont="1" applyAlignment="1" applyProtection="1"/>
    <xf numFmtId="0" fontId="6" fillId="0" borderId="0" xfId="124" applyFont="1" applyAlignment="1" applyProtection="1"/>
    <xf numFmtId="0" fontId="26" fillId="0" borderId="0" xfId="121" applyFont="1" applyAlignment="1" applyProtection="1">
      <alignment vertical="top" wrapText="1"/>
    </xf>
    <xf numFmtId="0" fontId="6" fillId="0" borderId="0" xfId="124" applyFont="1" applyProtection="1"/>
    <xf numFmtId="0" fontId="42" fillId="0" borderId="0" xfId="121" applyFont="1" applyBorder="1" applyAlignment="1" applyProtection="1">
      <alignment horizontal="left" vertical="top" wrapText="1"/>
    </xf>
    <xf numFmtId="0" fontId="42" fillId="0" borderId="0" xfId="124" applyFont="1" applyBorder="1" applyAlignment="1" applyProtection="1">
      <alignment vertical="top" wrapText="1"/>
    </xf>
    <xf numFmtId="164" fontId="33" fillId="0" borderId="0" xfId="0" applyFont="1" applyAlignment="1" applyProtection="1">
      <alignment horizontal="left" vertical="top" wrapText="1"/>
    </xf>
    <xf numFmtId="164" fontId="35" fillId="29" borderId="13" xfId="0" applyFont="1" applyFill="1" applyBorder="1" applyAlignment="1" applyProtection="1">
      <alignment horizontal="center" vertical="top" wrapText="1"/>
    </xf>
  </cellXfs>
  <cellStyles count="1114">
    <cellStyle name="_alpina" xfId="130"/>
    <cellStyle name="_dostop" xfId="131"/>
    <cellStyle name="_Elbego_AC BAZA LOGATEC ČISTILNA NAPRAVA_261" xfId="132"/>
    <cellStyle name="_elinam_DS7400 požar_572" xfId="133"/>
    <cellStyle name="_KRM in REG" xfId="134"/>
    <cellStyle name="_KRM in REG 2" xfId="135"/>
    <cellStyle name="_KRM in REG_100301_EI_Popis_Poker room-PZR-s cenami_01" xfId="136"/>
    <cellStyle name="_popis mirage" xfId="137"/>
    <cellStyle name="_pristop (1)" xfId="138"/>
    <cellStyle name="_REGULACIJA SVETIL" xfId="139"/>
    <cellStyle name="_REGULACIJA SVETIL 2" xfId="140"/>
    <cellStyle name="_REGULACIJA SVETIL_100301_EI_Popis_Poker room-PZR-s cenami_01" xfId="141"/>
    <cellStyle name="_SVETILA " xfId="142"/>
    <cellStyle name="_SVETILA  2" xfId="143"/>
    <cellStyle name="_SVETILA _100301_EI_Popis_Poker room-PZR-s cenami_01" xfId="144"/>
    <cellStyle name="2_NASLOV" xfId="145"/>
    <cellStyle name="20 % – Poudarek1" xfId="1" builtinId="30" customBuiltin="1"/>
    <cellStyle name="20 % – Poudarek1 2" xfId="146"/>
    <cellStyle name="20 % – Poudarek2" xfId="2" builtinId="34" customBuiltin="1"/>
    <cellStyle name="20 % – Poudarek2 2" xfId="147"/>
    <cellStyle name="20 % – Poudarek3" xfId="3" builtinId="38" customBuiltin="1"/>
    <cellStyle name="20 % – Poudarek3 2" xfId="148"/>
    <cellStyle name="20 % – Poudarek4" xfId="4" builtinId="42" customBuiltin="1"/>
    <cellStyle name="20 % – Poudarek4 2" xfId="149"/>
    <cellStyle name="20 % – Poudarek5" xfId="5" builtinId="46" customBuiltin="1"/>
    <cellStyle name="20 % – Poudarek5 2" xfId="150"/>
    <cellStyle name="20 % – Poudarek6" xfId="6" builtinId="50" customBuiltin="1"/>
    <cellStyle name="20 % – Poudarek6 2" xfId="151"/>
    <cellStyle name="20% - Accent1" xfId="7"/>
    <cellStyle name="20% - Accent1 2 2" xfId="152"/>
    <cellStyle name="20% - Accent1 2 3" xfId="153"/>
    <cellStyle name="20% - Accent1 3 2" xfId="154"/>
    <cellStyle name="20% - Accent1 3 3" xfId="155"/>
    <cellStyle name="20% - Accent1 4 2" xfId="156"/>
    <cellStyle name="20% - Accent1 4 3" xfId="157"/>
    <cellStyle name="20% - Accent1 5 2" xfId="158"/>
    <cellStyle name="20% - Accent1 5 3" xfId="159"/>
    <cellStyle name="20% - Accent1_aa osnova za ponudbe" xfId="160"/>
    <cellStyle name="20% - Accent2" xfId="8"/>
    <cellStyle name="20% - Accent2 2 2" xfId="161"/>
    <cellStyle name="20% - Accent2 2 3" xfId="162"/>
    <cellStyle name="20% - Accent2 3 2" xfId="163"/>
    <cellStyle name="20% - Accent2 3 3" xfId="164"/>
    <cellStyle name="20% - Accent2 4 2" xfId="165"/>
    <cellStyle name="20% - Accent2 4 3" xfId="166"/>
    <cellStyle name="20% - Accent2 5 2" xfId="167"/>
    <cellStyle name="20% - Accent2 5 3" xfId="168"/>
    <cellStyle name="20% - Accent2_aa osnova za ponudbe" xfId="169"/>
    <cellStyle name="20% - Accent3" xfId="9"/>
    <cellStyle name="20% - Accent3 2 2" xfId="170"/>
    <cellStyle name="20% - Accent3 2 3" xfId="171"/>
    <cellStyle name="20% - Accent3 3 2" xfId="172"/>
    <cellStyle name="20% - Accent3 3 3" xfId="173"/>
    <cellStyle name="20% - Accent3 4 2" xfId="174"/>
    <cellStyle name="20% - Accent3 4 3" xfId="175"/>
    <cellStyle name="20% - Accent3 5 2" xfId="176"/>
    <cellStyle name="20% - Accent3 5 3" xfId="177"/>
    <cellStyle name="20% - Accent3_aa osnova za ponudbe" xfId="178"/>
    <cellStyle name="20% - Accent4" xfId="10"/>
    <cellStyle name="20% - Accent4 2 2" xfId="179"/>
    <cellStyle name="20% - Accent4 2 3" xfId="180"/>
    <cellStyle name="20% - Accent4 3 2" xfId="181"/>
    <cellStyle name="20% - Accent4 3 3" xfId="182"/>
    <cellStyle name="20% - Accent4 4 2" xfId="183"/>
    <cellStyle name="20% - Accent4 4 3" xfId="184"/>
    <cellStyle name="20% - Accent4 5 2" xfId="185"/>
    <cellStyle name="20% - Accent4 5 3" xfId="186"/>
    <cellStyle name="20% - Accent4_aa osnova za ponudbe" xfId="187"/>
    <cellStyle name="20% - Accent5" xfId="11"/>
    <cellStyle name="20% - Accent5 2 2" xfId="188"/>
    <cellStyle name="20% - Accent5 2 3" xfId="189"/>
    <cellStyle name="20% - Accent5 3 2" xfId="190"/>
    <cellStyle name="20% - Accent5 3 3" xfId="191"/>
    <cellStyle name="20% - Accent5 4 2" xfId="192"/>
    <cellStyle name="20% - Accent5 4 3" xfId="193"/>
    <cellStyle name="20% - Accent5 5 2" xfId="194"/>
    <cellStyle name="20% - Accent5 5 3" xfId="195"/>
    <cellStyle name="20% - Accent5_aa osnova za ponudbe" xfId="196"/>
    <cellStyle name="20% - Accent6" xfId="12"/>
    <cellStyle name="20% - Accent6 2 2" xfId="197"/>
    <cellStyle name="20% - Accent6 2 3" xfId="198"/>
    <cellStyle name="20% - Accent6 3 2" xfId="199"/>
    <cellStyle name="20% - Accent6 3 3" xfId="200"/>
    <cellStyle name="20% - Accent6 4 2" xfId="201"/>
    <cellStyle name="20% - Accent6 4 3" xfId="202"/>
    <cellStyle name="20% - Accent6 5 2" xfId="203"/>
    <cellStyle name="20% - Accent6 5 3" xfId="204"/>
    <cellStyle name="20% - Accent6_aa osnova za ponudbe" xfId="205"/>
    <cellStyle name="40 % – Poudarek1" xfId="13" builtinId="31" customBuiltin="1"/>
    <cellStyle name="40 % – Poudarek1 2" xfId="206"/>
    <cellStyle name="40 % – Poudarek2" xfId="14" builtinId="35" customBuiltin="1"/>
    <cellStyle name="40 % – Poudarek2 2" xfId="207"/>
    <cellStyle name="40 % – Poudarek3" xfId="15" builtinId="39" customBuiltin="1"/>
    <cellStyle name="40 % – Poudarek3 2" xfId="208"/>
    <cellStyle name="40 % – Poudarek4" xfId="16" builtinId="43" customBuiltin="1"/>
    <cellStyle name="40 % – Poudarek4 2" xfId="209"/>
    <cellStyle name="40 % – Poudarek5" xfId="17" builtinId="47" customBuiltin="1"/>
    <cellStyle name="40 % – Poudarek5 2" xfId="210"/>
    <cellStyle name="40 % – Poudarek6" xfId="18" builtinId="51" customBuiltin="1"/>
    <cellStyle name="40 % – Poudarek6 2" xfId="211"/>
    <cellStyle name="40% - Accent1" xfId="19"/>
    <cellStyle name="40% - Accent1 2 2" xfId="212"/>
    <cellStyle name="40% - Accent1 2 3" xfId="213"/>
    <cellStyle name="40% - Accent1 3 2" xfId="214"/>
    <cellStyle name="40% - Accent1 3 3" xfId="215"/>
    <cellStyle name="40% - Accent1 4 2" xfId="216"/>
    <cellStyle name="40% - Accent1 4 3" xfId="217"/>
    <cellStyle name="40% - Accent1 5 2" xfId="218"/>
    <cellStyle name="40% - Accent1 5 3" xfId="219"/>
    <cellStyle name="40% - Accent1_aa osnova za ponudbe" xfId="220"/>
    <cellStyle name="40% - Accent2" xfId="20"/>
    <cellStyle name="40% - Accent2 2 2" xfId="221"/>
    <cellStyle name="40% - Accent2 2 3" xfId="222"/>
    <cellStyle name="40% - Accent2 3 2" xfId="223"/>
    <cellStyle name="40% - Accent2 3 3" xfId="224"/>
    <cellStyle name="40% - Accent2 4 2" xfId="225"/>
    <cellStyle name="40% - Accent2 4 3" xfId="226"/>
    <cellStyle name="40% - Accent2 5 2" xfId="227"/>
    <cellStyle name="40% - Accent2 5 3" xfId="228"/>
    <cellStyle name="40% - Accent2_aa osnova za ponudbe" xfId="229"/>
    <cellStyle name="40% - Accent3" xfId="21"/>
    <cellStyle name="40% - Accent3 2 2" xfId="230"/>
    <cellStyle name="40% - Accent3 2 3" xfId="231"/>
    <cellStyle name="40% - Accent3 3 2" xfId="232"/>
    <cellStyle name="40% - Accent3 3 3" xfId="233"/>
    <cellStyle name="40% - Accent3 4 2" xfId="234"/>
    <cellStyle name="40% - Accent3 4 3" xfId="235"/>
    <cellStyle name="40% - Accent3 5 2" xfId="236"/>
    <cellStyle name="40% - Accent3 5 3" xfId="237"/>
    <cellStyle name="40% - Accent3_aa osnova za ponudbe" xfId="238"/>
    <cellStyle name="40% - Accent4" xfId="22"/>
    <cellStyle name="40% - Accent4 2 2" xfId="239"/>
    <cellStyle name="40% - Accent4 2 3" xfId="240"/>
    <cellStyle name="40% - Accent4 3 2" xfId="241"/>
    <cellStyle name="40% - Accent4 3 3" xfId="242"/>
    <cellStyle name="40% - Accent4 4 2" xfId="243"/>
    <cellStyle name="40% - Accent4 4 3" xfId="244"/>
    <cellStyle name="40% - Accent4 5 2" xfId="245"/>
    <cellStyle name="40% - Accent4 5 3" xfId="246"/>
    <cellStyle name="40% - Accent4_aa osnova za ponudbe" xfId="247"/>
    <cellStyle name="40% - Accent5" xfId="23"/>
    <cellStyle name="40% - Accent5 2 2" xfId="248"/>
    <cellStyle name="40% - Accent5 2 3" xfId="249"/>
    <cellStyle name="40% - Accent5 3 2" xfId="250"/>
    <cellStyle name="40% - Accent5 3 3" xfId="251"/>
    <cellStyle name="40% - Accent5 4 2" xfId="252"/>
    <cellStyle name="40% - Accent5 4 3" xfId="253"/>
    <cellStyle name="40% - Accent5 5 2" xfId="254"/>
    <cellStyle name="40% - Accent5 5 3" xfId="255"/>
    <cellStyle name="40% - Accent5_aa osnova za ponudbe" xfId="256"/>
    <cellStyle name="40% - Accent6" xfId="24"/>
    <cellStyle name="40% - Accent6 2 2" xfId="257"/>
    <cellStyle name="40% - Accent6 2 3" xfId="258"/>
    <cellStyle name="40% - Accent6 3 2" xfId="259"/>
    <cellStyle name="40% - Accent6 3 3" xfId="260"/>
    <cellStyle name="40% - Accent6 4 2" xfId="261"/>
    <cellStyle name="40% - Accent6 4 3" xfId="262"/>
    <cellStyle name="40% - Accent6 5 2" xfId="263"/>
    <cellStyle name="40% - Accent6 5 3" xfId="264"/>
    <cellStyle name="40% - Accent6_aa osnova za ponudbe" xfId="265"/>
    <cellStyle name="60 % – Poudarek1" xfId="25" builtinId="32" customBuiltin="1"/>
    <cellStyle name="60 % – Poudarek1 2" xfId="266"/>
    <cellStyle name="60 % – Poudarek2" xfId="26" builtinId="36" customBuiltin="1"/>
    <cellStyle name="60 % – Poudarek2 2" xfId="267"/>
    <cellStyle name="60 % – Poudarek3" xfId="27" builtinId="40" customBuiltin="1"/>
    <cellStyle name="60 % – Poudarek3 2" xfId="268"/>
    <cellStyle name="60 % – Poudarek4" xfId="28" builtinId="44" customBuiltin="1"/>
    <cellStyle name="60 % – Poudarek4 2" xfId="269"/>
    <cellStyle name="60 % – Poudarek5" xfId="29" builtinId="48" customBuiltin="1"/>
    <cellStyle name="60 % – Poudarek5 2" xfId="270"/>
    <cellStyle name="60 % – Poudarek6" xfId="30" builtinId="52" customBuiltin="1"/>
    <cellStyle name="60 % – Poudarek6 2" xfId="271"/>
    <cellStyle name="60% - Accent1" xfId="31"/>
    <cellStyle name="60% - Accent1 2 2" xfId="272"/>
    <cellStyle name="60% - Accent1 2 3" xfId="273"/>
    <cellStyle name="60% - Accent1 3 2" xfId="274"/>
    <cellStyle name="60% - Accent1 3 3" xfId="275"/>
    <cellStyle name="60% - Accent1 4 2" xfId="276"/>
    <cellStyle name="60% - Accent1 4 3" xfId="277"/>
    <cellStyle name="60% - Accent1 5 2" xfId="278"/>
    <cellStyle name="60% - Accent1 5 3" xfId="279"/>
    <cellStyle name="60% - Accent1_aa osnova za ponudbe" xfId="280"/>
    <cellStyle name="60% - Accent2" xfId="32"/>
    <cellStyle name="60% - Accent2 2 2" xfId="281"/>
    <cellStyle name="60% - Accent2 2 3" xfId="282"/>
    <cellStyle name="60% - Accent2 3 2" xfId="283"/>
    <cellStyle name="60% - Accent2 3 3" xfId="284"/>
    <cellStyle name="60% - Accent2 4 2" xfId="285"/>
    <cellStyle name="60% - Accent2 4 3" xfId="286"/>
    <cellStyle name="60% - Accent2 5 2" xfId="287"/>
    <cellStyle name="60% - Accent2 5 3" xfId="288"/>
    <cellStyle name="60% - Accent2_aa osnova za ponudbe" xfId="289"/>
    <cellStyle name="60% - Accent3" xfId="33"/>
    <cellStyle name="60% - Accent3 2 2" xfId="290"/>
    <cellStyle name="60% - Accent3 2 3" xfId="291"/>
    <cellStyle name="60% - Accent3 3 2" xfId="292"/>
    <cellStyle name="60% - Accent3 3 3" xfId="293"/>
    <cellStyle name="60% - Accent3 4 2" xfId="294"/>
    <cellStyle name="60% - Accent3 4 3" xfId="295"/>
    <cellStyle name="60% - Accent3 5 2" xfId="296"/>
    <cellStyle name="60% - Accent3 5 3" xfId="297"/>
    <cellStyle name="60% - Accent3_aa osnova za ponudbe" xfId="298"/>
    <cellStyle name="60% - Accent4" xfId="34"/>
    <cellStyle name="60% - Accent4 2 2" xfId="299"/>
    <cellStyle name="60% - Accent4 2 3" xfId="300"/>
    <cellStyle name="60% - Accent4 3 2" xfId="301"/>
    <cellStyle name="60% - Accent4 3 3" xfId="302"/>
    <cellStyle name="60% - Accent4 4 2" xfId="303"/>
    <cellStyle name="60% - Accent4 4 3" xfId="304"/>
    <cellStyle name="60% - Accent4 5 2" xfId="305"/>
    <cellStyle name="60% - Accent4 5 3" xfId="306"/>
    <cellStyle name="60% - Accent4_aa osnova za ponudbe" xfId="307"/>
    <cellStyle name="60% - Accent5" xfId="35"/>
    <cellStyle name="60% - Accent5 2 2" xfId="308"/>
    <cellStyle name="60% - Accent5 2 3" xfId="309"/>
    <cellStyle name="60% - Accent5 3 2" xfId="310"/>
    <cellStyle name="60% - Accent5 3 3" xfId="311"/>
    <cellStyle name="60% - Accent5 4 2" xfId="312"/>
    <cellStyle name="60% - Accent5 4 3" xfId="313"/>
    <cellStyle name="60% - Accent5 5 2" xfId="314"/>
    <cellStyle name="60% - Accent5 5 3" xfId="315"/>
    <cellStyle name="60% - Accent5_aa osnova za ponudbe" xfId="316"/>
    <cellStyle name="60% - Accent6" xfId="36"/>
    <cellStyle name="60% - Accent6 2 2" xfId="317"/>
    <cellStyle name="60% - Accent6 2 3" xfId="318"/>
    <cellStyle name="60% - Accent6 3 2" xfId="319"/>
    <cellStyle name="60% - Accent6 3 3" xfId="320"/>
    <cellStyle name="60% - Accent6 4 2" xfId="321"/>
    <cellStyle name="60% - Accent6 4 3" xfId="322"/>
    <cellStyle name="60% - Accent6 5 2" xfId="323"/>
    <cellStyle name="60% - Accent6 5 3" xfId="324"/>
    <cellStyle name="60% - Accent6_aa osnova za ponudbe" xfId="325"/>
    <cellStyle name="Accent1" xfId="37"/>
    <cellStyle name="Accent1 - 20%" xfId="326"/>
    <cellStyle name="Accent1 - 20% 2" xfId="327"/>
    <cellStyle name="Accent1 - 20% 3" xfId="328"/>
    <cellStyle name="Accent1 - 40%" xfId="329"/>
    <cellStyle name="Accent1 - 40% 2" xfId="330"/>
    <cellStyle name="Accent1 - 40% 3" xfId="331"/>
    <cellStyle name="Accent1 - 60%" xfId="332"/>
    <cellStyle name="Accent1 2 2" xfId="333"/>
    <cellStyle name="Accent1 2 3" xfId="334"/>
    <cellStyle name="Accent1 3 2" xfId="335"/>
    <cellStyle name="Accent1 3 3" xfId="336"/>
    <cellStyle name="Accent1 4 2" xfId="337"/>
    <cellStyle name="Accent1 4 3" xfId="338"/>
    <cellStyle name="Accent1 5 2" xfId="339"/>
    <cellStyle name="Accent1 5 3" xfId="340"/>
    <cellStyle name="Accent1_aa osnova za ponudbe" xfId="341"/>
    <cellStyle name="Accent2" xfId="38"/>
    <cellStyle name="Accent2 - 20%" xfId="342"/>
    <cellStyle name="Accent2 - 20% 2" xfId="343"/>
    <cellStyle name="Accent2 - 20% 3" xfId="344"/>
    <cellStyle name="Accent2 - 40%" xfId="345"/>
    <cellStyle name="Accent2 - 40% 2" xfId="346"/>
    <cellStyle name="Accent2 - 40% 3" xfId="347"/>
    <cellStyle name="Accent2 - 60%" xfId="348"/>
    <cellStyle name="Accent2 2 2" xfId="349"/>
    <cellStyle name="Accent2 2 3" xfId="350"/>
    <cellStyle name="Accent2 3 2" xfId="351"/>
    <cellStyle name="Accent2 3 3" xfId="352"/>
    <cellStyle name="Accent2 4 2" xfId="353"/>
    <cellStyle name="Accent2 4 3" xfId="354"/>
    <cellStyle name="Accent2 5 2" xfId="355"/>
    <cellStyle name="Accent2 5 3" xfId="356"/>
    <cellStyle name="Accent2_aa osnova za ponudbe" xfId="357"/>
    <cellStyle name="Accent3" xfId="39"/>
    <cellStyle name="Accent3 - 20%" xfId="358"/>
    <cellStyle name="Accent3 - 20% 2" xfId="359"/>
    <cellStyle name="Accent3 - 20% 3" xfId="360"/>
    <cellStyle name="Accent3 - 40%" xfId="361"/>
    <cellStyle name="Accent3 - 40% 2" xfId="362"/>
    <cellStyle name="Accent3 - 40% 3" xfId="363"/>
    <cellStyle name="Accent3 - 60%" xfId="364"/>
    <cellStyle name="Accent3 2 2" xfId="365"/>
    <cellStyle name="Accent3 2 3" xfId="366"/>
    <cellStyle name="Accent3 3 2" xfId="367"/>
    <cellStyle name="Accent3 3 3" xfId="368"/>
    <cellStyle name="Accent3 4 2" xfId="369"/>
    <cellStyle name="Accent3 4 3" xfId="370"/>
    <cellStyle name="Accent3 5 2" xfId="371"/>
    <cellStyle name="Accent3 5 3" xfId="372"/>
    <cellStyle name="Accent3_aa osnova za ponudbe" xfId="373"/>
    <cellStyle name="Accent4" xfId="40"/>
    <cellStyle name="Accent4 - 20%" xfId="374"/>
    <cellStyle name="Accent4 - 20% 2" xfId="375"/>
    <cellStyle name="Accent4 - 20% 3" xfId="376"/>
    <cellStyle name="Accent4 - 40%" xfId="377"/>
    <cellStyle name="Accent4 - 40% 2" xfId="378"/>
    <cellStyle name="Accent4 - 40% 3" xfId="379"/>
    <cellStyle name="Accent4 - 60%" xfId="380"/>
    <cellStyle name="Accent4 2 2" xfId="381"/>
    <cellStyle name="Accent4 2 3" xfId="382"/>
    <cellStyle name="Accent4 3 2" xfId="383"/>
    <cellStyle name="Accent4 3 3" xfId="384"/>
    <cellStyle name="Accent4 4 2" xfId="385"/>
    <cellStyle name="Accent4 4 3" xfId="386"/>
    <cellStyle name="Accent4 5 2" xfId="387"/>
    <cellStyle name="Accent4 5 3" xfId="388"/>
    <cellStyle name="Accent4_aa osnova za ponudbe" xfId="389"/>
    <cellStyle name="Accent5" xfId="41"/>
    <cellStyle name="Accent5 - 20%" xfId="390"/>
    <cellStyle name="Accent5 - 20% 2" xfId="391"/>
    <cellStyle name="Accent5 - 20% 3" xfId="392"/>
    <cellStyle name="Accent5 - 40%" xfId="393"/>
    <cellStyle name="Accent5 - 40% 2" xfId="394"/>
    <cellStyle name="Accent5 - 40% 3" xfId="395"/>
    <cellStyle name="Accent5 - 60%" xfId="396"/>
    <cellStyle name="Accent5 2 2" xfId="397"/>
    <cellStyle name="Accent5 2 3" xfId="398"/>
    <cellStyle name="Accent5 3 2" xfId="399"/>
    <cellStyle name="Accent5 3 3" xfId="400"/>
    <cellStyle name="Accent5 4 2" xfId="401"/>
    <cellStyle name="Accent5 4 3" xfId="402"/>
    <cellStyle name="Accent5 5 2" xfId="403"/>
    <cellStyle name="Accent5 5 3" xfId="404"/>
    <cellStyle name="Accent5_aa osnova za ponudbe" xfId="405"/>
    <cellStyle name="Accent6" xfId="42"/>
    <cellStyle name="Accent6 - 20%" xfId="406"/>
    <cellStyle name="Accent6 - 20% 2" xfId="407"/>
    <cellStyle name="Accent6 - 20% 3" xfId="408"/>
    <cellStyle name="Accent6 - 40%" xfId="409"/>
    <cellStyle name="Accent6 - 40% 2" xfId="410"/>
    <cellStyle name="Accent6 - 40% 3" xfId="411"/>
    <cellStyle name="Accent6 - 60%" xfId="412"/>
    <cellStyle name="Accent6 2 2" xfId="413"/>
    <cellStyle name="Accent6 2 3" xfId="414"/>
    <cellStyle name="Accent6 3 2" xfId="415"/>
    <cellStyle name="Accent6 3 3" xfId="416"/>
    <cellStyle name="Accent6 4 2" xfId="417"/>
    <cellStyle name="Accent6 4 3" xfId="418"/>
    <cellStyle name="Accent6 5 2" xfId="419"/>
    <cellStyle name="Accent6 5 3" xfId="420"/>
    <cellStyle name="Accent6_aa osnova za ponudbe" xfId="421"/>
    <cellStyle name="Bad" xfId="43"/>
    <cellStyle name="Bad 2 2" xfId="422"/>
    <cellStyle name="Bad 2 3" xfId="423"/>
    <cellStyle name="Bad 3 2" xfId="424"/>
    <cellStyle name="Bad 3 3" xfId="425"/>
    <cellStyle name="Bad 4 2" xfId="426"/>
    <cellStyle name="Bad 4 3" xfId="427"/>
    <cellStyle name="Bad 5 2" xfId="428"/>
    <cellStyle name="Bad 5 3" xfId="429"/>
    <cellStyle name="Bad_aa osnova za ponudbe" xfId="430"/>
    <cellStyle name="Calculation" xfId="44"/>
    <cellStyle name="Calculation 2 2" xfId="431"/>
    <cellStyle name="Calculation 2 3" xfId="432"/>
    <cellStyle name="Calculation 3 2" xfId="433"/>
    <cellStyle name="Calculation 3 3" xfId="434"/>
    <cellStyle name="Calculation 4 2" xfId="435"/>
    <cellStyle name="Calculation 4 3" xfId="436"/>
    <cellStyle name="Calculation 5 2" xfId="437"/>
    <cellStyle name="Calculation 5 3" xfId="438"/>
    <cellStyle name="Calculation_aa osnova za ponudbe" xfId="439"/>
    <cellStyle name="Cancel" xfId="440"/>
    <cellStyle name="Check Cell" xfId="45"/>
    <cellStyle name="Check Cell 2 2" xfId="441"/>
    <cellStyle name="Check Cell 2 3" xfId="442"/>
    <cellStyle name="Check Cell 3 2" xfId="443"/>
    <cellStyle name="Check Cell 3 3" xfId="444"/>
    <cellStyle name="Check Cell 4 2" xfId="445"/>
    <cellStyle name="Check Cell 4 3" xfId="446"/>
    <cellStyle name="Check Cell 5 2" xfId="447"/>
    <cellStyle name="Check Cell 5 3" xfId="448"/>
    <cellStyle name="Check Cell_aa osnova za ponudbe" xfId="449"/>
    <cellStyle name="Comma [0] 2" xfId="450"/>
    <cellStyle name="Comma 2" xfId="46"/>
    <cellStyle name="Comma 3" xfId="47"/>
    <cellStyle name="Comma0" xfId="451"/>
    <cellStyle name="Currency0" xfId="452"/>
    <cellStyle name="Date" xfId="453"/>
    <cellStyle name="Dobro" xfId="48" builtinId="26" customBuiltin="1"/>
    <cellStyle name="Dobro 2" xfId="454"/>
    <cellStyle name="Element-delo" xfId="49"/>
    <cellStyle name="Element-delo 2" xfId="455"/>
    <cellStyle name="Element-delo 3" xfId="456"/>
    <cellStyle name="Element-delo 3 2" xfId="457"/>
    <cellStyle name="Element-delo 4" xfId="458"/>
    <cellStyle name="Element-delo 5" xfId="459"/>
    <cellStyle name="Element-delo 6" xfId="460"/>
    <cellStyle name="Element-delo_2746-126-Apl-OŠ-SB-pvn-plin-vvn-video-ure-ozv" xfId="461"/>
    <cellStyle name="Emphasis 1" xfId="462"/>
    <cellStyle name="Emphasis 2" xfId="463"/>
    <cellStyle name="Emphasis 3" xfId="464"/>
    <cellStyle name="Euro" xfId="465"/>
    <cellStyle name="Euro 10" xfId="466"/>
    <cellStyle name="Euro 11" xfId="467"/>
    <cellStyle name="Euro 2" xfId="468"/>
    <cellStyle name="Euro 2 2" xfId="469"/>
    <cellStyle name="Euro 2 3" xfId="470"/>
    <cellStyle name="Euro 2 4" xfId="471"/>
    <cellStyle name="Euro 3" xfId="472"/>
    <cellStyle name="Euro 3 2" xfId="473"/>
    <cellStyle name="Euro 3 3" xfId="474"/>
    <cellStyle name="Euro 4" xfId="475"/>
    <cellStyle name="Euro 4 2" xfId="476"/>
    <cellStyle name="Euro 4 3" xfId="477"/>
    <cellStyle name="Euro 5" xfId="478"/>
    <cellStyle name="Euro 5 2" xfId="479"/>
    <cellStyle name="Euro 5 3" xfId="480"/>
    <cellStyle name="Euro 6" xfId="481"/>
    <cellStyle name="Euro 6 2" xfId="482"/>
    <cellStyle name="Euro 6 3" xfId="483"/>
    <cellStyle name="Euro 7" xfId="484"/>
    <cellStyle name="Euro 8" xfId="485"/>
    <cellStyle name="Euro 9" xfId="486"/>
    <cellStyle name="Excel Built-in Normal" xfId="487"/>
    <cellStyle name="Explanatory Text" xfId="50"/>
    <cellStyle name="Explanatory Text 2 2" xfId="488"/>
    <cellStyle name="Explanatory Text 2 3" xfId="489"/>
    <cellStyle name="Explanatory Text 3 2" xfId="490"/>
    <cellStyle name="Explanatory Text 3 3" xfId="491"/>
    <cellStyle name="Explanatory Text 4 2" xfId="492"/>
    <cellStyle name="Explanatory Text 4 3" xfId="493"/>
    <cellStyle name="Explanatory Text 5 2" xfId="494"/>
    <cellStyle name="Explanatory Text 5 3" xfId="495"/>
    <cellStyle name="Explanatory Text_aa osnova za ponudbe" xfId="496"/>
    <cellStyle name="Fixed" xfId="497"/>
    <cellStyle name="Followed Hyperlink_SISTEMI objekt minerva" xfId="498"/>
    <cellStyle name="Good" xfId="51"/>
    <cellStyle name="Good 2 2" xfId="499"/>
    <cellStyle name="Good 2 3" xfId="500"/>
    <cellStyle name="Good 3 2" xfId="501"/>
    <cellStyle name="Good 3 3" xfId="502"/>
    <cellStyle name="Good 4 2" xfId="503"/>
    <cellStyle name="Good 4 3" xfId="504"/>
    <cellStyle name="Good 5 2" xfId="505"/>
    <cellStyle name="Good 5 3" xfId="506"/>
    <cellStyle name="Good_aa osnova za ponudbe" xfId="507"/>
    <cellStyle name="Heading" xfId="508"/>
    <cellStyle name="Heading 1" xfId="52"/>
    <cellStyle name="Heading 1 10 2" xfId="509"/>
    <cellStyle name="Heading 1 10 3" xfId="510"/>
    <cellStyle name="Heading 1 2 2" xfId="511"/>
    <cellStyle name="Heading 1 2 3" xfId="512"/>
    <cellStyle name="Heading 1 3 2" xfId="513"/>
    <cellStyle name="Heading 1 3 3" xfId="514"/>
    <cellStyle name="Heading 1 4 2" xfId="515"/>
    <cellStyle name="Heading 1 4 3" xfId="516"/>
    <cellStyle name="Heading 1 5 2" xfId="517"/>
    <cellStyle name="Heading 1 5 3" xfId="518"/>
    <cellStyle name="Heading 1 6 2" xfId="519"/>
    <cellStyle name="Heading 1 6 3" xfId="520"/>
    <cellStyle name="Heading 1 7 2" xfId="521"/>
    <cellStyle name="Heading 1 7 3" xfId="522"/>
    <cellStyle name="Heading 1 8 2" xfId="523"/>
    <cellStyle name="Heading 1 8 3" xfId="524"/>
    <cellStyle name="Heading 1 9 2" xfId="525"/>
    <cellStyle name="Heading 1 9 3" xfId="526"/>
    <cellStyle name="Heading 1_aa osnova za ponudbe" xfId="527"/>
    <cellStyle name="Heading 2" xfId="53"/>
    <cellStyle name="Heading 2 10 2" xfId="528"/>
    <cellStyle name="Heading 2 10 3" xfId="529"/>
    <cellStyle name="Heading 2 2" xfId="530"/>
    <cellStyle name="Heading 2 2 2" xfId="531"/>
    <cellStyle name="Heading 2 2 3" xfId="532"/>
    <cellStyle name="Heading 2 2_SKAPIN knjižnica rakek 022" xfId="533"/>
    <cellStyle name="Heading 2 3 2" xfId="534"/>
    <cellStyle name="Heading 2 3 3" xfId="535"/>
    <cellStyle name="Heading 2 4 2" xfId="536"/>
    <cellStyle name="Heading 2 4 3" xfId="537"/>
    <cellStyle name="Heading 2 5 2" xfId="538"/>
    <cellStyle name="Heading 2 5 3" xfId="539"/>
    <cellStyle name="Heading 2 6 2" xfId="540"/>
    <cellStyle name="Heading 2 6 3" xfId="541"/>
    <cellStyle name="Heading 2 7 2" xfId="542"/>
    <cellStyle name="Heading 2 7 3" xfId="543"/>
    <cellStyle name="Heading 2 8 2" xfId="544"/>
    <cellStyle name="Heading 2 8 3" xfId="545"/>
    <cellStyle name="Heading 2 9 2" xfId="546"/>
    <cellStyle name="Heading 2 9 3" xfId="547"/>
    <cellStyle name="Heading 2_aa osnova za ponudbe" xfId="548"/>
    <cellStyle name="Heading 3" xfId="54"/>
    <cellStyle name="Heading 3 2 2" xfId="549"/>
    <cellStyle name="Heading 3 2 3" xfId="550"/>
    <cellStyle name="Heading 3 3 2" xfId="551"/>
    <cellStyle name="Heading 3 3 3" xfId="552"/>
    <cellStyle name="Heading 3 4 2" xfId="553"/>
    <cellStyle name="Heading 3 4 3" xfId="554"/>
    <cellStyle name="Heading 3 5 2" xfId="555"/>
    <cellStyle name="Heading 3 5 3" xfId="556"/>
    <cellStyle name="Heading 3_aa osnova za ponudbe" xfId="557"/>
    <cellStyle name="Heading 4" xfId="55"/>
    <cellStyle name="Heading 4 2 2" xfId="558"/>
    <cellStyle name="Heading 4 2 3" xfId="559"/>
    <cellStyle name="Heading 4 3 2" xfId="560"/>
    <cellStyle name="Heading 4 3 3" xfId="561"/>
    <cellStyle name="Heading 4 4 2" xfId="562"/>
    <cellStyle name="Heading 4 4 3" xfId="563"/>
    <cellStyle name="Heading 4 5 2" xfId="564"/>
    <cellStyle name="Heading 4 5 3" xfId="565"/>
    <cellStyle name="Heading 4_aa osnova za ponudbe" xfId="566"/>
    <cellStyle name="Heading1" xfId="567"/>
    <cellStyle name="Hiperpovezava 2" xfId="56"/>
    <cellStyle name="Hiperpovezava 2 2" xfId="568"/>
    <cellStyle name="Hiperpovezava 2 3" xfId="569"/>
    <cellStyle name="Hiperpovezava 3" xfId="570"/>
    <cellStyle name="Hyperlink 2" xfId="571"/>
    <cellStyle name="Hyperlink 2 2" xfId="572"/>
    <cellStyle name="Hyperlink 2 2 2" xfId="573"/>
    <cellStyle name="Hyperlink 2 3" xfId="574"/>
    <cellStyle name="Hyperlink 2 4" xfId="575"/>
    <cellStyle name="Hyperlink 2_aa osnova za ponudbe" xfId="576"/>
    <cellStyle name="Hyperlink 3" xfId="577"/>
    <cellStyle name="Hyperlink 3 2" xfId="578"/>
    <cellStyle name="Hyperlink 3_aa osnova za ponudbe" xfId="579"/>
    <cellStyle name="Hyperlink 4" xfId="580"/>
    <cellStyle name="Hyperlink 4 2" xfId="581"/>
    <cellStyle name="Hyperlink 5" xfId="582"/>
    <cellStyle name="Hyperlink 6" xfId="583"/>
    <cellStyle name="Input" xfId="57"/>
    <cellStyle name="Input 2 2" xfId="584"/>
    <cellStyle name="Input 2 3" xfId="585"/>
    <cellStyle name="Input 3 2" xfId="586"/>
    <cellStyle name="Input 3 3" xfId="587"/>
    <cellStyle name="Input 4 2" xfId="588"/>
    <cellStyle name="Input 4 3" xfId="589"/>
    <cellStyle name="Input 5 2" xfId="590"/>
    <cellStyle name="Input 5 3" xfId="591"/>
    <cellStyle name="Input_aa osnova za ponudbe" xfId="592"/>
    <cellStyle name="Izhod" xfId="58" builtinId="21" customBuiltin="1"/>
    <cellStyle name="Izhod 2" xfId="593"/>
    <cellStyle name="Keš" xfId="594"/>
    <cellStyle name="KOLICINA" xfId="595"/>
    <cellStyle name="Kos" xfId="596"/>
    <cellStyle name="Linked Cell" xfId="59"/>
    <cellStyle name="Linked Cell 2 2" xfId="597"/>
    <cellStyle name="Linked Cell 2 3" xfId="598"/>
    <cellStyle name="Linked Cell 3 2" xfId="599"/>
    <cellStyle name="Linked Cell 3 3" xfId="600"/>
    <cellStyle name="Linked Cell 4 2" xfId="601"/>
    <cellStyle name="Linked Cell 4 3" xfId="602"/>
    <cellStyle name="Linked Cell 5 2" xfId="603"/>
    <cellStyle name="Linked Cell 5 3" xfId="604"/>
    <cellStyle name="Linked Cell_aa osnova za ponudbe" xfId="605"/>
    <cellStyle name="ME" xfId="606"/>
    <cellStyle name="Metri" xfId="607"/>
    <cellStyle name="Naslov" xfId="60" builtinId="15" customBuiltin="1"/>
    <cellStyle name="Naslov 1" xfId="61" builtinId="16" customBuiltin="1"/>
    <cellStyle name="Naslov 1 1" xfId="608"/>
    <cellStyle name="Naslov 1 1 2" xfId="609"/>
    <cellStyle name="Naslov 1 1_130102_EI_popis_vrtec_PZI" xfId="1050"/>
    <cellStyle name="Naslov 1 2" xfId="610"/>
    <cellStyle name="Naslov 1 3" xfId="611"/>
    <cellStyle name="Naslov 2" xfId="62" builtinId="17" customBuiltin="1"/>
    <cellStyle name="Naslov 2 2" xfId="612"/>
    <cellStyle name="Naslov 2 3" xfId="613"/>
    <cellStyle name="Naslov 2 4" xfId="614"/>
    <cellStyle name="Naslov 3" xfId="63" builtinId="18" customBuiltin="1"/>
    <cellStyle name="Naslov 4" xfId="64" builtinId="19" customBuiltin="1"/>
    <cellStyle name="Naslov 5" xfId="615"/>
    <cellStyle name="naslov2" xfId="616"/>
    <cellStyle name="Navadno" xfId="0" builtinId="0"/>
    <cellStyle name="Navadno 10" xfId="65"/>
    <cellStyle name="Navadno 10 2" xfId="617"/>
    <cellStyle name="Navadno 10 2 2" xfId="618"/>
    <cellStyle name="Navadno 10 2 2 4" xfId="619"/>
    <cellStyle name="Navadno 12" xfId="620"/>
    <cellStyle name="Navadno 13" xfId="621"/>
    <cellStyle name="Navadno 13 2" xfId="622"/>
    <cellStyle name="Navadno 13 3" xfId="623"/>
    <cellStyle name="Navadno 16" xfId="624"/>
    <cellStyle name="Navadno 16 2" xfId="625"/>
    <cellStyle name="Navadno 16 3" xfId="626"/>
    <cellStyle name="Navadno 17" xfId="627"/>
    <cellStyle name="Navadno 17 2" xfId="628"/>
    <cellStyle name="Navadno 17 3" xfId="629"/>
    <cellStyle name="Navadno 2" xfId="66"/>
    <cellStyle name="Navadno 2 2" xfId="67"/>
    <cellStyle name="Navadno 2 2 2" xfId="68"/>
    <cellStyle name="Navadno 2 2_130102_EI_popis_vrtec_PZI" xfId="1051"/>
    <cellStyle name="Navadno 2 3" xfId="69"/>
    <cellStyle name="Navadno 2 3 2" xfId="129"/>
    <cellStyle name="Navadno 2 4" xfId="124"/>
    <cellStyle name="Navadno 2 5" xfId="630"/>
    <cellStyle name="Navadno 2_101208_VHODNI_HALL_OGREVANJE, HLAJENJE_PZI" xfId="70"/>
    <cellStyle name="Navadno 3" xfId="71"/>
    <cellStyle name="Navadno 3 11" xfId="631"/>
    <cellStyle name="Navadno 3 11 10" xfId="632"/>
    <cellStyle name="Navadno 3 11 10 2" xfId="633"/>
    <cellStyle name="Navadno 3 11 10 2 2" xfId="634"/>
    <cellStyle name="Navadno 3 11 10 2 2 2" xfId="635"/>
    <cellStyle name="Navadno 3 11 10 2 2 3" xfId="636"/>
    <cellStyle name="Navadno 3 11 10 2 2_130102_EI_popis_vrtec_PZI" xfId="1052"/>
    <cellStyle name="Navadno 3 11 10 2 3" xfId="637"/>
    <cellStyle name="Navadno 3 11 10 2 4" xfId="638"/>
    <cellStyle name="Navadno 3 11 10 2_130102_EI_popis_vrtec_PZI" xfId="1053"/>
    <cellStyle name="Navadno 3 11 10 3" xfId="639"/>
    <cellStyle name="Navadno 3 11 10 3 2" xfId="640"/>
    <cellStyle name="Navadno 3 11 10 3 3" xfId="641"/>
    <cellStyle name="Navadno 3 11 10 3_130102_EI_popis_vrtec_PZI" xfId="1054"/>
    <cellStyle name="Navadno 3 11 10 4" xfId="642"/>
    <cellStyle name="Navadno 3 11 10 4 2" xfId="643"/>
    <cellStyle name="Navadno 3 11 10 4 3" xfId="644"/>
    <cellStyle name="Navadno 3 11 10 4_130102_EI_popis_vrtec_PZI" xfId="1055"/>
    <cellStyle name="Navadno 3 11 10 5" xfId="645"/>
    <cellStyle name="Navadno 3 11 10 6" xfId="646"/>
    <cellStyle name="Navadno 3 11 10_130102_EI_popis_vrtec_PZI" xfId="1056"/>
    <cellStyle name="Navadno 3 11 11" xfId="647"/>
    <cellStyle name="Navadno 3 11 11 2" xfId="648"/>
    <cellStyle name="Navadno 3 11 11 2 2" xfId="649"/>
    <cellStyle name="Navadno 3 11 11 2 2 2" xfId="650"/>
    <cellStyle name="Navadno 3 11 11 2 2 3" xfId="651"/>
    <cellStyle name="Navadno 3 11 11 2 2_130102_EI_popis_vrtec_PZI" xfId="1057"/>
    <cellStyle name="Navadno 3 11 11 2 3" xfId="652"/>
    <cellStyle name="Navadno 3 11 11 2 4" xfId="653"/>
    <cellStyle name="Navadno 3 11 11 2_130102_EI_popis_vrtec_PZI" xfId="1058"/>
    <cellStyle name="Navadno 3 11 11 3" xfId="654"/>
    <cellStyle name="Navadno 3 11 11 3 2" xfId="655"/>
    <cellStyle name="Navadno 3 11 11 3 3" xfId="656"/>
    <cellStyle name="Navadno 3 11 11 3_130102_EI_popis_vrtec_PZI" xfId="1059"/>
    <cellStyle name="Navadno 3 11 11 4" xfId="657"/>
    <cellStyle name="Navadno 3 11 11 4 2" xfId="658"/>
    <cellStyle name="Navadno 3 11 11 4 3" xfId="659"/>
    <cellStyle name="Navadno 3 11 11 4_130102_EI_popis_vrtec_PZI" xfId="1060"/>
    <cellStyle name="Navadno 3 11 11 5" xfId="660"/>
    <cellStyle name="Navadno 3 11 11 6" xfId="661"/>
    <cellStyle name="Navadno 3 11 11_130102_EI_popis_vrtec_PZI" xfId="1061"/>
    <cellStyle name="Navadno 3 11 12" xfId="662"/>
    <cellStyle name="Navadno 3 11 12 2" xfId="663"/>
    <cellStyle name="Navadno 3 11 12 2 2" xfId="664"/>
    <cellStyle name="Navadno 3 11 12 2 3" xfId="665"/>
    <cellStyle name="Navadno 3 11 12 2_130102_EI_popis_vrtec_PZI" xfId="1062"/>
    <cellStyle name="Navadno 3 11 12 3" xfId="666"/>
    <cellStyle name="Navadno 3 11 12 4" xfId="667"/>
    <cellStyle name="Navadno 3 11 12_130102_EI_popis_vrtec_PZI" xfId="1063"/>
    <cellStyle name="Navadno 3 11 13" xfId="668"/>
    <cellStyle name="Navadno 3 11 13 2" xfId="669"/>
    <cellStyle name="Navadno 3 11 13 3" xfId="670"/>
    <cellStyle name="Navadno 3 11 13_130102_EI_popis_vrtec_PZI" xfId="1064"/>
    <cellStyle name="Navadno 3 11 14" xfId="671"/>
    <cellStyle name="Navadno 3 11 14 2" xfId="672"/>
    <cellStyle name="Navadno 3 11 14 3" xfId="673"/>
    <cellStyle name="Navadno 3 11 14_130102_EI_popis_vrtec_PZI" xfId="1065"/>
    <cellStyle name="Navadno 3 11 15" xfId="674"/>
    <cellStyle name="Navadno 3 11 16" xfId="675"/>
    <cellStyle name="Navadno 3 11 2" xfId="676"/>
    <cellStyle name="Navadno 3 11 2 2" xfId="677"/>
    <cellStyle name="Navadno 3 11 2 2 2" xfId="678"/>
    <cellStyle name="Navadno 3 11 2 2 2 2" xfId="679"/>
    <cellStyle name="Navadno 3 11 2 2 2 3" xfId="680"/>
    <cellStyle name="Navadno 3 11 2 2 2_130102_EI_popis_vrtec_PZI" xfId="1066"/>
    <cellStyle name="Navadno 3 11 2 2 3" xfId="681"/>
    <cellStyle name="Navadno 3 11 2 2 4" xfId="682"/>
    <cellStyle name="Navadno 3 11 2 2_130102_EI_popis_vrtec_PZI" xfId="1067"/>
    <cellStyle name="Navadno 3 11 2 3" xfId="683"/>
    <cellStyle name="Navadno 3 11 2 3 2" xfId="684"/>
    <cellStyle name="Navadno 3 11 2 3 3" xfId="685"/>
    <cellStyle name="Navadno 3 11 2 3_130102_EI_popis_vrtec_PZI" xfId="1068"/>
    <cellStyle name="Navadno 3 11 2 4" xfId="686"/>
    <cellStyle name="Navadno 3 11 2 4 2" xfId="687"/>
    <cellStyle name="Navadno 3 11 2 4 3" xfId="688"/>
    <cellStyle name="Navadno 3 11 2 4_130102_EI_popis_vrtec_PZI" xfId="1069"/>
    <cellStyle name="Navadno 3 11 2 5" xfId="689"/>
    <cellStyle name="Navadno 3 11 2 6" xfId="690"/>
    <cellStyle name="Navadno 3 11 2_130102_EI_popis_vrtec_PZI" xfId="1070"/>
    <cellStyle name="Navadno 3 11 3" xfId="691"/>
    <cellStyle name="Navadno 3 11 3 2" xfId="692"/>
    <cellStyle name="Navadno 3 11 3 2 2" xfId="693"/>
    <cellStyle name="Navadno 3 11 3 2 2 2" xfId="694"/>
    <cellStyle name="Navadno 3 11 3 2 2 3" xfId="695"/>
    <cellStyle name="Navadno 3 11 3 2 2_130102_EI_popis_vrtec_PZI" xfId="1071"/>
    <cellStyle name="Navadno 3 11 3 2 3" xfId="696"/>
    <cellStyle name="Navadno 3 11 3 2 4" xfId="697"/>
    <cellStyle name="Navadno 3 11 3 2_130102_EI_popis_vrtec_PZI" xfId="1072"/>
    <cellStyle name="Navadno 3 11 3 3" xfId="698"/>
    <cellStyle name="Navadno 3 11 3 3 2" xfId="699"/>
    <cellStyle name="Navadno 3 11 3 3 3" xfId="700"/>
    <cellStyle name="Navadno 3 11 3 3_130102_EI_popis_vrtec_PZI" xfId="1073"/>
    <cellStyle name="Navadno 3 11 3 4" xfId="701"/>
    <cellStyle name="Navadno 3 11 3 4 2" xfId="702"/>
    <cellStyle name="Navadno 3 11 3 4 3" xfId="703"/>
    <cellStyle name="Navadno 3 11 3 4_130102_EI_popis_vrtec_PZI" xfId="1074"/>
    <cellStyle name="Navadno 3 11 3 5" xfId="704"/>
    <cellStyle name="Navadno 3 11 3 6" xfId="705"/>
    <cellStyle name="Navadno 3 11 3_130102_EI_popis_vrtec_PZI" xfId="1075"/>
    <cellStyle name="Navadno 3 11 4" xfId="706"/>
    <cellStyle name="Navadno 3 11 4 2" xfId="707"/>
    <cellStyle name="Navadno 3 11 4 2 2" xfId="708"/>
    <cellStyle name="Navadno 3 11 4 2 2 2" xfId="709"/>
    <cellStyle name="Navadno 3 11 4 2 2 3" xfId="710"/>
    <cellStyle name="Navadno 3 11 4 2 2_130102_EI_popis_vrtec_PZI" xfId="1076"/>
    <cellStyle name="Navadno 3 11 4 2 3" xfId="711"/>
    <cellStyle name="Navadno 3 11 4 2 4" xfId="712"/>
    <cellStyle name="Navadno 3 11 4 2_130102_EI_popis_vrtec_PZI" xfId="1077"/>
    <cellStyle name="Navadno 3 11 4 3" xfId="713"/>
    <cellStyle name="Navadno 3 11 4 3 2" xfId="714"/>
    <cellStyle name="Navadno 3 11 4 3 3" xfId="715"/>
    <cellStyle name="Navadno 3 11 4 3_130102_EI_popis_vrtec_PZI" xfId="1078"/>
    <cellStyle name="Navadno 3 11 4 4" xfId="716"/>
    <cellStyle name="Navadno 3 11 4 4 2" xfId="717"/>
    <cellStyle name="Navadno 3 11 4 4 3" xfId="718"/>
    <cellStyle name="Navadno 3 11 4 4_130102_EI_popis_vrtec_PZI" xfId="1079"/>
    <cellStyle name="Navadno 3 11 4 5" xfId="719"/>
    <cellStyle name="Navadno 3 11 4 6" xfId="720"/>
    <cellStyle name="Navadno 3 11 4_130102_EI_popis_vrtec_PZI" xfId="1080"/>
    <cellStyle name="Navadno 3 11 5" xfId="721"/>
    <cellStyle name="Navadno 3 11 5 2" xfId="722"/>
    <cellStyle name="Navadno 3 11 5 2 2" xfId="723"/>
    <cellStyle name="Navadno 3 11 5 2 2 2" xfId="724"/>
    <cellStyle name="Navadno 3 11 5 2 2 3" xfId="725"/>
    <cellStyle name="Navadno 3 11 5 2 2_130102_EI_popis_vrtec_PZI" xfId="1081"/>
    <cellStyle name="Navadno 3 11 5 2 3" xfId="726"/>
    <cellStyle name="Navadno 3 11 5 2 4" xfId="727"/>
    <cellStyle name="Navadno 3 11 5 2_130102_EI_popis_vrtec_PZI" xfId="1082"/>
    <cellStyle name="Navadno 3 11 5 3" xfId="728"/>
    <cellStyle name="Navadno 3 11 5 3 2" xfId="729"/>
    <cellStyle name="Navadno 3 11 5 3 3" xfId="730"/>
    <cellStyle name="Navadno 3 11 5 3_130102_EI_popis_vrtec_PZI" xfId="1083"/>
    <cellStyle name="Navadno 3 11 5 4" xfId="731"/>
    <cellStyle name="Navadno 3 11 5 4 2" xfId="732"/>
    <cellStyle name="Navadno 3 11 5 4 3" xfId="733"/>
    <cellStyle name="Navadno 3 11 5 4_130102_EI_popis_vrtec_PZI" xfId="1084"/>
    <cellStyle name="Navadno 3 11 5 5" xfId="734"/>
    <cellStyle name="Navadno 3 11 5 6" xfId="735"/>
    <cellStyle name="Navadno 3 11 5_130102_EI_popis_vrtec_PZI" xfId="1085"/>
    <cellStyle name="Navadno 3 11 6" xfId="736"/>
    <cellStyle name="Navadno 3 11 6 2" xfId="737"/>
    <cellStyle name="Navadno 3 11 6 2 2" xfId="738"/>
    <cellStyle name="Navadno 3 11 6 2 2 2" xfId="739"/>
    <cellStyle name="Navadno 3 11 6 2 2 3" xfId="740"/>
    <cellStyle name="Navadno 3 11 6 2 2_130102_EI_popis_vrtec_PZI" xfId="1086"/>
    <cellStyle name="Navadno 3 11 6 2 3" xfId="741"/>
    <cellStyle name="Navadno 3 11 6 2 4" xfId="742"/>
    <cellStyle name="Navadno 3 11 6 2_130102_EI_popis_vrtec_PZI" xfId="1087"/>
    <cellStyle name="Navadno 3 11 6 3" xfId="743"/>
    <cellStyle name="Navadno 3 11 6 3 2" xfId="744"/>
    <cellStyle name="Navadno 3 11 6 3 3" xfId="745"/>
    <cellStyle name="Navadno 3 11 6 3_130102_EI_popis_vrtec_PZI" xfId="1088"/>
    <cellStyle name="Navadno 3 11 6 4" xfId="746"/>
    <cellStyle name="Navadno 3 11 6 4 2" xfId="747"/>
    <cellStyle name="Navadno 3 11 6 4 3" xfId="748"/>
    <cellStyle name="Navadno 3 11 6 4_130102_EI_popis_vrtec_PZI" xfId="1089"/>
    <cellStyle name="Navadno 3 11 6 5" xfId="749"/>
    <cellStyle name="Navadno 3 11 6 6" xfId="750"/>
    <cellStyle name="Navadno 3 11 6_130102_EI_popis_vrtec_PZI" xfId="1090"/>
    <cellStyle name="Navadno 3 11 7" xfId="751"/>
    <cellStyle name="Navadno 3 11 7 2" xfId="752"/>
    <cellStyle name="Navadno 3 11 7 2 2" xfId="753"/>
    <cellStyle name="Navadno 3 11 7 2 2 2" xfId="754"/>
    <cellStyle name="Navadno 3 11 7 2 2 3" xfId="755"/>
    <cellStyle name="Navadno 3 11 7 2 2_130102_EI_popis_vrtec_PZI" xfId="1091"/>
    <cellStyle name="Navadno 3 11 7 2 3" xfId="756"/>
    <cellStyle name="Navadno 3 11 7 2 4" xfId="757"/>
    <cellStyle name="Navadno 3 11 7 2_130102_EI_popis_vrtec_PZI" xfId="1092"/>
    <cellStyle name="Navadno 3 11 7 3" xfId="758"/>
    <cellStyle name="Navadno 3 11 7 3 2" xfId="759"/>
    <cellStyle name="Navadno 3 11 7 3 3" xfId="760"/>
    <cellStyle name="Navadno 3 11 7 3_130102_EI_popis_vrtec_PZI" xfId="1093"/>
    <cellStyle name="Navadno 3 11 7 4" xfId="761"/>
    <cellStyle name="Navadno 3 11 7 4 2" xfId="762"/>
    <cellStyle name="Navadno 3 11 7 4 3" xfId="763"/>
    <cellStyle name="Navadno 3 11 7 4_130102_EI_popis_vrtec_PZI" xfId="1094"/>
    <cellStyle name="Navadno 3 11 7 5" xfId="764"/>
    <cellStyle name="Navadno 3 11 7 6" xfId="765"/>
    <cellStyle name="Navadno 3 11 7_130102_EI_popis_vrtec_PZI" xfId="1095"/>
    <cellStyle name="Navadno 3 11 8" xfId="766"/>
    <cellStyle name="Navadno 3 11 8 2" xfId="767"/>
    <cellStyle name="Navadno 3 11 8 2 2" xfId="768"/>
    <cellStyle name="Navadno 3 11 8 2 2 2" xfId="769"/>
    <cellStyle name="Navadno 3 11 8 2 2 3" xfId="770"/>
    <cellStyle name="Navadno 3 11 8 2 2_130102_EI_popis_vrtec_PZI" xfId="1096"/>
    <cellStyle name="Navadno 3 11 8 2 3" xfId="771"/>
    <cellStyle name="Navadno 3 11 8 2 4" xfId="772"/>
    <cellStyle name="Navadno 3 11 8 2_130102_EI_popis_vrtec_PZI" xfId="1097"/>
    <cellStyle name="Navadno 3 11 8 3" xfId="773"/>
    <cellStyle name="Navadno 3 11 8 3 2" xfId="774"/>
    <cellStyle name="Navadno 3 11 8 3 3" xfId="775"/>
    <cellStyle name="Navadno 3 11 8 3_130102_EI_popis_vrtec_PZI" xfId="1098"/>
    <cellStyle name="Navadno 3 11 8 4" xfId="776"/>
    <cellStyle name="Navadno 3 11 8 4 2" xfId="777"/>
    <cellStyle name="Navadno 3 11 8 4 3" xfId="778"/>
    <cellStyle name="Navadno 3 11 8 4_130102_EI_popis_vrtec_PZI" xfId="1099"/>
    <cellStyle name="Navadno 3 11 8 5" xfId="779"/>
    <cellStyle name="Navadno 3 11 8 6" xfId="780"/>
    <cellStyle name="Navadno 3 11 8_130102_EI_popis_vrtec_PZI" xfId="1100"/>
    <cellStyle name="Navadno 3 11 9" xfId="781"/>
    <cellStyle name="Navadno 3 11 9 2" xfId="782"/>
    <cellStyle name="Navadno 3 11 9 2 2" xfId="783"/>
    <cellStyle name="Navadno 3 11 9 2 2 2" xfId="784"/>
    <cellStyle name="Navadno 3 11 9 2 2 3" xfId="785"/>
    <cellStyle name="Navadno 3 11 9 2 2_130102_EI_popis_vrtec_PZI" xfId="1101"/>
    <cellStyle name="Navadno 3 11 9 2 3" xfId="786"/>
    <cellStyle name="Navadno 3 11 9 2 4" xfId="787"/>
    <cellStyle name="Navadno 3 11 9 2_130102_EI_popis_vrtec_PZI" xfId="1102"/>
    <cellStyle name="Navadno 3 11 9 3" xfId="788"/>
    <cellStyle name="Navadno 3 11 9 3 2" xfId="789"/>
    <cellStyle name="Navadno 3 11 9 3 3" xfId="790"/>
    <cellStyle name="Navadno 3 11 9 3_130102_EI_popis_vrtec_PZI" xfId="1103"/>
    <cellStyle name="Navadno 3 11 9 4" xfId="791"/>
    <cellStyle name="Navadno 3 11 9 4 2" xfId="792"/>
    <cellStyle name="Navadno 3 11 9 4 3" xfId="793"/>
    <cellStyle name="Navadno 3 11 9 4_130102_EI_popis_vrtec_PZI" xfId="1104"/>
    <cellStyle name="Navadno 3 11 9 5" xfId="794"/>
    <cellStyle name="Navadno 3 11 9 6" xfId="795"/>
    <cellStyle name="Navadno 3 11 9_130102_EI_popis_vrtec_PZI" xfId="1105"/>
    <cellStyle name="Navadno 3 11_130102_EI_popis_vrtec_PZI" xfId="1106"/>
    <cellStyle name="Navadno 3 2" xfId="796"/>
    <cellStyle name="Navadno 3 3" xfId="797"/>
    <cellStyle name="Navadno 3 4" xfId="1036"/>
    <cellStyle name="Navadno 3_130102_EI_popis_vrtec_PZI" xfId="1107"/>
    <cellStyle name="Navadno 4" xfId="72"/>
    <cellStyle name="Navadno 4 2" xfId="798"/>
    <cellStyle name="Navadno 4 2 2" xfId="799"/>
    <cellStyle name="Navadno 4 3" xfId="800"/>
    <cellStyle name="Navadno 4 3 2" xfId="801"/>
    <cellStyle name="Navadno 4 3 2 2" xfId="802"/>
    <cellStyle name="Navadno 4 3 2 3" xfId="803"/>
    <cellStyle name="Navadno 4 3 2_130102_EI_popis_vrtec_PZI" xfId="1108"/>
    <cellStyle name="Navadno 4 3 3" xfId="804"/>
    <cellStyle name="Navadno 4 3 4" xfId="805"/>
    <cellStyle name="Navadno 4 3_130102_EI_popis_vrtec_PZI" xfId="1109"/>
    <cellStyle name="Navadno 4 4" xfId="806"/>
    <cellStyle name="Navadno 4 4 2" xfId="807"/>
    <cellStyle name="Navadno 4 4 3" xfId="808"/>
    <cellStyle name="Navadno 4 4_130102_EI_popis_vrtec_PZI" xfId="1110"/>
    <cellStyle name="Navadno 4 5" xfId="809"/>
    <cellStyle name="Navadno 4 6" xfId="810"/>
    <cellStyle name="Navadno 4 7" xfId="811"/>
    <cellStyle name="Navadno 4 8" xfId="812"/>
    <cellStyle name="Navadno 5" xfId="73"/>
    <cellStyle name="Navadno 5 2" xfId="74"/>
    <cellStyle name="Navadno 5 2 2" xfId="128"/>
    <cellStyle name="Navadno 5 2 3" xfId="813"/>
    <cellStyle name="Navadno 5 2_130102_EI_popis_vrtec_PZI" xfId="1111"/>
    <cellStyle name="Navadno 5 3" xfId="814"/>
    <cellStyle name="Navadno 5 4" xfId="815"/>
    <cellStyle name="Navadno 5 5" xfId="816"/>
    <cellStyle name="Navadno 5_II.  MONITORING" xfId="75"/>
    <cellStyle name="Navadno 6" xfId="76"/>
    <cellStyle name="Navadno 6 2" xfId="817"/>
    <cellStyle name="Navadno 6 3" xfId="818"/>
    <cellStyle name="Navadno 7" xfId="77"/>
    <cellStyle name="Navadno 7 2" xfId="1049"/>
    <cellStyle name="Navadno 72" xfId="819"/>
    <cellStyle name="Navadno 72 2" xfId="820"/>
    <cellStyle name="Navadno 72 3" xfId="821"/>
    <cellStyle name="Navadno 8" xfId="78"/>
    <cellStyle name="Navadno 8 2" xfId="1048"/>
    <cellStyle name="Navadno 80" xfId="822"/>
    <cellStyle name="Navadno 80 2" xfId="823"/>
    <cellStyle name="Navadno 80 3" xfId="824"/>
    <cellStyle name="Navadno 81" xfId="825"/>
    <cellStyle name="Navadno 81 2" xfId="826"/>
    <cellStyle name="Navadno 81 3" xfId="827"/>
    <cellStyle name="Navadno 9" xfId="79"/>
    <cellStyle name="Navadno_070801_P_DELAVNICA FORD_PZI" xfId="828"/>
    <cellStyle name="Navadno_100605_POPIS" xfId="1037"/>
    <cellStyle name="Navadno_FORMULA" xfId="1112"/>
    <cellStyle name="Navadno_Popis os prade-RAZPIS" xfId="80"/>
    <cellStyle name="Navadno_Popisi - PP Gornja radgona-STROJNE NOVO" xfId="829"/>
    <cellStyle name="Navadno_PRAZ" xfId="121"/>
    <cellStyle name="Navadno_RAZDELILCI2" xfId="830"/>
    <cellStyle name="Navadno_STRELOVOD" xfId="831"/>
    <cellStyle name="Navadno_STRELOVOD 2" xfId="1038"/>
    <cellStyle name="Navadno_STRELOVOD 3" xfId="1039"/>
    <cellStyle name="Navadno_SVETILA " xfId="1113"/>
    <cellStyle name="Neutral" xfId="81"/>
    <cellStyle name="Neutral 2 2" xfId="832"/>
    <cellStyle name="Neutral 2 3" xfId="833"/>
    <cellStyle name="Neutral 3 2" xfId="834"/>
    <cellStyle name="Neutral 3 3" xfId="835"/>
    <cellStyle name="Neutral 4 2" xfId="836"/>
    <cellStyle name="Neutral 4 3" xfId="837"/>
    <cellStyle name="Neutral 5 2" xfId="838"/>
    <cellStyle name="Neutral 5 3" xfId="839"/>
    <cellStyle name="Neutral_aa osnova za ponudbe" xfId="840"/>
    <cellStyle name="Nevtralno" xfId="82" builtinId="28" customBuiltin="1"/>
    <cellStyle name="Nevtralno 2" xfId="841"/>
    <cellStyle name="Normal 10" xfId="842"/>
    <cellStyle name="Normal 10 10" xfId="843"/>
    <cellStyle name="Normal 10 11" xfId="844"/>
    <cellStyle name="Normal 10 2" xfId="845"/>
    <cellStyle name="Normal 10 2 2" xfId="846"/>
    <cellStyle name="Normal 10 3" xfId="847"/>
    <cellStyle name="Normal 10 4" xfId="848"/>
    <cellStyle name="Normal 10 5" xfId="849"/>
    <cellStyle name="Normal 10 6" xfId="850"/>
    <cellStyle name="Normal 10 7" xfId="851"/>
    <cellStyle name="Normal 10 8" xfId="852"/>
    <cellStyle name="Normal 10 9" xfId="853"/>
    <cellStyle name="Normal 10_KONTROLA PRISTOPA" xfId="854"/>
    <cellStyle name="Normal 11" xfId="855"/>
    <cellStyle name="Normal 11 2" xfId="856"/>
    <cellStyle name="Normal 11 3" xfId="857"/>
    <cellStyle name="Normal 12" xfId="858"/>
    <cellStyle name="Normal 12 2" xfId="859"/>
    <cellStyle name="Normal 12 2 2" xfId="860"/>
    <cellStyle name="Normal 12 3" xfId="861"/>
    <cellStyle name="Normal 12_KONTROLA PRISTOPA" xfId="862"/>
    <cellStyle name="Normal 14" xfId="863"/>
    <cellStyle name="Normal 14 10" xfId="864"/>
    <cellStyle name="Normal 14 11" xfId="865"/>
    <cellStyle name="Normal 14 12" xfId="866"/>
    <cellStyle name="Normal 14 2" xfId="867"/>
    <cellStyle name="Normal 14 2 2" xfId="868"/>
    <cellStyle name="Normal 14 3" xfId="869"/>
    <cellStyle name="Normal 14 3 2" xfId="870"/>
    <cellStyle name="Normal 14 4" xfId="871"/>
    <cellStyle name="Normal 14 5" xfId="872"/>
    <cellStyle name="Normal 14 6" xfId="873"/>
    <cellStyle name="Normal 14 7" xfId="874"/>
    <cellStyle name="Normal 14 8" xfId="875"/>
    <cellStyle name="Normal 14 9" xfId="876"/>
    <cellStyle name="Normal 14_KONTROLA PRISTOPA" xfId="877"/>
    <cellStyle name="Normal 2" xfId="83"/>
    <cellStyle name="Normal 2 10" xfId="878"/>
    <cellStyle name="Normal 2 2" xfId="84"/>
    <cellStyle name="normal 2 2 2" xfId="879"/>
    <cellStyle name="normal 2 3" xfId="880"/>
    <cellStyle name="Normal 2 4" xfId="881"/>
    <cellStyle name="Normal 2 5" xfId="882"/>
    <cellStyle name="Normal 2 6" xfId="883"/>
    <cellStyle name="Normal 2 7" xfId="884"/>
    <cellStyle name="Normal 2 8" xfId="885"/>
    <cellStyle name="Normal 2 9" xfId="886"/>
    <cellStyle name="Normal 2_aa osnova za ponudbe" xfId="887"/>
    <cellStyle name="Normal 3" xfId="888"/>
    <cellStyle name="Normal 3 2" xfId="889"/>
    <cellStyle name="Normal 3 3" xfId="890"/>
    <cellStyle name="Normal 3 4" xfId="891"/>
    <cellStyle name="Normal 3_aa osnova za ponudbe" xfId="892"/>
    <cellStyle name="Normal 35" xfId="893"/>
    <cellStyle name="Normal 4" xfId="894"/>
    <cellStyle name="Normal 4 2" xfId="895"/>
    <cellStyle name="Normal 4 3" xfId="896"/>
    <cellStyle name="Normal 4_aa osnova za ponudbe" xfId="897"/>
    <cellStyle name="Normal 5" xfId="898"/>
    <cellStyle name="Normal 54" xfId="899"/>
    <cellStyle name="Normal 6" xfId="900"/>
    <cellStyle name="Normal 7" xfId="901"/>
    <cellStyle name="Normal 7 2" xfId="902"/>
    <cellStyle name="Normal 8" xfId="903"/>
    <cellStyle name="Normal 9" xfId="904"/>
    <cellStyle name="Normal_00801_NGO_popis" xfId="1040"/>
    <cellStyle name="Normal_00801_NGO_popis 2" xfId="905"/>
    <cellStyle name="Normal_020902_P_SH_ČERNIGOJ 2" xfId="906"/>
    <cellStyle name="Normal_020907_P_ZD_NOVA GORICA 2" xfId="1041"/>
    <cellStyle name="Normal_020907_P_ZD_NOVA GORICA 3" xfId="122"/>
    <cellStyle name="Normal_Popis_deskle" xfId="907"/>
    <cellStyle name="Normal_Popis_ZD-adaptacija 2" xfId="1042"/>
    <cellStyle name="Normal_Popis_ZD-adaptacija 3" xfId="123"/>
    <cellStyle name="Normal_Sheet1" xfId="126"/>
    <cellStyle name="Normal_Sheet1_1" xfId="1043"/>
    <cellStyle name="Normal_Sheet1_1 2" xfId="1044"/>
    <cellStyle name="Normale_CCTV Price List Jan-Jun 2005" xfId="908"/>
    <cellStyle name="normální_List1" xfId="909"/>
    <cellStyle name="Note" xfId="85"/>
    <cellStyle name="Note 2 2" xfId="910"/>
    <cellStyle name="Note 2 3" xfId="911"/>
    <cellStyle name="Note 3 2" xfId="912"/>
    <cellStyle name="Note 3 3" xfId="913"/>
    <cellStyle name="Note 4 2" xfId="914"/>
    <cellStyle name="Note 4 3" xfId="915"/>
    <cellStyle name="Note 5 2" xfId="916"/>
    <cellStyle name="Note 5 3" xfId="917"/>
    <cellStyle name="Odstotek 2" xfId="86"/>
    <cellStyle name="Odstotek 3" xfId="87"/>
    <cellStyle name="Odstotek 3 2" xfId="88"/>
    <cellStyle name="Odstotek 3 3" xfId="89"/>
    <cellStyle name="Odstotek 5" xfId="918"/>
    <cellStyle name="OPIS" xfId="919"/>
    <cellStyle name="Opomba" xfId="90" builtinId="10" customBuiltin="1"/>
    <cellStyle name="Opomba 2" xfId="920"/>
    <cellStyle name="Opomba 2 2" xfId="921"/>
    <cellStyle name="Opomba 2 3" xfId="922"/>
    <cellStyle name="Opomba 2 4" xfId="923"/>
    <cellStyle name="Opomba 2 5" xfId="924"/>
    <cellStyle name="Opomba 3" xfId="925"/>
    <cellStyle name="Opomba 3 2" xfId="926"/>
    <cellStyle name="Opomba 3 3" xfId="927"/>
    <cellStyle name="Opomba 3 4" xfId="928"/>
    <cellStyle name="Opomba 4" xfId="929"/>
    <cellStyle name="Opomba 4 2" xfId="930"/>
    <cellStyle name="Opomba 4 3" xfId="931"/>
    <cellStyle name="Opomba 5" xfId="932"/>
    <cellStyle name="Opomba 5 2" xfId="933"/>
    <cellStyle name="Opomba 5 3" xfId="934"/>
    <cellStyle name="Opomba 6" xfId="935"/>
    <cellStyle name="Opomba 6 2" xfId="936"/>
    <cellStyle name="Opomba 6 3" xfId="937"/>
    <cellStyle name="Opomba 7" xfId="938"/>
    <cellStyle name="Opomba 8" xfId="939"/>
    <cellStyle name="Opomba 9" xfId="940"/>
    <cellStyle name="Opozorilo" xfId="91" builtinId="11" customBuiltin="1"/>
    <cellStyle name="Output" xfId="92"/>
    <cellStyle name="Output 2 2" xfId="941"/>
    <cellStyle name="Output 2 3" xfId="942"/>
    <cellStyle name="Output 3 2" xfId="943"/>
    <cellStyle name="Output 3 3" xfId="944"/>
    <cellStyle name="Output 4 2" xfId="945"/>
    <cellStyle name="Output 4 3" xfId="946"/>
    <cellStyle name="Output 5 2" xfId="947"/>
    <cellStyle name="Output 5 3" xfId="948"/>
    <cellStyle name="Output_aa osnova za ponudbe" xfId="949"/>
    <cellStyle name="Percent 2" xfId="93"/>
    <cellStyle name="Percent 3" xfId="950"/>
    <cellStyle name="Pojasnjevalno besedilo" xfId="94" builtinId="53" customBuiltin="1"/>
    <cellStyle name="Pomoc" xfId="951"/>
    <cellStyle name="Poudarek1" xfId="95" builtinId="29" customBuiltin="1"/>
    <cellStyle name="Poudarek1 2" xfId="952"/>
    <cellStyle name="Poudarek2" xfId="96" builtinId="33" customBuiltin="1"/>
    <cellStyle name="Poudarek2 2" xfId="953"/>
    <cellStyle name="Poudarek3" xfId="97" builtinId="37" customBuiltin="1"/>
    <cellStyle name="Poudarek3 2" xfId="954"/>
    <cellStyle name="Poudarek4" xfId="98" builtinId="41" customBuiltin="1"/>
    <cellStyle name="Poudarek4 2" xfId="955"/>
    <cellStyle name="Poudarek5" xfId="99" builtinId="45" customBuiltin="1"/>
    <cellStyle name="Poudarek5 2" xfId="956"/>
    <cellStyle name="Poudarek6" xfId="100" builtinId="49" customBuiltin="1"/>
    <cellStyle name="Poudarek6 2" xfId="957"/>
    <cellStyle name="Povezana celica" xfId="101" builtinId="24" customBuiltin="1"/>
    <cellStyle name="Preveri celico" xfId="102" builtinId="23" customBuiltin="1"/>
    <cellStyle name="Preveri celico 2" xfId="958"/>
    <cellStyle name="PRVA VRSTA Element delo" xfId="959"/>
    <cellStyle name="PRVA VRSTA Element delo 2" xfId="960"/>
    <cellStyle name="PRVA VRSTA Element delo 2 2" xfId="961"/>
    <cellStyle name="PRVA VRSTA Element delo 3" xfId="962"/>
    <cellStyle name="PRVA VRSTA Element delo 3 2" xfId="963"/>
    <cellStyle name="PRVA VRSTA Element delo 3_aa osnova za ponudbe" xfId="964"/>
    <cellStyle name="PRVA VRSTA Element delo 4" xfId="965"/>
    <cellStyle name="PRVA VRSTA Element delo_2746-126-Apl-OŠ-SB-pvn-plin-vvn-video-ure-ozv" xfId="966"/>
    <cellStyle name="Računanje" xfId="103" builtinId="22" customBuiltin="1"/>
    <cellStyle name="Računanje 2" xfId="967"/>
    <cellStyle name="Rekapitulacija" xfId="968"/>
    <cellStyle name="Result" xfId="969"/>
    <cellStyle name="Result2" xfId="970"/>
    <cellStyle name="Sheet Title" xfId="971"/>
    <cellStyle name="Skupaj cena" xfId="972"/>
    <cellStyle name="Skupaj cena 2" xfId="973"/>
    <cellStyle name="Skupaj cena 2 2" xfId="974"/>
    <cellStyle name="Skupaj cena 2 2 2" xfId="975"/>
    <cellStyle name="Skupaj cena 3" xfId="976"/>
    <cellStyle name="Skupaj cena 4" xfId="977"/>
    <cellStyle name="Skupaj cena 4 2" xfId="978"/>
    <cellStyle name="Skupaj cena 5" xfId="979"/>
    <cellStyle name="Skupaj cena_2746-126-Apl-OŠ-SB-pvn-plin-vvn-video-ure-ozv" xfId="980"/>
    <cellStyle name="Slabo" xfId="104" builtinId="27" customBuiltin="1"/>
    <cellStyle name="Slabo 2" xfId="981"/>
    <cellStyle name="Slog 1" xfId="105"/>
    <cellStyle name="Slog 1 2" xfId="106"/>
    <cellStyle name="Slog 1 2 2" xfId="982"/>
    <cellStyle name="Slog 1_II.  MONITORING" xfId="107"/>
    <cellStyle name="ST" xfId="983"/>
    <cellStyle name="Standard 3" xfId="984"/>
    <cellStyle name="Standard_quote" xfId="985"/>
    <cellStyle name="Style 1" xfId="986"/>
    <cellStyle name="Style 1 2" xfId="987"/>
    <cellStyle name="TableStyleLight1" xfId="988"/>
    <cellStyle name="tekst-levo" xfId="989"/>
    <cellStyle name="Title" xfId="108"/>
    <cellStyle name="Title 2 2" xfId="990"/>
    <cellStyle name="Title 2 3" xfId="991"/>
    <cellStyle name="Title 3 2" xfId="992"/>
    <cellStyle name="Title 3 3" xfId="993"/>
    <cellStyle name="Title 4 2" xfId="994"/>
    <cellStyle name="Title 4 3" xfId="995"/>
    <cellStyle name="Title 5 2" xfId="996"/>
    <cellStyle name="Title 5 3" xfId="997"/>
    <cellStyle name="Title_aa osnova za ponudbe" xfId="998"/>
    <cellStyle name="Total" xfId="109"/>
    <cellStyle name="Total 10 2" xfId="999"/>
    <cellStyle name="Total 10 3" xfId="1000"/>
    <cellStyle name="Total 2 2" xfId="1001"/>
    <cellStyle name="Total 2 3" xfId="1002"/>
    <cellStyle name="Total 3 2" xfId="1003"/>
    <cellStyle name="Total 3 3" xfId="1004"/>
    <cellStyle name="Total 4 2" xfId="1005"/>
    <cellStyle name="Total 4 3" xfId="1006"/>
    <cellStyle name="Total 5 2" xfId="1007"/>
    <cellStyle name="Total 5 3" xfId="1008"/>
    <cellStyle name="Total 6 2" xfId="1009"/>
    <cellStyle name="Total 6 3" xfId="1010"/>
    <cellStyle name="Total 7 2" xfId="1011"/>
    <cellStyle name="Total 7 3" xfId="1012"/>
    <cellStyle name="Total 8 2" xfId="1013"/>
    <cellStyle name="Total 8 3" xfId="1014"/>
    <cellStyle name="Total 9 2" xfId="1015"/>
    <cellStyle name="Total 9 3" xfId="1016"/>
    <cellStyle name="Total_aa osnova za ponudbe" xfId="1017"/>
    <cellStyle name="Valuta 2" xfId="110"/>
    <cellStyle name="Valuta 2 2" xfId="1018"/>
    <cellStyle name="Valuta 3" xfId="1019"/>
    <cellStyle name="Valuta 4" xfId="1020"/>
    <cellStyle name="Vejica 2" xfId="111"/>
    <cellStyle name="Vejica 2 2" xfId="112"/>
    <cellStyle name="Vejica 2 2 2" xfId="125"/>
    <cellStyle name="Vejica 2 3" xfId="1021"/>
    <cellStyle name="Vejica 2 4" xfId="1022"/>
    <cellStyle name="Vejica 3" xfId="113"/>
    <cellStyle name="Vejica 3 2" xfId="1023"/>
    <cellStyle name="Vejica 3 3" xfId="1024"/>
    <cellStyle name="Vejica 4" xfId="114"/>
    <cellStyle name="Vejica 4 2" xfId="115"/>
    <cellStyle name="Vejica 4 2 2" xfId="116"/>
    <cellStyle name="Vejica 4 3" xfId="117"/>
    <cellStyle name="Vejica 5" xfId="1025"/>
    <cellStyle name="Vejica_070801-G3_VODA_SKUPNA RABA" xfId="1045"/>
    <cellStyle name="Vejica_popis-splošno-zun.ured" xfId="127"/>
    <cellStyle name="Vejica_popis-splošno-zun.ured 2" xfId="1046"/>
    <cellStyle name="Vejica_popis-splošno-zun.ured 3" xfId="1047"/>
    <cellStyle name="Vnos" xfId="118" builtinId="20" customBuiltin="1"/>
    <cellStyle name="Vnos 2" xfId="1026"/>
    <cellStyle name="Vsota" xfId="119" builtinId="25" customBuiltin="1"/>
    <cellStyle name="Warning Text" xfId="120"/>
    <cellStyle name="Warning Text 2 2" xfId="1027"/>
    <cellStyle name="Warning Text 2 3" xfId="1028"/>
    <cellStyle name="Warning Text 3 2" xfId="1029"/>
    <cellStyle name="Warning Text 3 3" xfId="1030"/>
    <cellStyle name="Warning Text 4 2" xfId="1031"/>
    <cellStyle name="Warning Text 4 3" xfId="1032"/>
    <cellStyle name="Warning Text 5 2" xfId="1033"/>
    <cellStyle name="Warning Text 5 3" xfId="1034"/>
    <cellStyle name="Warning Text_aa osnova za ponudbe" xfId="10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sz="1000" b="0" i="0" u="none" strike="noStrike" baseline="0">
            <a:solidFill>
              <a:srgbClr val="000000"/>
            </a:solidFill>
            <a:latin typeface="Arial"/>
            <a:cs typeface="Arial"/>
          </a:endParaRPr>
        </a:p>
      </xdr:txBody>
    </xdr:sp>
    <xdr:clientData/>
  </xdr:twoCellAnchor>
  <xdr:twoCellAnchor>
    <xdr:from>
      <xdr:col>1</xdr:col>
      <xdr:colOff>904875</xdr:colOff>
      <xdr:row>0</xdr:row>
      <xdr:rowOff>0</xdr:rowOff>
    </xdr:from>
    <xdr:to>
      <xdr:col>1</xdr:col>
      <xdr:colOff>2295525</xdr:colOff>
      <xdr:row>0</xdr:row>
      <xdr:rowOff>0</xdr:rowOff>
    </xdr:to>
    <xdr:sp macro="" textlink="">
      <xdr:nvSpPr>
        <xdr:cNvPr id="3"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sz="1000" b="0" i="0" u="none" strike="noStrike" baseline="0">
            <a:solidFill>
              <a:srgbClr val="000000"/>
            </a:solidFill>
            <a:latin typeface="Arial"/>
            <a:cs typeface="Arial"/>
          </a:endParaRPr>
        </a:p>
      </xdr:txBody>
    </xdr:sp>
    <xdr:clientData/>
  </xdr:twoCellAnchor>
  <xdr:twoCellAnchor>
    <xdr:from>
      <xdr:col>1</xdr:col>
      <xdr:colOff>904875</xdr:colOff>
      <xdr:row>0</xdr:row>
      <xdr:rowOff>0</xdr:rowOff>
    </xdr:from>
    <xdr:to>
      <xdr:col>1</xdr:col>
      <xdr:colOff>2295525</xdr:colOff>
      <xdr:row>0</xdr:row>
      <xdr:rowOff>0</xdr:rowOff>
    </xdr:to>
    <xdr:sp macro="" textlink="">
      <xdr:nvSpPr>
        <xdr:cNvPr id="4"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sz="1000" b="0" i="0" u="none" strike="noStrike" baseline="0">
            <a:solidFill>
              <a:srgbClr val="000000"/>
            </a:solidFill>
            <a:latin typeface="Arial"/>
            <a:cs typeface="Arial"/>
          </a:endParaRPr>
        </a:p>
      </xdr:txBody>
    </xdr:sp>
    <xdr:clientData/>
  </xdr:twoCellAnchor>
  <xdr:twoCellAnchor>
    <xdr:from>
      <xdr:col>1</xdr:col>
      <xdr:colOff>904875</xdr:colOff>
      <xdr:row>0</xdr:row>
      <xdr:rowOff>0</xdr:rowOff>
    </xdr:from>
    <xdr:to>
      <xdr:col>1</xdr:col>
      <xdr:colOff>2295525</xdr:colOff>
      <xdr:row>0</xdr:row>
      <xdr:rowOff>0</xdr:rowOff>
    </xdr:to>
    <xdr:sp macro="" textlink="">
      <xdr:nvSpPr>
        <xdr:cNvPr id="5"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xdr:cNvSpPr txBox="1">
          <a:spLocks noChangeArrowheads="1"/>
        </xdr:cNvSpPr>
      </xdr:nvSpPr>
      <xdr:spPr bwMode="auto">
        <a:xfrm>
          <a:off x="14954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twoCellAnchor>
    <xdr:from>
      <xdr:col>3</xdr:col>
      <xdr:colOff>0</xdr:colOff>
      <xdr:row>48</xdr:row>
      <xdr:rowOff>0</xdr:rowOff>
    </xdr:from>
    <xdr:to>
      <xdr:col>3</xdr:col>
      <xdr:colOff>0</xdr:colOff>
      <xdr:row>48</xdr:row>
      <xdr:rowOff>0</xdr:rowOff>
    </xdr:to>
    <xdr:sp macro="" textlink="">
      <xdr:nvSpPr>
        <xdr:cNvPr id="3" name="Line 2"/>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4" name="Line 3"/>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5" name="Line 4"/>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6" name="Line 5"/>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7" name="Line 6"/>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8" name="Line 7"/>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9" name="Line 8"/>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10" name="Line 9"/>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11" name="Line 10"/>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12" name="Line 11"/>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13" name="Line 12"/>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14" name="Line 13"/>
        <xdr:cNvSpPr>
          <a:spLocks noChangeShapeType="1"/>
        </xdr:cNvSpPr>
      </xdr:nvSpPr>
      <xdr:spPr bwMode="auto">
        <a:xfrm>
          <a:off x="4743450"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5" name="Line 14"/>
        <xdr:cNvSpPr>
          <a:spLocks noChangeShapeType="1"/>
        </xdr:cNvSpPr>
      </xdr:nvSpPr>
      <xdr:spPr bwMode="auto">
        <a:xfrm>
          <a:off x="6105525"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6" name="Line 15"/>
        <xdr:cNvSpPr>
          <a:spLocks noChangeShapeType="1"/>
        </xdr:cNvSpPr>
      </xdr:nvSpPr>
      <xdr:spPr bwMode="auto">
        <a:xfrm>
          <a:off x="6105525"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48</xdr:row>
      <xdr:rowOff>0</xdr:rowOff>
    </xdr:from>
    <xdr:to>
      <xdr:col>5</xdr:col>
      <xdr:colOff>0</xdr:colOff>
      <xdr:row>48</xdr:row>
      <xdr:rowOff>0</xdr:rowOff>
    </xdr:to>
    <xdr:sp macro="" textlink="">
      <xdr:nvSpPr>
        <xdr:cNvPr id="17" name="Line 16"/>
        <xdr:cNvSpPr>
          <a:spLocks noChangeShapeType="1"/>
        </xdr:cNvSpPr>
      </xdr:nvSpPr>
      <xdr:spPr bwMode="auto">
        <a:xfrm>
          <a:off x="6105525" y="2458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18" name="Line 2"/>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19" name="Line 3"/>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0" name="Line 4"/>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1" name="Line 5"/>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2" name="Line 6"/>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3" name="Line 7"/>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4" name="Line 8"/>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5" name="Line 9"/>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6" name="Line 10"/>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7" name="Line 11"/>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8" name="Line 12"/>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29" name="Line 13"/>
        <xdr:cNvSpPr>
          <a:spLocks noChangeShapeType="1"/>
        </xdr:cNvSpPr>
      </xdr:nvSpPr>
      <xdr:spPr bwMode="auto">
        <a:xfrm>
          <a:off x="4743450"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30" name="Line 14"/>
        <xdr:cNvSpPr>
          <a:spLocks noChangeShapeType="1"/>
        </xdr:cNvSpPr>
      </xdr:nvSpPr>
      <xdr:spPr bwMode="auto">
        <a:xfrm>
          <a:off x="6105525"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31" name="Line 15"/>
        <xdr:cNvSpPr>
          <a:spLocks noChangeShapeType="1"/>
        </xdr:cNvSpPr>
      </xdr:nvSpPr>
      <xdr:spPr bwMode="auto">
        <a:xfrm>
          <a:off x="6105525"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5</xdr:col>
      <xdr:colOff>0</xdr:colOff>
      <xdr:row>37</xdr:row>
      <xdr:rowOff>0</xdr:rowOff>
    </xdr:to>
    <xdr:sp macro="" textlink="">
      <xdr:nvSpPr>
        <xdr:cNvPr id="32" name="Line 16"/>
        <xdr:cNvSpPr>
          <a:spLocks noChangeShapeType="1"/>
        </xdr:cNvSpPr>
      </xdr:nvSpPr>
      <xdr:spPr bwMode="auto">
        <a:xfrm>
          <a:off x="6105525" y="2215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sp macro="" textlink="">
      <xdr:nvSpPr>
        <xdr:cNvPr id="2" name="Line 271"/>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 name="Line 27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 name="Line 273"/>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 name="Line 27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 name="Line 275"/>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 name="Line 27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 name="Line 27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 name="Line 27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 name="Line 27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 name="Line 280"/>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 name="Line 28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 name="Line 282"/>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 name="Line 28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 name="Line 28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6" name="Line 28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7" name="Line 286"/>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8" name="Line 28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9" name="Line 288"/>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0" name="Line 289"/>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1" name="Line 29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2" name="Line 29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3" name="Line 29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4" name="Line 29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5" name="Line 294"/>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6" name="Line 29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7" name="Line 29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8" name="Line 297"/>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9" name="Line 29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0" name="Line 299"/>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1" name="Line 300"/>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2" name="Line 30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3" name="Line 30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4" name="Line 30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5" name="Line 30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6" name="Line 30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7" name="Line 30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8" name="Line 30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9" name="Line 30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0" name="Line 309"/>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1" name="Line 31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2" name="Line 31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3" name="Line 31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4" name="Line 31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5" name="Line 31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6" name="Line 31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7" name="Line 31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8" name="Line 31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9" name="Line 31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0" name="Line 31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1" name="Line 320"/>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2" name="Line 32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3" name="Line 32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4" name="Line 32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5" name="Line 32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6" name="Line 32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7" name="Line 32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8" name="Line 32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9" name="Line 32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0" name="Line 32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1" name="Line 33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2" name="Line 331"/>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3" name="Line 33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4" name="Line 333"/>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5" name="Line 33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6" name="Line 335"/>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7" name="Line 33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8" name="Line 33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9" name="Line 33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0" name="Line 33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1" name="Line 340"/>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2" name="Line 34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3" name="Line 342"/>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4" name="Line 34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5" name="Line 34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6" name="Line 34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7" name="Line 346"/>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8" name="Line 34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9" name="Line 348"/>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0" name="Line 349"/>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1" name="Line 35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2" name="Line 35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3" name="Line 35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4" name="Line 35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5" name="Line 354"/>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6" name="Line 35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7" name="Line 35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8" name="Line 357"/>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9" name="Line 35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0" name="Line 359"/>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1" name="Line 360"/>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2" name="Line 36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3" name="Line 36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4" name="Line 36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5" name="Line 36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6" name="Line 36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7" name="Line 36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8" name="Line 36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9" name="Line 36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0" name="Line 369"/>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1" name="Line 37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2" name="Line 37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3" name="Line 37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4" name="Line 37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5" name="Line 37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6" name="Line 37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7" name="Line 37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8" name="Line 37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9" name="Line 37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0" name="Line 37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1" name="Line 380"/>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2" name="Line 38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3" name="Line 38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4" name="Line 38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5" name="Line 384"/>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6" name="Line 385"/>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7" name="Line 38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8" name="Line 38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9" name="Line 38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0" name="Line 38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1" name="Line 39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2" name="Line 39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3" name="Line 39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4" name="Line 39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5" name="Line 394"/>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6" name="Line 395"/>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7" name="Line 39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8" name="Line 39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9" name="Line 39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0" name="Line 39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1" name="Line 40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2" name="Line 40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3" name="Line 40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4" name="Line 40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5" name="Line 404"/>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6" name="Line 405"/>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7" name="Line 40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8" name="Line 40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9" name="Line 40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0" name="Line 40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1" name="Line 41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2" name="Line 41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3" name="Line 41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4" name="Line 41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5" name="Line 414"/>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6" name="Line 415"/>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7" name="Line 431"/>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8" name="Line 432"/>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9" name="Line 433"/>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0" name="Line 434"/>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1" name="Line 435"/>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2" name="Line 436"/>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3" name="Line 437"/>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4" name="Line 438"/>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5" name="Line 439"/>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6" name="Line 440"/>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57" name="Line 271"/>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58" name="Line 27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59" name="Line 273"/>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0" name="Line 27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1" name="Line 275"/>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2" name="Line 27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3" name="Line 27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4" name="Line 27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5" name="Line 27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6" name="Line 280"/>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7" name="Line 28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8" name="Line 282"/>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9" name="Line 28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0" name="Line 28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1" name="Line 28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2" name="Line 286"/>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3" name="Line 28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4" name="Line 288"/>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5" name="Line 289"/>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6" name="Line 29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7" name="Line 29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8" name="Line 29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9" name="Line 29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0" name="Line 294"/>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1" name="Line 29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2" name="Line 29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3" name="Line 297"/>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4" name="Line 29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5" name="Line 299"/>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6" name="Line 300"/>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7" name="Line 30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8" name="Line 30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9" name="Line 30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0" name="Line 30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1" name="Line 30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2" name="Line 30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3" name="Line 30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4" name="Line 30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5" name="Line 309"/>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6" name="Line 31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7" name="Line 31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8" name="Line 31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9" name="Line 31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0" name="Line 31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1" name="Line 31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2" name="Line 31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3" name="Line 31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4" name="Line 31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5" name="Line 31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6" name="Line 320"/>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7" name="Line 32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8" name="Line 32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9" name="Line 32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0" name="Line 32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1" name="Line 32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2" name="Line 32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3" name="Line 32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4" name="Line 32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5" name="Line 32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6" name="Line 33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7" name="Line 331"/>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8" name="Line 33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9" name="Line 333"/>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0" name="Line 33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1" name="Line 335"/>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2" name="Line 33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3" name="Line 33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4" name="Line 33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5" name="Line 33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6" name="Line 340"/>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7" name="Line 34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8" name="Line 342"/>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9" name="Line 34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0" name="Line 34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1" name="Line 34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2" name="Line 346"/>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3" name="Line 34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4" name="Line 348"/>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5" name="Line 349"/>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6" name="Line 35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7" name="Line 35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8" name="Line 35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9" name="Line 35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0" name="Line 354"/>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1" name="Line 35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2" name="Line 35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3" name="Line 357"/>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4" name="Line 35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5" name="Line 359"/>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6" name="Line 360"/>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7" name="Line 36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8" name="Line 36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9" name="Line 36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0" name="Line 36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1" name="Line 36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2" name="Line 36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3" name="Line 36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4" name="Line 36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5" name="Line 369"/>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6" name="Line 37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7" name="Line 37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8" name="Line 37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9" name="Line 37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0" name="Line 37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1" name="Line 37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2" name="Line 37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3" name="Line 37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4" name="Line 37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5" name="Line 37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6" name="Line 380"/>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7" name="Line 38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8" name="Line 38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9" name="Line 38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0" name="Line 384"/>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1" name="Line 385"/>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2" name="Line 38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3" name="Line 38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4" name="Line 38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5" name="Line 38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6" name="Line 39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7" name="Line 39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8" name="Line 39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9" name="Line 39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0" name="Line 394"/>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1" name="Line 395"/>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2" name="Line 39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3" name="Line 39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4" name="Line 39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5" name="Line 39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6" name="Line 40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7" name="Line 40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8" name="Line 40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9" name="Line 40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0" name="Line 404"/>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1" name="Line 405"/>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2" name="Line 40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3" name="Line 40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4" name="Line 40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5" name="Line 40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6" name="Line 41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7" name="Line 41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8" name="Line 41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9" name="Line 41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0" name="Line 414"/>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1" name="Line 415"/>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2" name="Line 431"/>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3" name="Line 432"/>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4" name="Line 433"/>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5" name="Line 434"/>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6" name="Line 435"/>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7" name="Line 436"/>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8" name="Line 437"/>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9" name="Line 438"/>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10" name="Line 439"/>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11" name="Line 440"/>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52</xdr:row>
      <xdr:rowOff>17808</xdr:rowOff>
    </xdr:from>
    <xdr:to>
      <xdr:col>6</xdr:col>
      <xdr:colOff>685800</xdr:colOff>
      <xdr:row>75</xdr:row>
      <xdr:rowOff>57979</xdr:rowOff>
    </xdr:to>
    <xdr:sp macro="" textlink="">
      <xdr:nvSpPr>
        <xdr:cNvPr id="2" name="PoljeZBesedilom 1"/>
        <xdr:cNvSpPr txBox="1"/>
      </xdr:nvSpPr>
      <xdr:spPr>
        <a:xfrm>
          <a:off x="0" y="9114183"/>
          <a:ext cx="5772150" cy="398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sl-SI" sz="1200" b="1">
              <a:solidFill>
                <a:schemeClr val="dk1"/>
              </a:solidFill>
              <a:effectLst/>
              <a:latin typeface="Arial Narrow" pitchFamily="34" charset="0"/>
              <a:ea typeface="+mn-ea"/>
              <a:cs typeface="+mn-cs"/>
            </a:rPr>
            <a:t>SPLOŠNA NAVODILA IN OPOZORILA GLEDE UPORABE NAČRTA</a:t>
          </a:r>
          <a:endParaRPr lang="sl-SI" sz="1200">
            <a:solidFill>
              <a:schemeClr val="dk1"/>
            </a:solidFill>
            <a:effectLst/>
            <a:latin typeface="Arial Narrow" pitchFamily="34" charset="0"/>
            <a:ea typeface="+mn-ea"/>
            <a:cs typeface="+mn-cs"/>
          </a:endParaRPr>
        </a:p>
        <a:p>
          <a:pPr algn="just"/>
          <a:r>
            <a:rPr lang="sl-SI" sz="1200">
              <a:solidFill>
                <a:schemeClr val="dk1"/>
              </a:solidFill>
              <a:effectLst/>
              <a:latin typeface="Arial Narrow" pitchFamily="34" charset="0"/>
              <a:ea typeface="+mn-ea"/>
              <a:cs typeface="+mn-cs"/>
            </a:rPr>
            <a:t> </a:t>
          </a:r>
        </a:p>
        <a:p>
          <a:pPr algn="just"/>
          <a:r>
            <a:rPr lang="sl-SI" sz="1200">
              <a:solidFill>
                <a:schemeClr val="dk1"/>
              </a:solidFill>
              <a:effectLst/>
              <a:latin typeface="Arial Narrow" pitchFamily="34" charset="0"/>
              <a:ea typeface="+mn-ea"/>
              <a:cs typeface="+mn-cs"/>
            </a:rPr>
            <a:t>Izdelavo ponudb in izvedbo projekta je potrebno izdelati skladno z načrtom. Načrt je potrebno upoštevati v celoti (risbe, opisi, popisi). V primeru tiskarskih napak in morebitnih neskladij v projektu, je ponudnik ali izvajalec dolžan na to opozoriti odgovornega projektanta arhitekture. </a:t>
          </a:r>
        </a:p>
        <a:p>
          <a:pPr algn="just"/>
          <a:r>
            <a:rPr lang="sl-SI" sz="1200">
              <a:solidFill>
                <a:schemeClr val="dk1"/>
              </a:solidFill>
              <a:effectLst/>
              <a:latin typeface="Arial Narrow" pitchFamily="34" charset="0"/>
              <a:ea typeface="+mn-ea"/>
              <a:cs typeface="+mn-cs"/>
            </a:rPr>
            <a:t>Ponudnik ali izvajalec je dolžan opozoriti na morebitno tehnično pomanjkljivost izvedbenih detajlov, risb, opisov ali popisov. Predloge potrdita odgovorni projektant arhitekture in investitor.</a:t>
          </a:r>
        </a:p>
        <a:p>
          <a:pPr algn="just"/>
          <a:r>
            <a:rPr lang="sl-SI" sz="1200">
              <a:solidFill>
                <a:schemeClr val="dk1"/>
              </a:solidFill>
              <a:effectLst/>
              <a:latin typeface="Arial Narrow" pitchFamily="34" charset="0"/>
              <a:ea typeface="+mn-ea"/>
              <a:cs typeface="+mn-cs"/>
            </a:rPr>
            <a:t>V sklop izvajalčeve ponudbe sodijo vsi delavniški načrti, ki jih pred izvedbo glede tehnične pravilnosti, zahtevane kakovosti in izgleda potrdi odgovorni projektant arhitekture.</a:t>
          </a:r>
        </a:p>
        <a:p>
          <a:pPr algn="just"/>
          <a:r>
            <a:rPr lang="sl-SI" sz="1200">
              <a:solidFill>
                <a:schemeClr val="dk1"/>
              </a:solidFill>
              <a:effectLst/>
              <a:latin typeface="Arial Narrow" pitchFamily="34" charset="0"/>
              <a:ea typeface="+mn-ea"/>
              <a:cs typeface="+mn-cs"/>
            </a:rPr>
            <a:t>Kjer ni opredeljenega izvedbenega industrijskega detajla ali izdelka, ga mora izvajalec pred izvedbo predstaviti, izbor potrdita odgovorni projektant arhitekture in investitor.</a:t>
          </a:r>
        </a:p>
        <a:p>
          <a:pPr algn="just"/>
          <a:r>
            <a:rPr lang="sl-SI" sz="1200">
              <a:solidFill>
                <a:schemeClr val="dk1"/>
              </a:solidFill>
              <a:effectLst/>
              <a:latin typeface="Arial Narrow" pitchFamily="34" charset="0"/>
              <a:ea typeface="+mn-ea"/>
              <a:cs typeface="+mn-cs"/>
            </a:rPr>
            <a:t>Vzorce vseh finalnih materialov je ponudnik dolžan predložiti projektantu v potrditev. Kjer so možne alternative v izbiri materiala (finalne obloge površin, njihove obdelave, vidni in nevidni pritrdilni materiali, podkonstrukcije, vzorci potiskov, okovje, obdelave stavbnega pohištva ipd.), je pred izvedbo obvezno predložiti vzorce, ki jih potrdita odgovorni projektant arhitekture in investitor. </a:t>
          </a:r>
        </a:p>
        <a:p>
          <a:pPr algn="l"/>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48</xdr:row>
      <xdr:rowOff>9525</xdr:rowOff>
    </xdr:from>
    <xdr:to>
      <xdr:col>6</xdr:col>
      <xdr:colOff>773205</xdr:colOff>
      <xdr:row>77</xdr:row>
      <xdr:rowOff>62534</xdr:rowOff>
    </xdr:to>
    <xdr:sp macro="" textlink="">
      <xdr:nvSpPr>
        <xdr:cNvPr id="2" name="PoljeZBesedilom 1"/>
        <xdr:cNvSpPr txBox="1"/>
      </xdr:nvSpPr>
      <xdr:spPr>
        <a:xfrm>
          <a:off x="0" y="9030260"/>
          <a:ext cx="6028764" cy="4927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sl-SI" sz="1200" b="1">
              <a:solidFill>
                <a:schemeClr val="dk1"/>
              </a:solidFill>
              <a:effectLst/>
              <a:latin typeface="Arial Narrow" pitchFamily="34" charset="0"/>
              <a:ea typeface="+mn-ea"/>
              <a:cs typeface="+mn-cs"/>
            </a:rPr>
            <a:t>SPLOŠNA NAVODILA IN OPOZORILA GLEDE UPORABE NAČRTA</a:t>
          </a:r>
          <a:endParaRPr lang="sl-SI" sz="1200">
            <a:solidFill>
              <a:schemeClr val="dk1"/>
            </a:solidFill>
            <a:effectLst/>
            <a:latin typeface="Arial Narrow" pitchFamily="34" charset="0"/>
            <a:ea typeface="+mn-ea"/>
            <a:cs typeface="+mn-cs"/>
          </a:endParaRPr>
        </a:p>
        <a:p>
          <a:pPr algn="just"/>
          <a:r>
            <a:rPr lang="sl-SI" sz="1200">
              <a:solidFill>
                <a:schemeClr val="dk1"/>
              </a:solidFill>
              <a:effectLst/>
              <a:latin typeface="Arial Narrow" pitchFamily="34" charset="0"/>
              <a:ea typeface="+mn-ea"/>
              <a:cs typeface="+mn-cs"/>
            </a:rPr>
            <a:t> </a:t>
          </a:r>
        </a:p>
        <a:p>
          <a:pPr algn="just"/>
          <a:r>
            <a:rPr lang="sl-SI" sz="1200">
              <a:solidFill>
                <a:schemeClr val="dk1"/>
              </a:solidFill>
              <a:effectLst/>
              <a:latin typeface="Arial Narrow" pitchFamily="34" charset="0"/>
              <a:ea typeface="+mn-ea"/>
              <a:cs typeface="+mn-cs"/>
            </a:rPr>
            <a:t>Izdelavo ponudb in izvedbo projekta je potrebno izdelati skladno z načrtom. Načrt je potrebno upoštevati v celoti (risbe, opisi, popisi). V primeru tiskarskih napak in morebitnih neskladij v projektu, je ponudnik ali izvajalec dolžan na to opozoriti odgovornega projektanta arhitekture. </a:t>
          </a:r>
        </a:p>
        <a:p>
          <a:pPr algn="just"/>
          <a:r>
            <a:rPr lang="sl-SI" sz="1200">
              <a:solidFill>
                <a:schemeClr val="dk1"/>
              </a:solidFill>
              <a:effectLst/>
              <a:latin typeface="Arial Narrow" pitchFamily="34" charset="0"/>
              <a:ea typeface="+mn-ea"/>
              <a:cs typeface="+mn-cs"/>
            </a:rPr>
            <a:t>Ponudnik ali izvajalec je dolžan opozoriti na morebitno tehnično pomanjkljivost izvedbenih detajlov, risb, opisov ali popisov. Predloge potrdita odgovorni projektant arhitekture in investitor.</a:t>
          </a:r>
        </a:p>
        <a:p>
          <a:pPr algn="just"/>
          <a:r>
            <a:rPr lang="sl-SI" sz="1200">
              <a:solidFill>
                <a:schemeClr val="dk1"/>
              </a:solidFill>
              <a:effectLst/>
              <a:latin typeface="Arial Narrow" pitchFamily="34" charset="0"/>
              <a:ea typeface="+mn-ea"/>
              <a:cs typeface="+mn-cs"/>
            </a:rPr>
            <a:t>V sklop izvajalčeve ponudbe sodijo vsi delavniški načrti, ki jih pred izvedbo glede tehnične pravilnosti, zahtevane kakovosti in izgleda potrdi odgovorni projektant arhitekture.</a:t>
          </a:r>
        </a:p>
        <a:p>
          <a:pPr algn="just"/>
          <a:r>
            <a:rPr lang="sl-SI" sz="1200">
              <a:solidFill>
                <a:schemeClr val="dk1"/>
              </a:solidFill>
              <a:effectLst/>
              <a:latin typeface="Arial Narrow" pitchFamily="34" charset="0"/>
              <a:ea typeface="+mn-ea"/>
              <a:cs typeface="+mn-cs"/>
            </a:rPr>
            <a:t>Kjer ni opredeljenega izvedbenega industrijskega detajla ali izdelka, ga mora izvajalec pred izvedbo predstaviti, izbor potrdita odgovorni projektant arhitekture in investitor.</a:t>
          </a:r>
        </a:p>
        <a:p>
          <a:pPr algn="just"/>
          <a:r>
            <a:rPr lang="sl-SI" sz="1200">
              <a:solidFill>
                <a:schemeClr val="dk1"/>
              </a:solidFill>
              <a:effectLst/>
              <a:latin typeface="Arial Narrow" pitchFamily="34" charset="0"/>
              <a:ea typeface="+mn-ea"/>
              <a:cs typeface="+mn-cs"/>
            </a:rPr>
            <a:t>Vzorce vseh finalnih materialov je ponudnik dolžan predložiti projektantu v potrditev. Kjer so možne alternative v izbiri materiala (finalne obloge površin, njihove obdelave, vidni in nevidni pritrdilni materiali, podkonstrukcije, vzorci potiskov, okovje, obdelave stavbnega pohištva ipd.), je pred izvedbo obvezno predložiti vzorce, ki jih potrdita odgovorni projektant arhitekture in investitor. </a:t>
          </a:r>
        </a:p>
        <a:p>
          <a:pPr algn="l"/>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2012/110305_EUROSPIN/PZI/ELEKTRO%20INSTALACIJE/POPIS/El_110305_EUROSPIN_PZI_brez%20c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2012/111201_Zunanja%20IGRALNICA%20AURORA%20Kobarid/pzi/Elektro/Popis/111201_EI_Popis_Aurora_s%20cenami-PZ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mitrij_h\BlokPrva&#269;na\ACAD\PGD-PZI\Poslovni%20prostori\Hotel%20Cerkno\POK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60703_EI_popis_vrtec%20Dornberk_PZI_BREZ%20CEN-ZAKLENJ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INSTALACIJSKI MATERIAL"/>
      <sheetName val="2_STIKALNI BLOKI"/>
      <sheetName val="3_SVETILA "/>
      <sheetName val="4_STRELOVOD"/>
      <sheetName val="5_ STRUKTURIRANO OŽIČENJE"/>
      <sheetName val="6_AOJP"/>
      <sheetName val="7_OZVOČENJE"/>
      <sheetName val="8_VIDEONADZOR"/>
      <sheetName val="9_UPS"/>
      <sheetName val="10_VLOMNO VAROVANJE"/>
      <sheetName val="11_DOKUMENTACIJ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INSTALACIJSKI MATERIAL"/>
      <sheetName val="2_STIKALNI BLOKI"/>
      <sheetName val="3_SVETILA"/>
      <sheetName val="4_ ONLINE in TV OŽIČENJE"/>
      <sheetName val="5_AOJP"/>
      <sheetName val="6_OZVOČENJE"/>
      <sheetName val="7_STRELOVOD"/>
      <sheetName val="8_OGREVANJE ODTOKOV"/>
      <sheetName val="9_DOKUMENTACIJ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NN DOVOD "/>
      <sheetName val="2_TK DOVOD"/>
      <sheetName val="1_INSTALACIJSKI MATERIAL"/>
      <sheetName val="2_STIKALNI BLOKI"/>
      <sheetName val="3_RAZSVETLJAVA"/>
      <sheetName val="4_ SIGNALNO_KOMUNIKACIJSKE IN"/>
      <sheetName val="5_STRELOVOD"/>
      <sheetName val="6_VARNOSTNI SISTEMI"/>
      <sheetName val="7_OZVOČENJE"/>
    </sheetNames>
    <sheetDataSet>
      <sheetData sheetId="0"/>
      <sheetData sheetId="1"/>
      <sheetData sheetId="2"/>
      <sheetData sheetId="3">
        <row r="125">
          <cell r="G125">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1"/>
  <dimension ref="A1:O43"/>
  <sheetViews>
    <sheetView tabSelected="1" view="pageBreakPreview" zoomScaleNormal="100" zoomScaleSheetLayoutView="100" zoomScalePageLayoutView="70" workbookViewId="0">
      <selection activeCell="E3" sqref="E3"/>
    </sheetView>
  </sheetViews>
  <sheetFormatPr defaultRowHeight="15"/>
  <cols>
    <col min="1" max="2" width="4" style="757" customWidth="1"/>
    <col min="3" max="3" width="49.28515625" style="757" customWidth="1"/>
    <col min="4" max="5" width="22" style="759" customWidth="1"/>
    <col min="6" max="6" width="6.42578125" style="749" customWidth="1"/>
    <col min="7" max="7" width="13.85546875" style="749" bestFit="1" customWidth="1"/>
    <col min="8" max="16384" width="9.140625" style="749"/>
  </cols>
  <sheetData>
    <row r="1" spans="1:13" s="446" customFormat="1" ht="21" customHeight="1">
      <c r="A1" s="1"/>
      <c r="B1" s="1"/>
      <c r="C1" s="2" t="s">
        <v>352</v>
      </c>
      <c r="D1" s="3"/>
      <c r="E1" s="3"/>
      <c r="F1" s="565"/>
      <c r="G1" s="565"/>
      <c r="H1" s="381"/>
      <c r="K1" s="566"/>
    </row>
    <row r="2" spans="1:13" s="7" customFormat="1" ht="15.75">
      <c r="A2" s="4"/>
      <c r="B2" s="4"/>
      <c r="C2" s="5"/>
      <c r="D2" s="6"/>
      <c r="E2" s="6"/>
      <c r="F2" s="949"/>
      <c r="G2" s="950"/>
      <c r="H2" s="951"/>
    </row>
    <row r="3" spans="1:13" s="7" customFormat="1" ht="15.75">
      <c r="A3" s="4"/>
      <c r="B3" s="4"/>
      <c r="D3" s="8"/>
      <c r="E3" s="8"/>
      <c r="F3" s="949"/>
      <c r="G3" s="950"/>
      <c r="H3" s="951"/>
    </row>
    <row r="4" spans="1:13" s="7" customFormat="1" ht="15.75">
      <c r="A4" s="4"/>
      <c r="B4" s="4"/>
      <c r="C4" s="9" t="s">
        <v>353</v>
      </c>
      <c r="D4" s="6"/>
      <c r="E4" s="6"/>
      <c r="F4" s="949"/>
      <c r="G4" s="950"/>
      <c r="H4" s="951"/>
    </row>
    <row r="5" spans="1:13" ht="32.25" thickBot="1">
      <c r="A5" s="10"/>
      <c r="B5" s="10"/>
      <c r="C5" s="11"/>
      <c r="D5" s="12" t="s">
        <v>8</v>
      </c>
      <c r="E5" s="13" t="s">
        <v>9</v>
      </c>
    </row>
    <row r="6" spans="1:13" s="752" customFormat="1" ht="24.95" customHeight="1">
      <c r="A6" s="14"/>
      <c r="B6" s="14"/>
      <c r="C6" s="15" t="s">
        <v>1016</v>
      </c>
      <c r="D6" s="16">
        <f>'I.     GO DELA'!F41</f>
        <v>0</v>
      </c>
      <c r="E6" s="17">
        <f>'I.     GO DELA'!G41</f>
        <v>0</v>
      </c>
      <c r="F6" s="761"/>
      <c r="G6" s="751"/>
    </row>
    <row r="7" spans="1:13" s="752" customFormat="1" ht="24.95" customHeight="1">
      <c r="A7" s="14"/>
      <c r="B7" s="14"/>
      <c r="C7" s="18" t="s">
        <v>329</v>
      </c>
      <c r="D7" s="19">
        <f>'    OPREMA'!F165</f>
        <v>0</v>
      </c>
      <c r="E7" s="20">
        <f>'    OPREMA'!G165</f>
        <v>0</v>
      </c>
      <c r="F7" s="761"/>
      <c r="G7" s="751"/>
    </row>
    <row r="8" spans="1:13" s="752" customFormat="1" ht="27" customHeight="1">
      <c r="A8" s="14"/>
      <c r="B8" s="14"/>
      <c r="C8" s="18" t="s">
        <v>354</v>
      </c>
      <c r="D8" s="19">
        <f>'REKAPIT STROJNE'!C7</f>
        <v>0</v>
      </c>
      <c r="E8" s="20">
        <f>'REKAPIT STROJNE'!D7</f>
        <v>0</v>
      </c>
      <c r="F8" s="761"/>
      <c r="G8" s="751"/>
    </row>
    <row r="9" spans="1:13" s="752" customFormat="1" ht="27" customHeight="1" thickBot="1">
      <c r="A9" s="14"/>
      <c r="B9" s="14"/>
      <c r="C9" s="21" t="s">
        <v>355</v>
      </c>
      <c r="D9" s="22">
        <f>'REKAPITULACIJA ELEKTRO'!C11</f>
        <v>0</v>
      </c>
      <c r="E9" s="23">
        <f>'REKAPITULACIJA ELEKTRO'!D11</f>
        <v>0</v>
      </c>
      <c r="F9" s="761"/>
      <c r="G9" s="751"/>
    </row>
    <row r="10" spans="1:13" s="755" customFormat="1" ht="24.95" customHeight="1" thickTop="1" thickBot="1">
      <c r="A10" s="14"/>
      <c r="B10" s="14"/>
      <c r="C10" s="21" t="s">
        <v>1012</v>
      </c>
      <c r="D10" s="22">
        <f>(D6+D7+D8+D9)*0.05</f>
        <v>0</v>
      </c>
      <c r="E10" s="23">
        <f>(E6+E7+E8+E9)*0.05</f>
        <v>0</v>
      </c>
      <c r="F10" s="952"/>
      <c r="G10" s="754"/>
    </row>
    <row r="11" spans="1:13" ht="24.95" customHeight="1" thickTop="1">
      <c r="A11" s="10"/>
      <c r="B11" s="10"/>
      <c r="C11" s="959" t="s">
        <v>1013</v>
      </c>
      <c r="D11" s="960">
        <f>SUM(D6:D10)</f>
        <v>0</v>
      </c>
      <c r="E11" s="961">
        <f>SUM(E6:E10)</f>
        <v>0</v>
      </c>
    </row>
    <row r="12" spans="1:13" ht="24.95" customHeight="1">
      <c r="A12" s="10"/>
      <c r="B12" s="10"/>
      <c r="C12" s="959" t="s">
        <v>1014</v>
      </c>
      <c r="D12" s="960">
        <f>D11*0.22</f>
        <v>0</v>
      </c>
      <c r="E12" s="961">
        <f>E11*0.22</f>
        <v>0</v>
      </c>
    </row>
    <row r="13" spans="1:13" s="33" customFormat="1" ht="18">
      <c r="A13" s="27"/>
      <c r="B13" s="27"/>
      <c r="C13" s="962" t="s">
        <v>1015</v>
      </c>
      <c r="D13" s="960">
        <f>D11 + D12</f>
        <v>0</v>
      </c>
      <c r="E13" s="961">
        <f>E11 + E12</f>
        <v>0</v>
      </c>
      <c r="F13" s="32"/>
      <c r="G13" s="30"/>
      <c r="H13" s="30"/>
      <c r="I13" s="30"/>
      <c r="J13" s="31"/>
      <c r="K13" s="32"/>
      <c r="L13" s="32"/>
      <c r="M13" s="32"/>
    </row>
    <row r="14" spans="1:13" s="33" customFormat="1" ht="12.75">
      <c r="A14" s="27"/>
      <c r="B14" s="27"/>
      <c r="C14" s="28"/>
      <c r="D14" s="29"/>
      <c r="E14" s="29"/>
      <c r="F14" s="32"/>
      <c r="G14" s="30"/>
      <c r="H14" s="30"/>
      <c r="I14" s="30"/>
      <c r="J14" s="31"/>
      <c r="K14" s="32"/>
      <c r="L14" s="32"/>
      <c r="M14" s="32"/>
    </row>
    <row r="15" spans="1:13" s="33" customFormat="1" ht="12.75">
      <c r="A15" s="27"/>
      <c r="B15" s="27"/>
      <c r="C15" s="34"/>
      <c r="D15" s="29"/>
      <c r="E15" s="29"/>
      <c r="F15" s="32"/>
      <c r="G15" s="30"/>
      <c r="H15" s="30"/>
      <c r="I15" s="30"/>
      <c r="J15" s="31"/>
      <c r="K15" s="32"/>
      <c r="L15" s="32"/>
      <c r="M15" s="32"/>
    </row>
    <row r="16" spans="1:13" s="33" customFormat="1" ht="13.15" customHeight="1">
      <c r="A16" s="27"/>
      <c r="B16" s="27"/>
      <c r="C16" s="34"/>
      <c r="D16" s="29"/>
      <c r="E16" s="29"/>
      <c r="F16" s="32"/>
      <c r="G16" s="30"/>
      <c r="H16" s="30"/>
      <c r="I16" s="30"/>
      <c r="J16" s="31"/>
      <c r="K16" s="32"/>
      <c r="L16" s="32"/>
      <c r="M16" s="32"/>
    </row>
    <row r="17" spans="1:13" s="33" customFormat="1" ht="76.5" customHeight="1">
      <c r="A17" s="27"/>
      <c r="B17" s="27"/>
      <c r="C17" s="35"/>
      <c r="D17" s="29"/>
      <c r="E17" s="29"/>
      <c r="F17" s="32"/>
      <c r="G17" s="30"/>
      <c r="H17" s="30"/>
      <c r="I17" s="30"/>
      <c r="J17" s="31"/>
      <c r="K17" s="32"/>
      <c r="L17" s="32"/>
      <c r="M17" s="32"/>
    </row>
    <row r="18" spans="1:13" s="33" customFormat="1" ht="13.15" customHeight="1">
      <c r="A18" s="27"/>
      <c r="B18" s="27"/>
      <c r="C18" s="34"/>
      <c r="D18" s="29"/>
      <c r="E18" s="29"/>
      <c r="F18" s="32"/>
      <c r="G18" s="30"/>
      <c r="H18" s="30"/>
      <c r="I18" s="30"/>
      <c r="J18" s="31"/>
      <c r="K18" s="32"/>
      <c r="L18" s="32"/>
      <c r="M18" s="32"/>
    </row>
    <row r="19" spans="1:13" s="33" customFormat="1" ht="12.75">
      <c r="A19" s="27"/>
      <c r="B19" s="27"/>
      <c r="C19" s="34"/>
      <c r="D19" s="29"/>
      <c r="E19" s="29"/>
      <c r="F19" s="32"/>
      <c r="G19" s="30"/>
      <c r="H19" s="30"/>
      <c r="I19" s="30"/>
      <c r="J19" s="31"/>
      <c r="K19" s="32"/>
      <c r="L19" s="32"/>
      <c r="M19" s="32"/>
    </row>
    <row r="20" spans="1:13" s="33" customFormat="1" ht="12.75">
      <c r="A20" s="27"/>
      <c r="B20" s="27"/>
      <c r="C20" s="34"/>
      <c r="D20" s="29"/>
      <c r="E20" s="29"/>
      <c r="F20" s="32"/>
      <c r="G20" s="30"/>
      <c r="H20" s="30"/>
      <c r="I20" s="30"/>
      <c r="J20" s="31"/>
      <c r="K20" s="32"/>
      <c r="L20" s="32"/>
      <c r="M20" s="32"/>
    </row>
    <row r="21" spans="1:13" s="33" customFormat="1" ht="12.75">
      <c r="A21" s="27"/>
      <c r="B21" s="27"/>
      <c r="C21" s="34"/>
      <c r="D21" s="29"/>
      <c r="E21" s="29"/>
      <c r="F21" s="32"/>
      <c r="G21" s="30"/>
      <c r="H21" s="30"/>
      <c r="I21" s="30"/>
      <c r="J21" s="31"/>
      <c r="K21" s="32"/>
      <c r="L21" s="32"/>
      <c r="M21" s="32"/>
    </row>
    <row r="22" spans="1:13" s="33" customFormat="1" ht="12.75">
      <c r="A22" s="27"/>
      <c r="B22" s="27"/>
      <c r="C22" s="34"/>
      <c r="D22" s="29"/>
      <c r="E22" s="29"/>
      <c r="F22" s="32"/>
      <c r="G22" s="30"/>
      <c r="H22" s="30"/>
      <c r="I22" s="30"/>
      <c r="J22" s="31"/>
      <c r="K22" s="32"/>
      <c r="L22" s="32"/>
      <c r="M22" s="32"/>
    </row>
    <row r="23" spans="1:13" s="33" customFormat="1" ht="76.5" customHeight="1">
      <c r="A23" s="27"/>
      <c r="B23" s="27"/>
      <c r="C23" s="35"/>
      <c r="D23" s="29"/>
      <c r="E23" s="29"/>
      <c r="F23" s="32"/>
      <c r="G23" s="30"/>
      <c r="H23" s="30"/>
      <c r="I23" s="30"/>
      <c r="J23" s="31"/>
      <c r="K23" s="32"/>
      <c r="L23" s="32"/>
      <c r="M23" s="32"/>
    </row>
    <row r="24" spans="1:13" s="33" customFormat="1" ht="12.75">
      <c r="A24" s="27"/>
      <c r="B24" s="27"/>
      <c r="C24" s="35"/>
      <c r="D24" s="29"/>
      <c r="E24" s="29"/>
      <c r="F24" s="32"/>
      <c r="G24" s="30"/>
      <c r="H24" s="30"/>
      <c r="I24" s="30"/>
      <c r="J24" s="31"/>
      <c r="K24" s="32"/>
      <c r="L24" s="32"/>
      <c r="M24" s="32"/>
    </row>
    <row r="25" spans="1:13" s="33" customFormat="1" ht="12.75">
      <c r="A25" s="27"/>
      <c r="B25" s="27"/>
      <c r="C25" s="34"/>
      <c r="D25" s="29"/>
      <c r="E25" s="29"/>
      <c r="F25" s="32"/>
      <c r="G25" s="30"/>
      <c r="H25" s="30"/>
      <c r="I25" s="30"/>
      <c r="J25" s="31"/>
      <c r="K25" s="32"/>
      <c r="L25" s="32"/>
      <c r="M25" s="32"/>
    </row>
    <row r="26" spans="1:13" s="33" customFormat="1" ht="12.75">
      <c r="A26" s="27"/>
      <c r="B26" s="27"/>
      <c r="C26" s="35"/>
      <c r="D26" s="29"/>
      <c r="E26" s="29"/>
      <c r="F26" s="32"/>
      <c r="G26" s="30"/>
      <c r="H26" s="30"/>
      <c r="I26" s="30"/>
      <c r="J26" s="31"/>
      <c r="K26" s="32"/>
      <c r="L26" s="32"/>
      <c r="M26" s="32"/>
    </row>
    <row r="27" spans="1:13" s="33" customFormat="1" ht="12.75">
      <c r="A27" s="27"/>
      <c r="B27" s="27"/>
      <c r="C27" s="34"/>
      <c r="D27" s="29"/>
      <c r="E27" s="29"/>
      <c r="F27" s="32"/>
      <c r="G27" s="30"/>
      <c r="H27" s="30"/>
      <c r="I27" s="30"/>
      <c r="J27" s="31"/>
      <c r="K27" s="32"/>
      <c r="L27" s="32"/>
      <c r="M27" s="32"/>
    </row>
    <row r="28" spans="1:13" s="33" customFormat="1" ht="12.75">
      <c r="A28" s="27"/>
      <c r="B28" s="27"/>
      <c r="C28" s="35"/>
      <c r="D28" s="29"/>
      <c r="E28" s="29"/>
      <c r="F28" s="32"/>
      <c r="G28" s="30"/>
      <c r="H28" s="30"/>
      <c r="I28" s="30"/>
      <c r="J28" s="31"/>
      <c r="K28" s="32"/>
      <c r="L28" s="32"/>
      <c r="M28" s="32"/>
    </row>
    <row r="29" spans="1:13" s="33" customFormat="1" ht="12.75">
      <c r="A29" s="27"/>
      <c r="B29" s="27"/>
      <c r="C29" s="34"/>
      <c r="D29" s="29"/>
      <c r="E29" s="29"/>
      <c r="F29" s="32"/>
      <c r="G29" s="30"/>
      <c r="H29" s="30"/>
      <c r="I29" s="30"/>
      <c r="J29" s="31"/>
      <c r="K29" s="32"/>
      <c r="L29" s="32"/>
      <c r="M29" s="32"/>
    </row>
    <row r="30" spans="1:13" s="33" customFormat="1" ht="12.75">
      <c r="A30" s="36"/>
      <c r="B30" s="36"/>
      <c r="C30" s="953"/>
      <c r="D30" s="29"/>
      <c r="E30" s="29"/>
      <c r="F30" s="32"/>
      <c r="G30" s="30"/>
      <c r="H30" s="30"/>
      <c r="I30" s="30"/>
      <c r="J30" s="31"/>
      <c r="K30" s="32"/>
      <c r="L30" s="32"/>
      <c r="M30" s="32"/>
    </row>
    <row r="31" spans="1:13" s="33" customFormat="1" ht="15.75">
      <c r="A31" s="37"/>
      <c r="B31" s="37"/>
      <c r="C31" s="38"/>
      <c r="D31" s="29"/>
      <c r="E31" s="29"/>
      <c r="F31" s="32"/>
      <c r="G31" s="30"/>
      <c r="H31" s="30"/>
      <c r="I31" s="30"/>
      <c r="J31" s="31"/>
      <c r="K31" s="32"/>
      <c r="L31" s="32"/>
      <c r="M31" s="32"/>
    </row>
    <row r="32" spans="1:13" s="33" customFormat="1" ht="12.75">
      <c r="A32" s="27"/>
      <c r="B32" s="27"/>
      <c r="C32" s="39"/>
      <c r="D32" s="29"/>
      <c r="E32" s="29"/>
      <c r="F32" s="32"/>
      <c r="G32" s="30"/>
      <c r="H32" s="30"/>
      <c r="I32" s="30"/>
      <c r="J32" s="31"/>
      <c r="K32" s="32"/>
      <c r="L32" s="32"/>
      <c r="M32" s="32"/>
    </row>
    <row r="33" spans="1:15" s="33" customFormat="1" ht="12.75">
      <c r="A33" s="40"/>
      <c r="B33" s="40"/>
      <c r="C33" s="41"/>
      <c r="D33" s="42"/>
      <c r="E33" s="42"/>
      <c r="F33" s="32"/>
      <c r="G33" s="30"/>
      <c r="H33" s="30"/>
      <c r="I33" s="30"/>
      <c r="J33" s="31"/>
      <c r="K33" s="32"/>
      <c r="L33" s="32"/>
      <c r="M33" s="32"/>
      <c r="O33" s="28"/>
    </row>
    <row r="34" spans="1:15" s="33" customFormat="1" ht="88.5" customHeight="1">
      <c r="A34" s="40"/>
      <c r="B34" s="40"/>
      <c r="C34" s="41"/>
      <c r="D34" s="42"/>
      <c r="E34" s="42"/>
      <c r="F34" s="32"/>
      <c r="G34" s="30"/>
      <c r="H34" s="30"/>
      <c r="I34" s="30"/>
      <c r="J34" s="31"/>
      <c r="K34" s="32"/>
      <c r="L34" s="32"/>
      <c r="M34" s="32"/>
      <c r="O34" s="28"/>
    </row>
    <row r="35" spans="1:15" s="33" customFormat="1" ht="60" customHeight="1">
      <c r="A35" s="40"/>
      <c r="B35" s="40"/>
      <c r="C35" s="41"/>
      <c r="D35" s="42"/>
      <c r="E35" s="42"/>
      <c r="F35" s="32"/>
      <c r="G35" s="30"/>
      <c r="H35" s="30"/>
      <c r="I35" s="30"/>
      <c r="J35" s="31"/>
      <c r="K35" s="32"/>
      <c r="L35" s="32"/>
      <c r="M35" s="32"/>
      <c r="O35" s="28"/>
    </row>
    <row r="36" spans="1:15" s="33" customFormat="1" ht="12.75">
      <c r="A36" s="40"/>
      <c r="B36" s="40"/>
      <c r="C36" s="41"/>
      <c r="D36" s="42"/>
      <c r="E36" s="42"/>
      <c r="F36" s="32"/>
      <c r="G36" s="30"/>
      <c r="H36" s="30"/>
      <c r="I36" s="30"/>
      <c r="J36" s="31"/>
      <c r="K36" s="32"/>
      <c r="L36" s="32"/>
      <c r="M36" s="32"/>
      <c r="O36" s="28"/>
    </row>
    <row r="37" spans="1:15" s="46" customFormat="1" ht="12.75">
      <c r="A37" s="40"/>
      <c r="B37" s="40"/>
      <c r="C37" s="43"/>
      <c r="D37" s="42"/>
      <c r="E37" s="42"/>
      <c r="F37" s="32"/>
      <c r="G37" s="44"/>
      <c r="H37" s="44"/>
      <c r="I37" s="44"/>
      <c r="J37" s="45"/>
      <c r="K37" s="30"/>
      <c r="L37" s="30"/>
      <c r="M37" s="30"/>
      <c r="O37" s="28"/>
    </row>
    <row r="38" spans="1:15" s="33" customFormat="1" ht="12.75">
      <c r="A38" s="40"/>
      <c r="B38" s="40"/>
      <c r="C38" s="28"/>
      <c r="D38" s="47"/>
      <c r="E38" s="47"/>
      <c r="F38" s="48"/>
      <c r="G38" s="30"/>
      <c r="H38" s="30"/>
      <c r="I38" s="30"/>
      <c r="J38" s="31"/>
      <c r="K38" s="48"/>
      <c r="L38" s="48"/>
      <c r="M38" s="48"/>
    </row>
    <row r="39" spans="1:15" ht="24.95" customHeight="1">
      <c r="C39" s="958"/>
      <c r="D39" s="26"/>
      <c r="E39" s="26"/>
    </row>
    <row r="43" spans="1:15" ht="15.75">
      <c r="C43" s="958"/>
    </row>
  </sheetData>
  <sheetProtection password="E0FD" sheet="1" objects="1" scenarios="1"/>
  <pageMargins left="0.78740157480314965" right="0.39370078740157483" top="1.1811023622047243" bottom="0.78740157480314965" header="0.39370078740157483" footer="0.51181102362204722"/>
  <pageSetup paperSize="9" scale="94" orientation="portrait" horizontalDpi="4294967295" r:id="rId1"/>
  <headerFooter alignWithMargins="0">
    <oddHeader>&amp;L&amp;8&amp;G&amp;C&amp;8
MM-BIRO d.o.o. Ulica tolminskih puntarjev 4, 5000 Nova Gorica,  
tel: 05 333-49-40, fax: 05 333-49-39,  
e.mail: mm.biro@siol.net, http://www.mm-biro.si</oddHeader>
    <oddFooter>&amp;L&amp;8Mapa: 5&amp;R&amp;8Stran: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1"/>
  <dimension ref="A1:I263"/>
  <sheetViews>
    <sheetView view="pageBreakPreview" zoomScaleNormal="100" zoomScaleSheetLayoutView="100" zoomScalePageLayoutView="70" workbookViewId="0">
      <selection activeCell="C5" sqref="C5"/>
    </sheetView>
  </sheetViews>
  <sheetFormatPr defaultRowHeight="15"/>
  <cols>
    <col min="1" max="1" width="4" style="757" customWidth="1"/>
    <col min="2" max="2" width="44" style="757" customWidth="1"/>
    <col min="3" max="3" width="22.7109375" style="759" customWidth="1"/>
    <col min="4" max="4" width="19.140625" style="749" bestFit="1" customWidth="1"/>
    <col min="5" max="5" width="13.85546875" style="749" bestFit="1" customWidth="1"/>
    <col min="6" max="256" width="9.140625" style="749"/>
    <col min="257" max="257" width="4" style="749" customWidth="1"/>
    <col min="258" max="258" width="44" style="749" customWidth="1"/>
    <col min="259" max="259" width="22.7109375" style="749" customWidth="1"/>
    <col min="260" max="260" width="19.140625" style="749" bestFit="1" customWidth="1"/>
    <col min="261" max="261" width="13.85546875" style="749" bestFit="1" customWidth="1"/>
    <col min="262" max="512" width="9.140625" style="749"/>
    <col min="513" max="513" width="4" style="749" customWidth="1"/>
    <col min="514" max="514" width="44" style="749" customWidth="1"/>
    <col min="515" max="515" width="22.7109375" style="749" customWidth="1"/>
    <col min="516" max="516" width="19.140625" style="749" bestFit="1" customWidth="1"/>
    <col min="517" max="517" width="13.85546875" style="749" bestFit="1" customWidth="1"/>
    <col min="518" max="768" width="9.140625" style="749"/>
    <col min="769" max="769" width="4" style="749" customWidth="1"/>
    <col min="770" max="770" width="44" style="749" customWidth="1"/>
    <col min="771" max="771" width="22.7109375" style="749" customWidth="1"/>
    <col min="772" max="772" width="19.140625" style="749" bestFit="1" customWidth="1"/>
    <col min="773" max="773" width="13.85546875" style="749" bestFit="1" customWidth="1"/>
    <col min="774" max="1024" width="9.140625" style="749"/>
    <col min="1025" max="1025" width="4" style="749" customWidth="1"/>
    <col min="1026" max="1026" width="44" style="749" customWidth="1"/>
    <col min="1027" max="1027" width="22.7109375" style="749" customWidth="1"/>
    <col min="1028" max="1028" width="19.140625" style="749" bestFit="1" customWidth="1"/>
    <col min="1029" max="1029" width="13.85546875" style="749" bestFit="1" customWidth="1"/>
    <col min="1030" max="1280" width="9.140625" style="749"/>
    <col min="1281" max="1281" width="4" style="749" customWidth="1"/>
    <col min="1282" max="1282" width="44" style="749" customWidth="1"/>
    <col min="1283" max="1283" width="22.7109375" style="749" customWidth="1"/>
    <col min="1284" max="1284" width="19.140625" style="749" bestFit="1" customWidth="1"/>
    <col min="1285" max="1285" width="13.85546875" style="749" bestFit="1" customWidth="1"/>
    <col min="1286" max="1536" width="9.140625" style="749"/>
    <col min="1537" max="1537" width="4" style="749" customWidth="1"/>
    <col min="1538" max="1538" width="44" style="749" customWidth="1"/>
    <col min="1539" max="1539" width="22.7109375" style="749" customWidth="1"/>
    <col min="1540" max="1540" width="19.140625" style="749" bestFit="1" customWidth="1"/>
    <col min="1541" max="1541" width="13.85546875" style="749" bestFit="1" customWidth="1"/>
    <col min="1542" max="1792" width="9.140625" style="749"/>
    <col min="1793" max="1793" width="4" style="749" customWidth="1"/>
    <col min="1794" max="1794" width="44" style="749" customWidth="1"/>
    <col min="1795" max="1795" width="22.7109375" style="749" customWidth="1"/>
    <col min="1796" max="1796" width="19.140625" style="749" bestFit="1" customWidth="1"/>
    <col min="1797" max="1797" width="13.85546875" style="749" bestFit="1" customWidth="1"/>
    <col min="1798" max="2048" width="9.140625" style="749"/>
    <col min="2049" max="2049" width="4" style="749" customWidth="1"/>
    <col min="2050" max="2050" width="44" style="749" customWidth="1"/>
    <col min="2051" max="2051" width="22.7109375" style="749" customWidth="1"/>
    <col min="2052" max="2052" width="19.140625" style="749" bestFit="1" customWidth="1"/>
    <col min="2053" max="2053" width="13.85546875" style="749" bestFit="1" customWidth="1"/>
    <col min="2054" max="2304" width="9.140625" style="749"/>
    <col min="2305" max="2305" width="4" style="749" customWidth="1"/>
    <col min="2306" max="2306" width="44" style="749" customWidth="1"/>
    <col min="2307" max="2307" width="22.7109375" style="749" customWidth="1"/>
    <col min="2308" max="2308" width="19.140625" style="749" bestFit="1" customWidth="1"/>
    <col min="2309" max="2309" width="13.85546875" style="749" bestFit="1" customWidth="1"/>
    <col min="2310" max="2560" width="9.140625" style="749"/>
    <col min="2561" max="2561" width="4" style="749" customWidth="1"/>
    <col min="2562" max="2562" width="44" style="749" customWidth="1"/>
    <col min="2563" max="2563" width="22.7109375" style="749" customWidth="1"/>
    <col min="2564" max="2564" width="19.140625" style="749" bestFit="1" customWidth="1"/>
    <col min="2565" max="2565" width="13.85546875" style="749" bestFit="1" customWidth="1"/>
    <col min="2566" max="2816" width="9.140625" style="749"/>
    <col min="2817" max="2817" width="4" style="749" customWidth="1"/>
    <col min="2818" max="2818" width="44" style="749" customWidth="1"/>
    <col min="2819" max="2819" width="22.7109375" style="749" customWidth="1"/>
    <col min="2820" max="2820" width="19.140625" style="749" bestFit="1" customWidth="1"/>
    <col min="2821" max="2821" width="13.85546875" style="749" bestFit="1" customWidth="1"/>
    <col min="2822" max="3072" width="9.140625" style="749"/>
    <col min="3073" max="3073" width="4" style="749" customWidth="1"/>
    <col min="3074" max="3074" width="44" style="749" customWidth="1"/>
    <col min="3075" max="3075" width="22.7109375" style="749" customWidth="1"/>
    <col min="3076" max="3076" width="19.140625" style="749" bestFit="1" customWidth="1"/>
    <col min="3077" max="3077" width="13.85546875" style="749" bestFit="1" customWidth="1"/>
    <col min="3078" max="3328" width="9.140625" style="749"/>
    <col min="3329" max="3329" width="4" style="749" customWidth="1"/>
    <col min="3330" max="3330" width="44" style="749" customWidth="1"/>
    <col min="3331" max="3331" width="22.7109375" style="749" customWidth="1"/>
    <col min="3332" max="3332" width="19.140625" style="749" bestFit="1" customWidth="1"/>
    <col min="3333" max="3333" width="13.85546875" style="749" bestFit="1" customWidth="1"/>
    <col min="3334" max="3584" width="9.140625" style="749"/>
    <col min="3585" max="3585" width="4" style="749" customWidth="1"/>
    <col min="3586" max="3586" width="44" style="749" customWidth="1"/>
    <col min="3587" max="3587" width="22.7109375" style="749" customWidth="1"/>
    <col min="3588" max="3588" width="19.140625" style="749" bestFit="1" customWidth="1"/>
    <col min="3589" max="3589" width="13.85546875" style="749" bestFit="1" customWidth="1"/>
    <col min="3590" max="3840" width="9.140625" style="749"/>
    <col min="3841" max="3841" width="4" style="749" customWidth="1"/>
    <col min="3842" max="3842" width="44" style="749" customWidth="1"/>
    <col min="3843" max="3843" width="22.7109375" style="749" customWidth="1"/>
    <col min="3844" max="3844" width="19.140625" style="749" bestFit="1" customWidth="1"/>
    <col min="3845" max="3845" width="13.85546875" style="749" bestFit="1" customWidth="1"/>
    <col min="3846" max="4096" width="9.140625" style="749"/>
    <col min="4097" max="4097" width="4" style="749" customWidth="1"/>
    <col min="4098" max="4098" width="44" style="749" customWidth="1"/>
    <col min="4099" max="4099" width="22.7109375" style="749" customWidth="1"/>
    <col min="4100" max="4100" width="19.140625" style="749" bestFit="1" customWidth="1"/>
    <col min="4101" max="4101" width="13.85546875" style="749" bestFit="1" customWidth="1"/>
    <col min="4102" max="4352" width="9.140625" style="749"/>
    <col min="4353" max="4353" width="4" style="749" customWidth="1"/>
    <col min="4354" max="4354" width="44" style="749" customWidth="1"/>
    <col min="4355" max="4355" width="22.7109375" style="749" customWidth="1"/>
    <col min="4356" max="4356" width="19.140625" style="749" bestFit="1" customWidth="1"/>
    <col min="4357" max="4357" width="13.85546875" style="749" bestFit="1" customWidth="1"/>
    <col min="4358" max="4608" width="9.140625" style="749"/>
    <col min="4609" max="4609" width="4" style="749" customWidth="1"/>
    <col min="4610" max="4610" width="44" style="749" customWidth="1"/>
    <col min="4611" max="4611" width="22.7109375" style="749" customWidth="1"/>
    <col min="4612" max="4612" width="19.140625" style="749" bestFit="1" customWidth="1"/>
    <col min="4613" max="4613" width="13.85546875" style="749" bestFit="1" customWidth="1"/>
    <col min="4614" max="4864" width="9.140625" style="749"/>
    <col min="4865" max="4865" width="4" style="749" customWidth="1"/>
    <col min="4866" max="4866" width="44" style="749" customWidth="1"/>
    <col min="4867" max="4867" width="22.7109375" style="749" customWidth="1"/>
    <col min="4868" max="4868" width="19.140625" style="749" bestFit="1" customWidth="1"/>
    <col min="4869" max="4869" width="13.85546875" style="749" bestFit="1" customWidth="1"/>
    <col min="4870" max="5120" width="9.140625" style="749"/>
    <col min="5121" max="5121" width="4" style="749" customWidth="1"/>
    <col min="5122" max="5122" width="44" style="749" customWidth="1"/>
    <col min="5123" max="5123" width="22.7109375" style="749" customWidth="1"/>
    <col min="5124" max="5124" width="19.140625" style="749" bestFit="1" customWidth="1"/>
    <col min="5125" max="5125" width="13.85546875" style="749" bestFit="1" customWidth="1"/>
    <col min="5126" max="5376" width="9.140625" style="749"/>
    <col min="5377" max="5377" width="4" style="749" customWidth="1"/>
    <col min="5378" max="5378" width="44" style="749" customWidth="1"/>
    <col min="5379" max="5379" width="22.7109375" style="749" customWidth="1"/>
    <col min="5380" max="5380" width="19.140625" style="749" bestFit="1" customWidth="1"/>
    <col min="5381" max="5381" width="13.85546875" style="749" bestFit="1" customWidth="1"/>
    <col min="5382" max="5632" width="9.140625" style="749"/>
    <col min="5633" max="5633" width="4" style="749" customWidth="1"/>
    <col min="5634" max="5634" width="44" style="749" customWidth="1"/>
    <col min="5635" max="5635" width="22.7109375" style="749" customWidth="1"/>
    <col min="5636" max="5636" width="19.140625" style="749" bestFit="1" customWidth="1"/>
    <col min="5637" max="5637" width="13.85546875" style="749" bestFit="1" customWidth="1"/>
    <col min="5638" max="5888" width="9.140625" style="749"/>
    <col min="5889" max="5889" width="4" style="749" customWidth="1"/>
    <col min="5890" max="5890" width="44" style="749" customWidth="1"/>
    <col min="5891" max="5891" width="22.7109375" style="749" customWidth="1"/>
    <col min="5892" max="5892" width="19.140625" style="749" bestFit="1" customWidth="1"/>
    <col min="5893" max="5893" width="13.85546875" style="749" bestFit="1" customWidth="1"/>
    <col min="5894" max="6144" width="9.140625" style="749"/>
    <col min="6145" max="6145" width="4" style="749" customWidth="1"/>
    <col min="6146" max="6146" width="44" style="749" customWidth="1"/>
    <col min="6147" max="6147" width="22.7109375" style="749" customWidth="1"/>
    <col min="6148" max="6148" width="19.140625" style="749" bestFit="1" customWidth="1"/>
    <col min="6149" max="6149" width="13.85546875" style="749" bestFit="1" customWidth="1"/>
    <col min="6150" max="6400" width="9.140625" style="749"/>
    <col min="6401" max="6401" width="4" style="749" customWidth="1"/>
    <col min="6402" max="6402" width="44" style="749" customWidth="1"/>
    <col min="6403" max="6403" width="22.7109375" style="749" customWidth="1"/>
    <col min="6404" max="6404" width="19.140625" style="749" bestFit="1" customWidth="1"/>
    <col min="6405" max="6405" width="13.85546875" style="749" bestFit="1" customWidth="1"/>
    <col min="6406" max="6656" width="9.140625" style="749"/>
    <col min="6657" max="6657" width="4" style="749" customWidth="1"/>
    <col min="6658" max="6658" width="44" style="749" customWidth="1"/>
    <col min="6659" max="6659" width="22.7109375" style="749" customWidth="1"/>
    <col min="6660" max="6660" width="19.140625" style="749" bestFit="1" customWidth="1"/>
    <col min="6661" max="6661" width="13.85546875" style="749" bestFit="1" customWidth="1"/>
    <col min="6662" max="6912" width="9.140625" style="749"/>
    <col min="6913" max="6913" width="4" style="749" customWidth="1"/>
    <col min="6914" max="6914" width="44" style="749" customWidth="1"/>
    <col min="6915" max="6915" width="22.7109375" style="749" customWidth="1"/>
    <col min="6916" max="6916" width="19.140625" style="749" bestFit="1" customWidth="1"/>
    <col min="6917" max="6917" width="13.85546875" style="749" bestFit="1" customWidth="1"/>
    <col min="6918" max="7168" width="9.140625" style="749"/>
    <col min="7169" max="7169" width="4" style="749" customWidth="1"/>
    <col min="7170" max="7170" width="44" style="749" customWidth="1"/>
    <col min="7171" max="7171" width="22.7109375" style="749" customWidth="1"/>
    <col min="7172" max="7172" width="19.140625" style="749" bestFit="1" customWidth="1"/>
    <col min="7173" max="7173" width="13.85546875" style="749" bestFit="1" customWidth="1"/>
    <col min="7174" max="7424" width="9.140625" style="749"/>
    <col min="7425" max="7425" width="4" style="749" customWidth="1"/>
    <col min="7426" max="7426" width="44" style="749" customWidth="1"/>
    <col min="7427" max="7427" width="22.7109375" style="749" customWidth="1"/>
    <col min="7428" max="7428" width="19.140625" style="749" bestFit="1" customWidth="1"/>
    <col min="7429" max="7429" width="13.85546875" style="749" bestFit="1" customWidth="1"/>
    <col min="7430" max="7680" width="9.140625" style="749"/>
    <col min="7681" max="7681" width="4" style="749" customWidth="1"/>
    <col min="7682" max="7682" width="44" style="749" customWidth="1"/>
    <col min="7683" max="7683" width="22.7109375" style="749" customWidth="1"/>
    <col min="7684" max="7684" width="19.140625" style="749" bestFit="1" customWidth="1"/>
    <col min="7685" max="7685" width="13.85546875" style="749" bestFit="1" customWidth="1"/>
    <col min="7686" max="7936" width="9.140625" style="749"/>
    <col min="7937" max="7937" width="4" style="749" customWidth="1"/>
    <col min="7938" max="7938" width="44" style="749" customWidth="1"/>
    <col min="7939" max="7939" width="22.7109375" style="749" customWidth="1"/>
    <col min="7940" max="7940" width="19.140625" style="749" bestFit="1" customWidth="1"/>
    <col min="7941" max="7941" width="13.85546875" style="749" bestFit="1" customWidth="1"/>
    <col min="7942" max="8192" width="9.140625" style="749"/>
    <col min="8193" max="8193" width="4" style="749" customWidth="1"/>
    <col min="8194" max="8194" width="44" style="749" customWidth="1"/>
    <col min="8195" max="8195" width="22.7109375" style="749" customWidth="1"/>
    <col min="8196" max="8196" width="19.140625" style="749" bestFit="1" customWidth="1"/>
    <col min="8197" max="8197" width="13.85546875" style="749" bestFit="1" customWidth="1"/>
    <col min="8198" max="8448" width="9.140625" style="749"/>
    <col min="8449" max="8449" width="4" style="749" customWidth="1"/>
    <col min="8450" max="8450" width="44" style="749" customWidth="1"/>
    <col min="8451" max="8451" width="22.7109375" style="749" customWidth="1"/>
    <col min="8452" max="8452" width="19.140625" style="749" bestFit="1" customWidth="1"/>
    <col min="8453" max="8453" width="13.85546875" style="749" bestFit="1" customWidth="1"/>
    <col min="8454" max="8704" width="9.140625" style="749"/>
    <col min="8705" max="8705" width="4" style="749" customWidth="1"/>
    <col min="8706" max="8706" width="44" style="749" customWidth="1"/>
    <col min="8707" max="8707" width="22.7109375" style="749" customWidth="1"/>
    <col min="8708" max="8708" width="19.140625" style="749" bestFit="1" customWidth="1"/>
    <col min="8709" max="8709" width="13.85546875" style="749" bestFit="1" customWidth="1"/>
    <col min="8710" max="8960" width="9.140625" style="749"/>
    <col min="8961" max="8961" width="4" style="749" customWidth="1"/>
    <col min="8962" max="8962" width="44" style="749" customWidth="1"/>
    <col min="8963" max="8963" width="22.7109375" style="749" customWidth="1"/>
    <col min="8964" max="8964" width="19.140625" style="749" bestFit="1" customWidth="1"/>
    <col min="8965" max="8965" width="13.85546875" style="749" bestFit="1" customWidth="1"/>
    <col min="8966" max="9216" width="9.140625" style="749"/>
    <col min="9217" max="9217" width="4" style="749" customWidth="1"/>
    <col min="9218" max="9218" width="44" style="749" customWidth="1"/>
    <col min="9219" max="9219" width="22.7109375" style="749" customWidth="1"/>
    <col min="9220" max="9220" width="19.140625" style="749" bestFit="1" customWidth="1"/>
    <col min="9221" max="9221" width="13.85546875" style="749" bestFit="1" customWidth="1"/>
    <col min="9222" max="9472" width="9.140625" style="749"/>
    <col min="9473" max="9473" width="4" style="749" customWidth="1"/>
    <col min="9474" max="9474" width="44" style="749" customWidth="1"/>
    <col min="9475" max="9475" width="22.7109375" style="749" customWidth="1"/>
    <col min="9476" max="9476" width="19.140625" style="749" bestFit="1" customWidth="1"/>
    <col min="9477" max="9477" width="13.85546875" style="749" bestFit="1" customWidth="1"/>
    <col min="9478" max="9728" width="9.140625" style="749"/>
    <col min="9729" max="9729" width="4" style="749" customWidth="1"/>
    <col min="9730" max="9730" width="44" style="749" customWidth="1"/>
    <col min="9731" max="9731" width="22.7109375" style="749" customWidth="1"/>
    <col min="9732" max="9732" width="19.140625" style="749" bestFit="1" customWidth="1"/>
    <col min="9733" max="9733" width="13.85546875" style="749" bestFit="1" customWidth="1"/>
    <col min="9734" max="9984" width="9.140625" style="749"/>
    <col min="9985" max="9985" width="4" style="749" customWidth="1"/>
    <col min="9986" max="9986" width="44" style="749" customWidth="1"/>
    <col min="9987" max="9987" width="22.7109375" style="749" customWidth="1"/>
    <col min="9988" max="9988" width="19.140625" style="749" bestFit="1" customWidth="1"/>
    <col min="9989" max="9989" width="13.85546875" style="749" bestFit="1" customWidth="1"/>
    <col min="9990" max="10240" width="9.140625" style="749"/>
    <col min="10241" max="10241" width="4" style="749" customWidth="1"/>
    <col min="10242" max="10242" width="44" style="749" customWidth="1"/>
    <col min="10243" max="10243" width="22.7109375" style="749" customWidth="1"/>
    <col min="10244" max="10244" width="19.140625" style="749" bestFit="1" customWidth="1"/>
    <col min="10245" max="10245" width="13.85546875" style="749" bestFit="1" customWidth="1"/>
    <col min="10246" max="10496" width="9.140625" style="749"/>
    <col min="10497" max="10497" width="4" style="749" customWidth="1"/>
    <col min="10498" max="10498" width="44" style="749" customWidth="1"/>
    <col min="10499" max="10499" width="22.7109375" style="749" customWidth="1"/>
    <col min="10500" max="10500" width="19.140625" style="749" bestFit="1" customWidth="1"/>
    <col min="10501" max="10501" width="13.85546875" style="749" bestFit="1" customWidth="1"/>
    <col min="10502" max="10752" width="9.140625" style="749"/>
    <col min="10753" max="10753" width="4" style="749" customWidth="1"/>
    <col min="10754" max="10754" width="44" style="749" customWidth="1"/>
    <col min="10755" max="10755" width="22.7109375" style="749" customWidth="1"/>
    <col min="10756" max="10756" width="19.140625" style="749" bestFit="1" customWidth="1"/>
    <col min="10757" max="10757" width="13.85546875" style="749" bestFit="1" customWidth="1"/>
    <col min="10758" max="11008" width="9.140625" style="749"/>
    <col min="11009" max="11009" width="4" style="749" customWidth="1"/>
    <col min="11010" max="11010" width="44" style="749" customWidth="1"/>
    <col min="11011" max="11011" width="22.7109375" style="749" customWidth="1"/>
    <col min="11012" max="11012" width="19.140625" style="749" bestFit="1" customWidth="1"/>
    <col min="11013" max="11013" width="13.85546875" style="749" bestFit="1" customWidth="1"/>
    <col min="11014" max="11264" width="9.140625" style="749"/>
    <col min="11265" max="11265" width="4" style="749" customWidth="1"/>
    <col min="11266" max="11266" width="44" style="749" customWidth="1"/>
    <col min="11267" max="11267" width="22.7109375" style="749" customWidth="1"/>
    <col min="11268" max="11268" width="19.140625" style="749" bestFit="1" customWidth="1"/>
    <col min="11269" max="11269" width="13.85546875" style="749" bestFit="1" customWidth="1"/>
    <col min="11270" max="11520" width="9.140625" style="749"/>
    <col min="11521" max="11521" width="4" style="749" customWidth="1"/>
    <col min="11522" max="11522" width="44" style="749" customWidth="1"/>
    <col min="11523" max="11523" width="22.7109375" style="749" customWidth="1"/>
    <col min="11524" max="11524" width="19.140625" style="749" bestFit="1" customWidth="1"/>
    <col min="11525" max="11525" width="13.85546875" style="749" bestFit="1" customWidth="1"/>
    <col min="11526" max="11776" width="9.140625" style="749"/>
    <col min="11777" max="11777" width="4" style="749" customWidth="1"/>
    <col min="11778" max="11778" width="44" style="749" customWidth="1"/>
    <col min="11779" max="11779" width="22.7109375" style="749" customWidth="1"/>
    <col min="11780" max="11780" width="19.140625" style="749" bestFit="1" customWidth="1"/>
    <col min="11781" max="11781" width="13.85546875" style="749" bestFit="1" customWidth="1"/>
    <col min="11782" max="12032" width="9.140625" style="749"/>
    <col min="12033" max="12033" width="4" style="749" customWidth="1"/>
    <col min="12034" max="12034" width="44" style="749" customWidth="1"/>
    <col min="12035" max="12035" width="22.7109375" style="749" customWidth="1"/>
    <col min="12036" max="12036" width="19.140625" style="749" bestFit="1" customWidth="1"/>
    <col min="12037" max="12037" width="13.85546875" style="749" bestFit="1" customWidth="1"/>
    <col min="12038" max="12288" width="9.140625" style="749"/>
    <col min="12289" max="12289" width="4" style="749" customWidth="1"/>
    <col min="12290" max="12290" width="44" style="749" customWidth="1"/>
    <col min="12291" max="12291" width="22.7109375" style="749" customWidth="1"/>
    <col min="12292" max="12292" width="19.140625" style="749" bestFit="1" customWidth="1"/>
    <col min="12293" max="12293" width="13.85546875" style="749" bestFit="1" customWidth="1"/>
    <col min="12294" max="12544" width="9.140625" style="749"/>
    <col min="12545" max="12545" width="4" style="749" customWidth="1"/>
    <col min="12546" max="12546" width="44" style="749" customWidth="1"/>
    <col min="12547" max="12547" width="22.7109375" style="749" customWidth="1"/>
    <col min="12548" max="12548" width="19.140625" style="749" bestFit="1" customWidth="1"/>
    <col min="12549" max="12549" width="13.85546875" style="749" bestFit="1" customWidth="1"/>
    <col min="12550" max="12800" width="9.140625" style="749"/>
    <col min="12801" max="12801" width="4" style="749" customWidth="1"/>
    <col min="12802" max="12802" width="44" style="749" customWidth="1"/>
    <col min="12803" max="12803" width="22.7109375" style="749" customWidth="1"/>
    <col min="12804" max="12804" width="19.140625" style="749" bestFit="1" customWidth="1"/>
    <col min="12805" max="12805" width="13.85546875" style="749" bestFit="1" customWidth="1"/>
    <col min="12806" max="13056" width="9.140625" style="749"/>
    <col min="13057" max="13057" width="4" style="749" customWidth="1"/>
    <col min="13058" max="13058" width="44" style="749" customWidth="1"/>
    <col min="13059" max="13059" width="22.7109375" style="749" customWidth="1"/>
    <col min="13060" max="13060" width="19.140625" style="749" bestFit="1" customWidth="1"/>
    <col min="13061" max="13061" width="13.85546875" style="749" bestFit="1" customWidth="1"/>
    <col min="13062" max="13312" width="9.140625" style="749"/>
    <col min="13313" max="13313" width="4" style="749" customWidth="1"/>
    <col min="13314" max="13314" width="44" style="749" customWidth="1"/>
    <col min="13315" max="13315" width="22.7109375" style="749" customWidth="1"/>
    <col min="13316" max="13316" width="19.140625" style="749" bestFit="1" customWidth="1"/>
    <col min="13317" max="13317" width="13.85546875" style="749" bestFit="1" customWidth="1"/>
    <col min="13318" max="13568" width="9.140625" style="749"/>
    <col min="13569" max="13569" width="4" style="749" customWidth="1"/>
    <col min="13570" max="13570" width="44" style="749" customWidth="1"/>
    <col min="13571" max="13571" width="22.7109375" style="749" customWidth="1"/>
    <col min="13572" max="13572" width="19.140625" style="749" bestFit="1" customWidth="1"/>
    <col min="13573" max="13573" width="13.85546875" style="749" bestFit="1" customWidth="1"/>
    <col min="13574" max="13824" width="9.140625" style="749"/>
    <col min="13825" max="13825" width="4" style="749" customWidth="1"/>
    <col min="13826" max="13826" width="44" style="749" customWidth="1"/>
    <col min="13827" max="13827" width="22.7109375" style="749" customWidth="1"/>
    <col min="13828" max="13828" width="19.140625" style="749" bestFit="1" customWidth="1"/>
    <col min="13829" max="13829" width="13.85546875" style="749" bestFit="1" customWidth="1"/>
    <col min="13830" max="14080" width="9.140625" style="749"/>
    <col min="14081" max="14081" width="4" style="749" customWidth="1"/>
    <col min="14082" max="14082" width="44" style="749" customWidth="1"/>
    <col min="14083" max="14083" width="22.7109375" style="749" customWidth="1"/>
    <col min="14084" max="14084" width="19.140625" style="749" bestFit="1" customWidth="1"/>
    <col min="14085" max="14085" width="13.85546875" style="749" bestFit="1" customWidth="1"/>
    <col min="14086" max="14336" width="9.140625" style="749"/>
    <col min="14337" max="14337" width="4" style="749" customWidth="1"/>
    <col min="14338" max="14338" width="44" style="749" customWidth="1"/>
    <col min="14339" max="14339" width="22.7109375" style="749" customWidth="1"/>
    <col min="14340" max="14340" width="19.140625" style="749" bestFit="1" customWidth="1"/>
    <col min="14341" max="14341" width="13.85546875" style="749" bestFit="1" customWidth="1"/>
    <col min="14342" max="14592" width="9.140625" style="749"/>
    <col min="14593" max="14593" width="4" style="749" customWidth="1"/>
    <col min="14594" max="14594" width="44" style="749" customWidth="1"/>
    <col min="14595" max="14595" width="22.7109375" style="749" customWidth="1"/>
    <col min="14596" max="14596" width="19.140625" style="749" bestFit="1" customWidth="1"/>
    <col min="14597" max="14597" width="13.85546875" style="749" bestFit="1" customWidth="1"/>
    <col min="14598" max="14848" width="9.140625" style="749"/>
    <col min="14849" max="14849" width="4" style="749" customWidth="1"/>
    <col min="14850" max="14850" width="44" style="749" customWidth="1"/>
    <col min="14851" max="14851" width="22.7109375" style="749" customWidth="1"/>
    <col min="14852" max="14852" width="19.140625" style="749" bestFit="1" customWidth="1"/>
    <col min="14853" max="14853" width="13.85546875" style="749" bestFit="1" customWidth="1"/>
    <col min="14854" max="15104" width="9.140625" style="749"/>
    <col min="15105" max="15105" width="4" style="749" customWidth="1"/>
    <col min="15106" max="15106" width="44" style="749" customWidth="1"/>
    <col min="15107" max="15107" width="22.7109375" style="749" customWidth="1"/>
    <col min="15108" max="15108" width="19.140625" style="749" bestFit="1" customWidth="1"/>
    <col min="15109" max="15109" width="13.85546875" style="749" bestFit="1" customWidth="1"/>
    <col min="15110" max="15360" width="9.140625" style="749"/>
    <col min="15361" max="15361" width="4" style="749" customWidth="1"/>
    <col min="15362" max="15362" width="44" style="749" customWidth="1"/>
    <col min="15363" max="15363" width="22.7109375" style="749" customWidth="1"/>
    <col min="15364" max="15364" width="19.140625" style="749" bestFit="1" customWidth="1"/>
    <col min="15365" max="15365" width="13.85546875" style="749" bestFit="1" customWidth="1"/>
    <col min="15366" max="15616" width="9.140625" style="749"/>
    <col min="15617" max="15617" width="4" style="749" customWidth="1"/>
    <col min="15618" max="15618" width="44" style="749" customWidth="1"/>
    <col min="15619" max="15619" width="22.7109375" style="749" customWidth="1"/>
    <col min="15620" max="15620" width="19.140625" style="749" bestFit="1" customWidth="1"/>
    <col min="15621" max="15621" width="13.85546875" style="749" bestFit="1" customWidth="1"/>
    <col min="15622" max="15872" width="9.140625" style="749"/>
    <col min="15873" max="15873" width="4" style="749" customWidth="1"/>
    <col min="15874" max="15874" width="44" style="749" customWidth="1"/>
    <col min="15875" max="15875" width="22.7109375" style="749" customWidth="1"/>
    <col min="15876" max="15876" width="19.140625" style="749" bestFit="1" customWidth="1"/>
    <col min="15877" max="15877" width="13.85546875" style="749" bestFit="1" customWidth="1"/>
    <col min="15878" max="16128" width="9.140625" style="749"/>
    <col min="16129" max="16129" width="4" style="749" customWidth="1"/>
    <col min="16130" max="16130" width="44" style="749" customWidth="1"/>
    <col min="16131" max="16131" width="22.7109375" style="749" customWidth="1"/>
    <col min="16132" max="16132" width="19.140625" style="749" bestFit="1" customWidth="1"/>
    <col min="16133" max="16133" width="13.85546875" style="749" bestFit="1" customWidth="1"/>
    <col min="16134" max="16384" width="9.140625" style="749"/>
  </cols>
  <sheetData>
    <row r="1" spans="1:9" s="446" customFormat="1" ht="36">
      <c r="A1" s="1"/>
      <c r="B1" s="2" t="s">
        <v>357</v>
      </c>
      <c r="C1" s="3"/>
      <c r="D1" s="565"/>
      <c r="E1" s="565"/>
      <c r="F1" s="381"/>
      <c r="I1" s="566"/>
    </row>
    <row r="2" spans="1:9" s="446" customFormat="1" ht="36">
      <c r="A2" s="1"/>
      <c r="B2" s="2" t="s">
        <v>358</v>
      </c>
      <c r="C2" s="3"/>
      <c r="D2" s="565"/>
      <c r="E2" s="565"/>
      <c r="F2" s="381"/>
      <c r="I2" s="566"/>
    </row>
    <row r="3" spans="1:9" ht="47.25">
      <c r="A3" s="10"/>
      <c r="B3" s="747"/>
      <c r="C3" s="748" t="s">
        <v>359</v>
      </c>
      <c r="D3" s="748" t="s">
        <v>360</v>
      </c>
    </row>
    <row r="4" spans="1:9" s="752" customFormat="1" ht="24.95" customHeight="1">
      <c r="A4" s="14"/>
      <c r="B4" s="18" t="s">
        <v>361</v>
      </c>
      <c r="C4" s="750">
        <f>'VODOVOD E.S.'!F248</f>
        <v>0</v>
      </c>
      <c r="D4" s="750">
        <f>'VODOVOD E.S.'!H248</f>
        <v>0</v>
      </c>
      <c r="E4" s="751"/>
    </row>
    <row r="5" spans="1:9" s="752" customFormat="1" ht="27" customHeight="1">
      <c r="A5" s="14"/>
      <c r="B5" s="18" t="s">
        <v>362</v>
      </c>
      <c r="C5" s="750">
        <f>' OGREVANJE_HLAJENJE E.S.'!F279</f>
        <v>0</v>
      </c>
      <c r="D5" s="750">
        <f>' OGREVANJE_HLAJENJE E.S.'!H279</f>
        <v>0</v>
      </c>
      <c r="E5" s="751"/>
    </row>
    <row r="6" spans="1:9" s="755" customFormat="1" ht="24.95" customHeight="1" thickBot="1">
      <c r="A6" s="14"/>
      <c r="B6" s="21" t="s">
        <v>363</v>
      </c>
      <c r="C6" s="753">
        <f>'PREZRAČEVANJE E.S.'!F112</f>
        <v>0</v>
      </c>
      <c r="D6" s="753">
        <f>'PREZRAČEVANJE E.S.'!H112</f>
        <v>0</v>
      </c>
      <c r="E6" s="754"/>
    </row>
    <row r="7" spans="1:9" ht="24.95" customHeight="1" thickTop="1">
      <c r="A7" s="10"/>
      <c r="B7" s="24" t="s">
        <v>356</v>
      </c>
      <c r="C7" s="756">
        <f>SUM(C4:C6)</f>
        <v>0</v>
      </c>
      <c r="D7" s="756">
        <f>SUM(D4:D6)</f>
        <v>0</v>
      </c>
    </row>
    <row r="8" spans="1:9" ht="24.95" customHeight="1">
      <c r="A8" s="10"/>
      <c r="B8" s="25"/>
      <c r="C8" s="26"/>
    </row>
    <row r="9" spans="1:9" ht="24.95" customHeight="1">
      <c r="B9" s="25"/>
      <c r="C9" s="26"/>
    </row>
    <row r="10" spans="1:9" ht="24.95" customHeight="1">
      <c r="B10" s="25"/>
      <c r="C10" s="26"/>
    </row>
    <row r="11" spans="1:9" ht="24.95" customHeight="1">
      <c r="A11" s="10"/>
      <c r="B11" s="747"/>
      <c r="C11" s="758"/>
    </row>
    <row r="12" spans="1:9" ht="24.95" customHeight="1">
      <c r="A12" s="10"/>
      <c r="B12" s="747"/>
      <c r="C12" s="758"/>
    </row>
    <row r="13" spans="1:9" ht="24.95" customHeight="1">
      <c r="B13" s="25"/>
      <c r="C13" s="26"/>
    </row>
    <row r="14" spans="1:9" ht="24.95" customHeight="1">
      <c r="B14" s="25"/>
      <c r="C14" s="7"/>
    </row>
    <row r="15" spans="1:9" ht="24.95" customHeight="1">
      <c r="B15" s="986"/>
      <c r="C15" s="987"/>
    </row>
    <row r="16" spans="1:9" ht="24.95" customHeight="1">
      <c r="B16" s="25"/>
      <c r="C16" s="26"/>
    </row>
    <row r="17" spans="1:3" ht="15.75">
      <c r="B17" s="25"/>
      <c r="C17" s="26"/>
    </row>
    <row r="18" spans="1:3" ht="15.75">
      <c r="B18" s="25"/>
      <c r="C18" s="26"/>
    </row>
    <row r="19" spans="1:3">
      <c r="A19" s="749"/>
      <c r="B19" s="749"/>
      <c r="C19" s="749"/>
    </row>
    <row r="20" spans="1:3">
      <c r="A20" s="749"/>
      <c r="B20" s="749"/>
      <c r="C20" s="749"/>
    </row>
    <row r="21" spans="1:3">
      <c r="A21" s="749"/>
      <c r="B21" s="749"/>
      <c r="C21" s="749"/>
    </row>
    <row r="22" spans="1:3">
      <c r="A22" s="749"/>
      <c r="B22" s="749"/>
      <c r="C22" s="749"/>
    </row>
    <row r="23" spans="1:3">
      <c r="A23" s="749"/>
      <c r="B23" s="749"/>
      <c r="C23" s="749"/>
    </row>
    <row r="24" spans="1:3">
      <c r="A24" s="749"/>
      <c r="B24" s="749"/>
      <c r="C24" s="749"/>
    </row>
    <row r="25" spans="1:3">
      <c r="A25" s="749"/>
      <c r="B25" s="749"/>
      <c r="C25" s="749"/>
    </row>
    <row r="26" spans="1:3">
      <c r="A26" s="749"/>
      <c r="B26" s="749"/>
      <c r="C26" s="749"/>
    </row>
    <row r="27" spans="1:3">
      <c r="A27" s="749"/>
      <c r="B27" s="749"/>
      <c r="C27" s="749"/>
    </row>
    <row r="28" spans="1:3">
      <c r="A28" s="749"/>
      <c r="B28" s="749"/>
      <c r="C28" s="749"/>
    </row>
    <row r="29" spans="1:3">
      <c r="A29" s="749"/>
      <c r="B29" s="749"/>
      <c r="C29" s="749"/>
    </row>
    <row r="30" spans="1:3">
      <c r="A30" s="749"/>
      <c r="B30" s="749"/>
      <c r="C30" s="749"/>
    </row>
    <row r="31" spans="1:3">
      <c r="A31" s="749"/>
      <c r="B31" s="749"/>
      <c r="C31" s="749"/>
    </row>
    <row r="32" spans="1:3">
      <c r="A32" s="749"/>
      <c r="B32" s="749"/>
      <c r="C32" s="749"/>
    </row>
    <row r="33" spans="1:3">
      <c r="A33" s="749"/>
      <c r="B33" s="749"/>
      <c r="C33" s="749"/>
    </row>
    <row r="34" spans="1:3">
      <c r="A34" s="749"/>
      <c r="B34" s="749"/>
      <c r="C34" s="749"/>
    </row>
    <row r="35" spans="1:3">
      <c r="A35" s="749"/>
      <c r="B35" s="749"/>
      <c r="C35" s="749"/>
    </row>
    <row r="42" spans="1:3" ht="15.75">
      <c r="B42" s="25"/>
    </row>
    <row r="135" spans="1:2" s="759" customFormat="1" ht="30">
      <c r="A135" s="757"/>
      <c r="B135" s="757" t="s">
        <v>364</v>
      </c>
    </row>
    <row r="253" spans="1:3" s="752" customFormat="1">
      <c r="A253" s="760"/>
      <c r="B253" s="760"/>
      <c r="C253" s="761"/>
    </row>
    <row r="254" spans="1:3" s="752" customFormat="1">
      <c r="A254" s="760"/>
      <c r="B254" s="760"/>
      <c r="C254" s="761"/>
    </row>
    <row r="255" spans="1:3" s="752" customFormat="1">
      <c r="A255" s="760"/>
      <c r="B255" s="760"/>
      <c r="C255" s="761"/>
    </row>
    <row r="256" spans="1:3" s="752" customFormat="1">
      <c r="A256" s="760"/>
      <c r="B256" s="760"/>
      <c r="C256" s="761"/>
    </row>
    <row r="257" spans="1:3" s="752" customFormat="1">
      <c r="A257" s="760"/>
      <c r="B257" s="760"/>
      <c r="C257" s="761"/>
    </row>
    <row r="258" spans="1:3" s="752" customFormat="1">
      <c r="A258" s="760"/>
      <c r="B258" s="760"/>
      <c r="C258" s="761"/>
    </row>
    <row r="259" spans="1:3" s="752" customFormat="1">
      <c r="A259" s="760"/>
      <c r="B259" s="760"/>
      <c r="C259" s="761"/>
    </row>
    <row r="260" spans="1:3" s="752" customFormat="1">
      <c r="A260" s="760"/>
      <c r="B260" s="760"/>
      <c r="C260" s="761"/>
    </row>
    <row r="261" spans="1:3" s="752" customFormat="1">
      <c r="A261" s="760"/>
      <c r="B261" s="760"/>
      <c r="C261" s="761"/>
    </row>
    <row r="262" spans="1:3" s="752" customFormat="1">
      <c r="A262" s="760"/>
      <c r="B262" s="760"/>
      <c r="C262" s="761"/>
    </row>
    <row r="263" spans="1:3" s="752" customFormat="1">
      <c r="A263" s="760"/>
      <c r="B263" s="760"/>
      <c r="C263" s="761"/>
    </row>
  </sheetData>
  <sheetProtection password="E0FD" sheet="1"/>
  <mergeCells count="1">
    <mergeCell ref="B15:C15"/>
  </mergeCells>
  <pageMargins left="0.78740157480314965" right="0.39370078740157483" top="1.1811023622047245" bottom="0.78740157480314965" header="0.39370078740157483" footer="0.51181102362204722"/>
  <pageSetup paperSize="9" orientation="portrait" horizontalDpi="4294967295" r:id="rId1"/>
  <headerFooter alignWithMargins="0">
    <oddHeader>&amp;L&amp;8&amp;G&amp;C&amp;8
MM-BIRO d.o.o. Ulica tolminskih puntarjev 4, 5000 Nova Gorica,  
tel: 05 333-49-40, fax: 05 333-49-39,  
e.mail: mm.biro@siol.net, http://www.mm-biro.si</oddHeader>
    <oddFooter>&amp;L&amp;8Mapa: 5&amp;C&amp;A&amp;R&amp;8Stran: &amp;P/&amp;N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22">
    <tabColor rgb="FF0070C0"/>
  </sheetPr>
  <dimension ref="A1:N324"/>
  <sheetViews>
    <sheetView view="pageBreakPreview" topLeftCell="A22" zoomScaleNormal="100" zoomScaleSheetLayoutView="100" workbookViewId="0">
      <selection activeCell="E35" sqref="E35"/>
    </sheetView>
  </sheetViews>
  <sheetFormatPr defaultRowHeight="12.75"/>
  <cols>
    <col min="1" max="1" width="4.7109375" style="470" bestFit="1" customWidth="1"/>
    <col min="2" max="2" width="48.5703125" style="444" customWidth="1"/>
    <col min="3" max="3" width="6.42578125" style="3" customWidth="1"/>
    <col min="4" max="4" width="9" style="565" customWidth="1"/>
    <col min="5" max="5" width="6.85546875" style="565" bestFit="1" customWidth="1"/>
    <col min="6" max="6" width="10.28515625" style="565" bestFit="1" customWidth="1"/>
    <col min="7" max="7" width="1" style="565" customWidth="1"/>
    <col min="8" max="8" width="13" style="381" bestFit="1" customWidth="1"/>
    <col min="9" max="9" width="12.5703125" style="446" customWidth="1"/>
    <col min="10" max="10" width="9.140625" style="446"/>
    <col min="11" max="11" width="11.85546875" style="566" customWidth="1"/>
    <col min="12" max="256" width="9.140625" style="446"/>
    <col min="257" max="257" width="4.7109375" style="446" bestFit="1" customWidth="1"/>
    <col min="258" max="258" width="48.5703125" style="446" customWidth="1"/>
    <col min="259" max="259" width="6.42578125" style="446" customWidth="1"/>
    <col min="260" max="260" width="9" style="446" customWidth="1"/>
    <col min="261" max="261" width="6.85546875" style="446" bestFit="1" customWidth="1"/>
    <col min="262" max="262" width="10.28515625" style="446" bestFit="1" customWidth="1"/>
    <col min="263" max="263" width="1" style="446" customWidth="1"/>
    <col min="264" max="264" width="13" style="446" bestFit="1" customWidth="1"/>
    <col min="265" max="265" width="12.5703125" style="446" customWidth="1"/>
    <col min="266" max="266" width="9.140625" style="446"/>
    <col min="267" max="267" width="11.85546875" style="446" customWidth="1"/>
    <col min="268" max="512" width="9.140625" style="446"/>
    <col min="513" max="513" width="4.7109375" style="446" bestFit="1" customWidth="1"/>
    <col min="514" max="514" width="48.5703125" style="446" customWidth="1"/>
    <col min="515" max="515" width="6.42578125" style="446" customWidth="1"/>
    <col min="516" max="516" width="9" style="446" customWidth="1"/>
    <col min="517" max="517" width="6.85546875" style="446" bestFit="1" customWidth="1"/>
    <col min="518" max="518" width="10.28515625" style="446" bestFit="1" customWidth="1"/>
    <col min="519" max="519" width="1" style="446" customWidth="1"/>
    <col min="520" max="520" width="13" style="446" bestFit="1" customWidth="1"/>
    <col min="521" max="521" width="12.5703125" style="446" customWidth="1"/>
    <col min="522" max="522" width="9.140625" style="446"/>
    <col min="523" max="523" width="11.85546875" style="446" customWidth="1"/>
    <col min="524" max="768" width="9.140625" style="446"/>
    <col min="769" max="769" width="4.7109375" style="446" bestFit="1" customWidth="1"/>
    <col min="770" max="770" width="48.5703125" style="446" customWidth="1"/>
    <col min="771" max="771" width="6.42578125" style="446" customWidth="1"/>
    <col min="772" max="772" width="9" style="446" customWidth="1"/>
    <col min="773" max="773" width="6.85546875" style="446" bestFit="1" customWidth="1"/>
    <col min="774" max="774" width="10.28515625" style="446" bestFit="1" customWidth="1"/>
    <col min="775" max="775" width="1" style="446" customWidth="1"/>
    <col min="776" max="776" width="13" style="446" bestFit="1" customWidth="1"/>
    <col min="777" max="777" width="12.5703125" style="446" customWidth="1"/>
    <col min="778" max="778" width="9.140625" style="446"/>
    <col min="779" max="779" width="11.85546875" style="446" customWidth="1"/>
    <col min="780" max="1024" width="9.140625" style="446"/>
    <col min="1025" max="1025" width="4.7109375" style="446" bestFit="1" customWidth="1"/>
    <col min="1026" max="1026" width="48.5703125" style="446" customWidth="1"/>
    <col min="1027" max="1027" width="6.42578125" style="446" customWidth="1"/>
    <col min="1028" max="1028" width="9" style="446" customWidth="1"/>
    <col min="1029" max="1029" width="6.85546875" style="446" bestFit="1" customWidth="1"/>
    <col min="1030" max="1030" width="10.28515625" style="446" bestFit="1" customWidth="1"/>
    <col min="1031" max="1031" width="1" style="446" customWidth="1"/>
    <col min="1032" max="1032" width="13" style="446" bestFit="1" customWidth="1"/>
    <col min="1033" max="1033" width="12.5703125" style="446" customWidth="1"/>
    <col min="1034" max="1034" width="9.140625" style="446"/>
    <col min="1035" max="1035" width="11.85546875" style="446" customWidth="1"/>
    <col min="1036" max="1280" width="9.140625" style="446"/>
    <col min="1281" max="1281" width="4.7109375" style="446" bestFit="1" customWidth="1"/>
    <col min="1282" max="1282" width="48.5703125" style="446" customWidth="1"/>
    <col min="1283" max="1283" width="6.42578125" style="446" customWidth="1"/>
    <col min="1284" max="1284" width="9" style="446" customWidth="1"/>
    <col min="1285" max="1285" width="6.85546875" style="446" bestFit="1" customWidth="1"/>
    <col min="1286" max="1286" width="10.28515625" style="446" bestFit="1" customWidth="1"/>
    <col min="1287" max="1287" width="1" style="446" customWidth="1"/>
    <col min="1288" max="1288" width="13" style="446" bestFit="1" customWidth="1"/>
    <col min="1289" max="1289" width="12.5703125" style="446" customWidth="1"/>
    <col min="1290" max="1290" width="9.140625" style="446"/>
    <col min="1291" max="1291" width="11.85546875" style="446" customWidth="1"/>
    <col min="1292" max="1536" width="9.140625" style="446"/>
    <col min="1537" max="1537" width="4.7109375" style="446" bestFit="1" customWidth="1"/>
    <col min="1538" max="1538" width="48.5703125" style="446" customWidth="1"/>
    <col min="1539" max="1539" width="6.42578125" style="446" customWidth="1"/>
    <col min="1540" max="1540" width="9" style="446" customWidth="1"/>
    <col min="1541" max="1541" width="6.85546875" style="446" bestFit="1" customWidth="1"/>
    <col min="1542" max="1542" width="10.28515625" style="446" bestFit="1" customWidth="1"/>
    <col min="1543" max="1543" width="1" style="446" customWidth="1"/>
    <col min="1544" max="1544" width="13" style="446" bestFit="1" customWidth="1"/>
    <col min="1545" max="1545" width="12.5703125" style="446" customWidth="1"/>
    <col min="1546" max="1546" width="9.140625" style="446"/>
    <col min="1547" max="1547" width="11.85546875" style="446" customWidth="1"/>
    <col min="1548" max="1792" width="9.140625" style="446"/>
    <col min="1793" max="1793" width="4.7109375" style="446" bestFit="1" customWidth="1"/>
    <col min="1794" max="1794" width="48.5703125" style="446" customWidth="1"/>
    <col min="1795" max="1795" width="6.42578125" style="446" customWidth="1"/>
    <col min="1796" max="1796" width="9" style="446" customWidth="1"/>
    <col min="1797" max="1797" width="6.85546875" style="446" bestFit="1" customWidth="1"/>
    <col min="1798" max="1798" width="10.28515625" style="446" bestFit="1" customWidth="1"/>
    <col min="1799" max="1799" width="1" style="446" customWidth="1"/>
    <col min="1800" max="1800" width="13" style="446" bestFit="1" customWidth="1"/>
    <col min="1801" max="1801" width="12.5703125" style="446" customWidth="1"/>
    <col min="1802" max="1802" width="9.140625" style="446"/>
    <col min="1803" max="1803" width="11.85546875" style="446" customWidth="1"/>
    <col min="1804" max="2048" width="9.140625" style="446"/>
    <col min="2049" max="2049" width="4.7109375" style="446" bestFit="1" customWidth="1"/>
    <col min="2050" max="2050" width="48.5703125" style="446" customWidth="1"/>
    <col min="2051" max="2051" width="6.42578125" style="446" customWidth="1"/>
    <col min="2052" max="2052" width="9" style="446" customWidth="1"/>
    <col min="2053" max="2053" width="6.85546875" style="446" bestFit="1" customWidth="1"/>
    <col min="2054" max="2054" width="10.28515625" style="446" bestFit="1" customWidth="1"/>
    <col min="2055" max="2055" width="1" style="446" customWidth="1"/>
    <col min="2056" max="2056" width="13" style="446" bestFit="1" customWidth="1"/>
    <col min="2057" max="2057" width="12.5703125" style="446" customWidth="1"/>
    <col min="2058" max="2058" width="9.140625" style="446"/>
    <col min="2059" max="2059" width="11.85546875" style="446" customWidth="1"/>
    <col min="2060" max="2304" width="9.140625" style="446"/>
    <col min="2305" max="2305" width="4.7109375" style="446" bestFit="1" customWidth="1"/>
    <col min="2306" max="2306" width="48.5703125" style="446" customWidth="1"/>
    <col min="2307" max="2307" width="6.42578125" style="446" customWidth="1"/>
    <col min="2308" max="2308" width="9" style="446" customWidth="1"/>
    <col min="2309" max="2309" width="6.85546875" style="446" bestFit="1" customWidth="1"/>
    <col min="2310" max="2310" width="10.28515625" style="446" bestFit="1" customWidth="1"/>
    <col min="2311" max="2311" width="1" style="446" customWidth="1"/>
    <col min="2312" max="2312" width="13" style="446" bestFit="1" customWidth="1"/>
    <col min="2313" max="2313" width="12.5703125" style="446" customWidth="1"/>
    <col min="2314" max="2314" width="9.140625" style="446"/>
    <col min="2315" max="2315" width="11.85546875" style="446" customWidth="1"/>
    <col min="2316" max="2560" width="9.140625" style="446"/>
    <col min="2561" max="2561" width="4.7109375" style="446" bestFit="1" customWidth="1"/>
    <col min="2562" max="2562" width="48.5703125" style="446" customWidth="1"/>
    <col min="2563" max="2563" width="6.42578125" style="446" customWidth="1"/>
    <col min="2564" max="2564" width="9" style="446" customWidth="1"/>
    <col min="2565" max="2565" width="6.85546875" style="446" bestFit="1" customWidth="1"/>
    <col min="2566" max="2566" width="10.28515625" style="446" bestFit="1" customWidth="1"/>
    <col min="2567" max="2567" width="1" style="446" customWidth="1"/>
    <col min="2568" max="2568" width="13" style="446" bestFit="1" customWidth="1"/>
    <col min="2569" max="2569" width="12.5703125" style="446" customWidth="1"/>
    <col min="2570" max="2570" width="9.140625" style="446"/>
    <col min="2571" max="2571" width="11.85546875" style="446" customWidth="1"/>
    <col min="2572" max="2816" width="9.140625" style="446"/>
    <col min="2817" max="2817" width="4.7109375" style="446" bestFit="1" customWidth="1"/>
    <col min="2818" max="2818" width="48.5703125" style="446" customWidth="1"/>
    <col min="2819" max="2819" width="6.42578125" style="446" customWidth="1"/>
    <col min="2820" max="2820" width="9" style="446" customWidth="1"/>
    <col min="2821" max="2821" width="6.85546875" style="446" bestFit="1" customWidth="1"/>
    <col min="2822" max="2822" width="10.28515625" style="446" bestFit="1" customWidth="1"/>
    <col min="2823" max="2823" width="1" style="446" customWidth="1"/>
    <col min="2824" max="2824" width="13" style="446" bestFit="1" customWidth="1"/>
    <col min="2825" max="2825" width="12.5703125" style="446" customWidth="1"/>
    <col min="2826" max="2826" width="9.140625" style="446"/>
    <col min="2827" max="2827" width="11.85546875" style="446" customWidth="1"/>
    <col min="2828" max="3072" width="9.140625" style="446"/>
    <col min="3073" max="3073" width="4.7109375" style="446" bestFit="1" customWidth="1"/>
    <col min="3074" max="3074" width="48.5703125" style="446" customWidth="1"/>
    <col min="3075" max="3075" width="6.42578125" style="446" customWidth="1"/>
    <col min="3076" max="3076" width="9" style="446" customWidth="1"/>
    <col min="3077" max="3077" width="6.85546875" style="446" bestFit="1" customWidth="1"/>
    <col min="3078" max="3078" width="10.28515625" style="446" bestFit="1" customWidth="1"/>
    <col min="3079" max="3079" width="1" style="446" customWidth="1"/>
    <col min="3080" max="3080" width="13" style="446" bestFit="1" customWidth="1"/>
    <col min="3081" max="3081" width="12.5703125" style="446" customWidth="1"/>
    <col min="3082" max="3082" width="9.140625" style="446"/>
    <col min="3083" max="3083" width="11.85546875" style="446" customWidth="1"/>
    <col min="3084" max="3328" width="9.140625" style="446"/>
    <col min="3329" max="3329" width="4.7109375" style="446" bestFit="1" customWidth="1"/>
    <col min="3330" max="3330" width="48.5703125" style="446" customWidth="1"/>
    <col min="3331" max="3331" width="6.42578125" style="446" customWidth="1"/>
    <col min="3332" max="3332" width="9" style="446" customWidth="1"/>
    <col min="3333" max="3333" width="6.85546875" style="446" bestFit="1" customWidth="1"/>
    <col min="3334" max="3334" width="10.28515625" style="446" bestFit="1" customWidth="1"/>
    <col min="3335" max="3335" width="1" style="446" customWidth="1"/>
    <col min="3336" max="3336" width="13" style="446" bestFit="1" customWidth="1"/>
    <col min="3337" max="3337" width="12.5703125" style="446" customWidth="1"/>
    <col min="3338" max="3338" width="9.140625" style="446"/>
    <col min="3339" max="3339" width="11.85546875" style="446" customWidth="1"/>
    <col min="3340" max="3584" width="9.140625" style="446"/>
    <col min="3585" max="3585" width="4.7109375" style="446" bestFit="1" customWidth="1"/>
    <col min="3586" max="3586" width="48.5703125" style="446" customWidth="1"/>
    <col min="3587" max="3587" width="6.42578125" style="446" customWidth="1"/>
    <col min="3588" max="3588" width="9" style="446" customWidth="1"/>
    <col min="3589" max="3589" width="6.85546875" style="446" bestFit="1" customWidth="1"/>
    <col min="3590" max="3590" width="10.28515625" style="446" bestFit="1" customWidth="1"/>
    <col min="3591" max="3591" width="1" style="446" customWidth="1"/>
    <col min="3592" max="3592" width="13" style="446" bestFit="1" customWidth="1"/>
    <col min="3593" max="3593" width="12.5703125" style="446" customWidth="1"/>
    <col min="3594" max="3594" width="9.140625" style="446"/>
    <col min="3595" max="3595" width="11.85546875" style="446" customWidth="1"/>
    <col min="3596" max="3840" width="9.140625" style="446"/>
    <col min="3841" max="3841" width="4.7109375" style="446" bestFit="1" customWidth="1"/>
    <col min="3842" max="3842" width="48.5703125" style="446" customWidth="1"/>
    <col min="3843" max="3843" width="6.42578125" style="446" customWidth="1"/>
    <col min="3844" max="3844" width="9" style="446" customWidth="1"/>
    <col min="3845" max="3845" width="6.85546875" style="446" bestFit="1" customWidth="1"/>
    <col min="3846" max="3846" width="10.28515625" style="446" bestFit="1" customWidth="1"/>
    <col min="3847" max="3847" width="1" style="446" customWidth="1"/>
    <col min="3848" max="3848" width="13" style="446" bestFit="1" customWidth="1"/>
    <col min="3849" max="3849" width="12.5703125" style="446" customWidth="1"/>
    <col min="3850" max="3850" width="9.140625" style="446"/>
    <col min="3851" max="3851" width="11.85546875" style="446" customWidth="1"/>
    <col min="3852" max="4096" width="9.140625" style="446"/>
    <col min="4097" max="4097" width="4.7109375" style="446" bestFit="1" customWidth="1"/>
    <col min="4098" max="4098" width="48.5703125" style="446" customWidth="1"/>
    <col min="4099" max="4099" width="6.42578125" style="446" customWidth="1"/>
    <col min="4100" max="4100" width="9" style="446" customWidth="1"/>
    <col min="4101" max="4101" width="6.85546875" style="446" bestFit="1" customWidth="1"/>
    <col min="4102" max="4102" width="10.28515625" style="446" bestFit="1" customWidth="1"/>
    <col min="4103" max="4103" width="1" style="446" customWidth="1"/>
    <col min="4104" max="4104" width="13" style="446" bestFit="1" customWidth="1"/>
    <col min="4105" max="4105" width="12.5703125" style="446" customWidth="1"/>
    <col min="4106" max="4106" width="9.140625" style="446"/>
    <col min="4107" max="4107" width="11.85546875" style="446" customWidth="1"/>
    <col min="4108" max="4352" width="9.140625" style="446"/>
    <col min="4353" max="4353" width="4.7109375" style="446" bestFit="1" customWidth="1"/>
    <col min="4354" max="4354" width="48.5703125" style="446" customWidth="1"/>
    <col min="4355" max="4355" width="6.42578125" style="446" customWidth="1"/>
    <col min="4356" max="4356" width="9" style="446" customWidth="1"/>
    <col min="4357" max="4357" width="6.85546875" style="446" bestFit="1" customWidth="1"/>
    <col min="4358" max="4358" width="10.28515625" style="446" bestFit="1" customWidth="1"/>
    <col min="4359" max="4359" width="1" style="446" customWidth="1"/>
    <col min="4360" max="4360" width="13" style="446" bestFit="1" customWidth="1"/>
    <col min="4361" max="4361" width="12.5703125" style="446" customWidth="1"/>
    <col min="4362" max="4362" width="9.140625" style="446"/>
    <col min="4363" max="4363" width="11.85546875" style="446" customWidth="1"/>
    <col min="4364" max="4608" width="9.140625" style="446"/>
    <col min="4609" max="4609" width="4.7109375" style="446" bestFit="1" customWidth="1"/>
    <col min="4610" max="4610" width="48.5703125" style="446" customWidth="1"/>
    <col min="4611" max="4611" width="6.42578125" style="446" customWidth="1"/>
    <col min="4612" max="4612" width="9" style="446" customWidth="1"/>
    <col min="4613" max="4613" width="6.85546875" style="446" bestFit="1" customWidth="1"/>
    <col min="4614" max="4614" width="10.28515625" style="446" bestFit="1" customWidth="1"/>
    <col min="4615" max="4615" width="1" style="446" customWidth="1"/>
    <col min="4616" max="4616" width="13" style="446" bestFit="1" customWidth="1"/>
    <col min="4617" max="4617" width="12.5703125" style="446" customWidth="1"/>
    <col min="4618" max="4618" width="9.140625" style="446"/>
    <col min="4619" max="4619" width="11.85546875" style="446" customWidth="1"/>
    <col min="4620" max="4864" width="9.140625" style="446"/>
    <col min="4865" max="4865" width="4.7109375" style="446" bestFit="1" customWidth="1"/>
    <col min="4866" max="4866" width="48.5703125" style="446" customWidth="1"/>
    <col min="4867" max="4867" width="6.42578125" style="446" customWidth="1"/>
    <col min="4868" max="4868" width="9" style="446" customWidth="1"/>
    <col min="4869" max="4869" width="6.85546875" style="446" bestFit="1" customWidth="1"/>
    <col min="4870" max="4870" width="10.28515625" style="446" bestFit="1" customWidth="1"/>
    <col min="4871" max="4871" width="1" style="446" customWidth="1"/>
    <col min="4872" max="4872" width="13" style="446" bestFit="1" customWidth="1"/>
    <col min="4873" max="4873" width="12.5703125" style="446" customWidth="1"/>
    <col min="4874" max="4874" width="9.140625" style="446"/>
    <col min="4875" max="4875" width="11.85546875" style="446" customWidth="1"/>
    <col min="4876" max="5120" width="9.140625" style="446"/>
    <col min="5121" max="5121" width="4.7109375" style="446" bestFit="1" customWidth="1"/>
    <col min="5122" max="5122" width="48.5703125" style="446" customWidth="1"/>
    <col min="5123" max="5123" width="6.42578125" style="446" customWidth="1"/>
    <col min="5124" max="5124" width="9" style="446" customWidth="1"/>
    <col min="5125" max="5125" width="6.85546875" style="446" bestFit="1" customWidth="1"/>
    <col min="5126" max="5126" width="10.28515625" style="446" bestFit="1" customWidth="1"/>
    <col min="5127" max="5127" width="1" style="446" customWidth="1"/>
    <col min="5128" max="5128" width="13" style="446" bestFit="1" customWidth="1"/>
    <col min="5129" max="5129" width="12.5703125" style="446" customWidth="1"/>
    <col min="5130" max="5130" width="9.140625" style="446"/>
    <col min="5131" max="5131" width="11.85546875" style="446" customWidth="1"/>
    <col min="5132" max="5376" width="9.140625" style="446"/>
    <col min="5377" max="5377" width="4.7109375" style="446" bestFit="1" customWidth="1"/>
    <col min="5378" max="5378" width="48.5703125" style="446" customWidth="1"/>
    <col min="5379" max="5379" width="6.42578125" style="446" customWidth="1"/>
    <col min="5380" max="5380" width="9" style="446" customWidth="1"/>
    <col min="5381" max="5381" width="6.85546875" style="446" bestFit="1" customWidth="1"/>
    <col min="5382" max="5382" width="10.28515625" style="446" bestFit="1" customWidth="1"/>
    <col min="5383" max="5383" width="1" style="446" customWidth="1"/>
    <col min="5384" max="5384" width="13" style="446" bestFit="1" customWidth="1"/>
    <col min="5385" max="5385" width="12.5703125" style="446" customWidth="1"/>
    <col min="5386" max="5386" width="9.140625" style="446"/>
    <col min="5387" max="5387" width="11.85546875" style="446" customWidth="1"/>
    <col min="5388" max="5632" width="9.140625" style="446"/>
    <col min="5633" max="5633" width="4.7109375" style="446" bestFit="1" customWidth="1"/>
    <col min="5634" max="5634" width="48.5703125" style="446" customWidth="1"/>
    <col min="5635" max="5635" width="6.42578125" style="446" customWidth="1"/>
    <col min="5636" max="5636" width="9" style="446" customWidth="1"/>
    <col min="5637" max="5637" width="6.85546875" style="446" bestFit="1" customWidth="1"/>
    <col min="5638" max="5638" width="10.28515625" style="446" bestFit="1" customWidth="1"/>
    <col min="5639" max="5639" width="1" style="446" customWidth="1"/>
    <col min="5640" max="5640" width="13" style="446" bestFit="1" customWidth="1"/>
    <col min="5641" max="5641" width="12.5703125" style="446" customWidth="1"/>
    <col min="5642" max="5642" width="9.140625" style="446"/>
    <col min="5643" max="5643" width="11.85546875" style="446" customWidth="1"/>
    <col min="5644" max="5888" width="9.140625" style="446"/>
    <col min="5889" max="5889" width="4.7109375" style="446" bestFit="1" customWidth="1"/>
    <col min="5890" max="5890" width="48.5703125" style="446" customWidth="1"/>
    <col min="5891" max="5891" width="6.42578125" style="446" customWidth="1"/>
    <col min="5892" max="5892" width="9" style="446" customWidth="1"/>
    <col min="5893" max="5893" width="6.85546875" style="446" bestFit="1" customWidth="1"/>
    <col min="5894" max="5894" width="10.28515625" style="446" bestFit="1" customWidth="1"/>
    <col min="5895" max="5895" width="1" style="446" customWidth="1"/>
    <col min="5896" max="5896" width="13" style="446" bestFit="1" customWidth="1"/>
    <col min="5897" max="5897" width="12.5703125" style="446" customWidth="1"/>
    <col min="5898" max="5898" width="9.140625" style="446"/>
    <col min="5899" max="5899" width="11.85546875" style="446" customWidth="1"/>
    <col min="5900" max="6144" width="9.140625" style="446"/>
    <col min="6145" max="6145" width="4.7109375" style="446" bestFit="1" customWidth="1"/>
    <col min="6146" max="6146" width="48.5703125" style="446" customWidth="1"/>
    <col min="6147" max="6147" width="6.42578125" style="446" customWidth="1"/>
    <col min="6148" max="6148" width="9" style="446" customWidth="1"/>
    <col min="6149" max="6149" width="6.85546875" style="446" bestFit="1" customWidth="1"/>
    <col min="6150" max="6150" width="10.28515625" style="446" bestFit="1" customWidth="1"/>
    <col min="6151" max="6151" width="1" style="446" customWidth="1"/>
    <col min="6152" max="6152" width="13" style="446" bestFit="1" customWidth="1"/>
    <col min="6153" max="6153" width="12.5703125" style="446" customWidth="1"/>
    <col min="6154" max="6154" width="9.140625" style="446"/>
    <col min="6155" max="6155" width="11.85546875" style="446" customWidth="1"/>
    <col min="6156" max="6400" width="9.140625" style="446"/>
    <col min="6401" max="6401" width="4.7109375" style="446" bestFit="1" customWidth="1"/>
    <col min="6402" max="6402" width="48.5703125" style="446" customWidth="1"/>
    <col min="6403" max="6403" width="6.42578125" style="446" customWidth="1"/>
    <col min="6404" max="6404" width="9" style="446" customWidth="1"/>
    <col min="6405" max="6405" width="6.85546875" style="446" bestFit="1" customWidth="1"/>
    <col min="6406" max="6406" width="10.28515625" style="446" bestFit="1" customWidth="1"/>
    <col min="6407" max="6407" width="1" style="446" customWidth="1"/>
    <col min="6408" max="6408" width="13" style="446" bestFit="1" customWidth="1"/>
    <col min="6409" max="6409" width="12.5703125" style="446" customWidth="1"/>
    <col min="6410" max="6410" width="9.140625" style="446"/>
    <col min="6411" max="6411" width="11.85546875" style="446" customWidth="1"/>
    <col min="6412" max="6656" width="9.140625" style="446"/>
    <col min="6657" max="6657" width="4.7109375" style="446" bestFit="1" customWidth="1"/>
    <col min="6658" max="6658" width="48.5703125" style="446" customWidth="1"/>
    <col min="6659" max="6659" width="6.42578125" style="446" customWidth="1"/>
    <col min="6660" max="6660" width="9" style="446" customWidth="1"/>
    <col min="6661" max="6661" width="6.85546875" style="446" bestFit="1" customWidth="1"/>
    <col min="6662" max="6662" width="10.28515625" style="446" bestFit="1" customWidth="1"/>
    <col min="6663" max="6663" width="1" style="446" customWidth="1"/>
    <col min="6664" max="6664" width="13" style="446" bestFit="1" customWidth="1"/>
    <col min="6665" max="6665" width="12.5703125" style="446" customWidth="1"/>
    <col min="6666" max="6666" width="9.140625" style="446"/>
    <col min="6667" max="6667" width="11.85546875" style="446" customWidth="1"/>
    <col min="6668" max="6912" width="9.140625" style="446"/>
    <col min="6913" max="6913" width="4.7109375" style="446" bestFit="1" customWidth="1"/>
    <col min="6914" max="6914" width="48.5703125" style="446" customWidth="1"/>
    <col min="6915" max="6915" width="6.42578125" style="446" customWidth="1"/>
    <col min="6916" max="6916" width="9" style="446" customWidth="1"/>
    <col min="6917" max="6917" width="6.85546875" style="446" bestFit="1" customWidth="1"/>
    <col min="6918" max="6918" width="10.28515625" style="446" bestFit="1" customWidth="1"/>
    <col min="6919" max="6919" width="1" style="446" customWidth="1"/>
    <col min="6920" max="6920" width="13" style="446" bestFit="1" customWidth="1"/>
    <col min="6921" max="6921" width="12.5703125" style="446" customWidth="1"/>
    <col min="6922" max="6922" width="9.140625" style="446"/>
    <col min="6923" max="6923" width="11.85546875" style="446" customWidth="1"/>
    <col min="6924" max="7168" width="9.140625" style="446"/>
    <col min="7169" max="7169" width="4.7109375" style="446" bestFit="1" customWidth="1"/>
    <col min="7170" max="7170" width="48.5703125" style="446" customWidth="1"/>
    <col min="7171" max="7171" width="6.42578125" style="446" customWidth="1"/>
    <col min="7172" max="7172" width="9" style="446" customWidth="1"/>
    <col min="7173" max="7173" width="6.85546875" style="446" bestFit="1" customWidth="1"/>
    <col min="7174" max="7174" width="10.28515625" style="446" bestFit="1" customWidth="1"/>
    <col min="7175" max="7175" width="1" style="446" customWidth="1"/>
    <col min="7176" max="7176" width="13" style="446" bestFit="1" customWidth="1"/>
    <col min="7177" max="7177" width="12.5703125" style="446" customWidth="1"/>
    <col min="7178" max="7178" width="9.140625" style="446"/>
    <col min="7179" max="7179" width="11.85546875" style="446" customWidth="1"/>
    <col min="7180" max="7424" width="9.140625" style="446"/>
    <col min="7425" max="7425" width="4.7109375" style="446" bestFit="1" customWidth="1"/>
    <col min="7426" max="7426" width="48.5703125" style="446" customWidth="1"/>
    <col min="7427" max="7427" width="6.42578125" style="446" customWidth="1"/>
    <col min="7428" max="7428" width="9" style="446" customWidth="1"/>
    <col min="7429" max="7429" width="6.85546875" style="446" bestFit="1" customWidth="1"/>
    <col min="7430" max="7430" width="10.28515625" style="446" bestFit="1" customWidth="1"/>
    <col min="7431" max="7431" width="1" style="446" customWidth="1"/>
    <col min="7432" max="7432" width="13" style="446" bestFit="1" customWidth="1"/>
    <col min="7433" max="7433" width="12.5703125" style="446" customWidth="1"/>
    <col min="7434" max="7434" width="9.140625" style="446"/>
    <col min="7435" max="7435" width="11.85546875" style="446" customWidth="1"/>
    <col min="7436" max="7680" width="9.140625" style="446"/>
    <col min="7681" max="7681" width="4.7109375" style="446" bestFit="1" customWidth="1"/>
    <col min="7682" max="7682" width="48.5703125" style="446" customWidth="1"/>
    <col min="7683" max="7683" width="6.42578125" style="446" customWidth="1"/>
    <col min="7684" max="7684" width="9" style="446" customWidth="1"/>
    <col min="7685" max="7685" width="6.85546875" style="446" bestFit="1" customWidth="1"/>
    <col min="7686" max="7686" width="10.28515625" style="446" bestFit="1" customWidth="1"/>
    <col min="7687" max="7687" width="1" style="446" customWidth="1"/>
    <col min="7688" max="7688" width="13" style="446" bestFit="1" customWidth="1"/>
    <col min="7689" max="7689" width="12.5703125" style="446" customWidth="1"/>
    <col min="7690" max="7690" width="9.140625" style="446"/>
    <col min="7691" max="7691" width="11.85546875" style="446" customWidth="1"/>
    <col min="7692" max="7936" width="9.140625" style="446"/>
    <col min="7937" max="7937" width="4.7109375" style="446" bestFit="1" customWidth="1"/>
    <col min="7938" max="7938" width="48.5703125" style="446" customWidth="1"/>
    <col min="7939" max="7939" width="6.42578125" style="446" customWidth="1"/>
    <col min="7940" max="7940" width="9" style="446" customWidth="1"/>
    <col min="7941" max="7941" width="6.85546875" style="446" bestFit="1" customWidth="1"/>
    <col min="7942" max="7942" width="10.28515625" style="446" bestFit="1" customWidth="1"/>
    <col min="7943" max="7943" width="1" style="446" customWidth="1"/>
    <col min="7944" max="7944" width="13" style="446" bestFit="1" customWidth="1"/>
    <col min="7945" max="7945" width="12.5703125" style="446" customWidth="1"/>
    <col min="7946" max="7946" width="9.140625" style="446"/>
    <col min="7947" max="7947" width="11.85546875" style="446" customWidth="1"/>
    <col min="7948" max="8192" width="9.140625" style="446"/>
    <col min="8193" max="8193" width="4.7109375" style="446" bestFit="1" customWidth="1"/>
    <col min="8194" max="8194" width="48.5703125" style="446" customWidth="1"/>
    <col min="8195" max="8195" width="6.42578125" style="446" customWidth="1"/>
    <col min="8196" max="8196" width="9" style="446" customWidth="1"/>
    <col min="8197" max="8197" width="6.85546875" style="446" bestFit="1" customWidth="1"/>
    <col min="8198" max="8198" width="10.28515625" style="446" bestFit="1" customWidth="1"/>
    <col min="8199" max="8199" width="1" style="446" customWidth="1"/>
    <col min="8200" max="8200" width="13" style="446" bestFit="1" customWidth="1"/>
    <col min="8201" max="8201" width="12.5703125" style="446" customWidth="1"/>
    <col min="8202" max="8202" width="9.140625" style="446"/>
    <col min="8203" max="8203" width="11.85546875" style="446" customWidth="1"/>
    <col min="8204" max="8448" width="9.140625" style="446"/>
    <col min="8449" max="8449" width="4.7109375" style="446" bestFit="1" customWidth="1"/>
    <col min="8450" max="8450" width="48.5703125" style="446" customWidth="1"/>
    <col min="8451" max="8451" width="6.42578125" style="446" customWidth="1"/>
    <col min="8452" max="8452" width="9" style="446" customWidth="1"/>
    <col min="8453" max="8453" width="6.85546875" style="446" bestFit="1" customWidth="1"/>
    <col min="8454" max="8454" width="10.28515625" style="446" bestFit="1" customWidth="1"/>
    <col min="8455" max="8455" width="1" style="446" customWidth="1"/>
    <col min="8456" max="8456" width="13" style="446" bestFit="1" customWidth="1"/>
    <col min="8457" max="8457" width="12.5703125" style="446" customWidth="1"/>
    <col min="8458" max="8458" width="9.140625" style="446"/>
    <col min="8459" max="8459" width="11.85546875" style="446" customWidth="1"/>
    <col min="8460" max="8704" width="9.140625" style="446"/>
    <col min="8705" max="8705" width="4.7109375" style="446" bestFit="1" customWidth="1"/>
    <col min="8706" max="8706" width="48.5703125" style="446" customWidth="1"/>
    <col min="8707" max="8707" width="6.42578125" style="446" customWidth="1"/>
    <col min="8708" max="8708" width="9" style="446" customWidth="1"/>
    <col min="8709" max="8709" width="6.85546875" style="446" bestFit="1" customWidth="1"/>
    <col min="8710" max="8710" width="10.28515625" style="446" bestFit="1" customWidth="1"/>
    <col min="8711" max="8711" width="1" style="446" customWidth="1"/>
    <col min="8712" max="8712" width="13" style="446" bestFit="1" customWidth="1"/>
    <col min="8713" max="8713" width="12.5703125" style="446" customWidth="1"/>
    <col min="8714" max="8714" width="9.140625" style="446"/>
    <col min="8715" max="8715" width="11.85546875" style="446" customWidth="1"/>
    <col min="8716" max="8960" width="9.140625" style="446"/>
    <col min="8961" max="8961" width="4.7109375" style="446" bestFit="1" customWidth="1"/>
    <col min="8962" max="8962" width="48.5703125" style="446" customWidth="1"/>
    <col min="8963" max="8963" width="6.42578125" style="446" customWidth="1"/>
    <col min="8964" max="8964" width="9" style="446" customWidth="1"/>
    <col min="8965" max="8965" width="6.85546875" style="446" bestFit="1" customWidth="1"/>
    <col min="8966" max="8966" width="10.28515625" style="446" bestFit="1" customWidth="1"/>
    <col min="8967" max="8967" width="1" style="446" customWidth="1"/>
    <col min="8968" max="8968" width="13" style="446" bestFit="1" customWidth="1"/>
    <col min="8969" max="8969" width="12.5703125" style="446" customWidth="1"/>
    <col min="8970" max="8970" width="9.140625" style="446"/>
    <col min="8971" max="8971" width="11.85546875" style="446" customWidth="1"/>
    <col min="8972" max="9216" width="9.140625" style="446"/>
    <col min="9217" max="9217" width="4.7109375" style="446" bestFit="1" customWidth="1"/>
    <col min="9218" max="9218" width="48.5703125" style="446" customWidth="1"/>
    <col min="9219" max="9219" width="6.42578125" style="446" customWidth="1"/>
    <col min="9220" max="9220" width="9" style="446" customWidth="1"/>
    <col min="9221" max="9221" width="6.85546875" style="446" bestFit="1" customWidth="1"/>
    <col min="9222" max="9222" width="10.28515625" style="446" bestFit="1" customWidth="1"/>
    <col min="9223" max="9223" width="1" style="446" customWidth="1"/>
    <col min="9224" max="9224" width="13" style="446" bestFit="1" customWidth="1"/>
    <col min="9225" max="9225" width="12.5703125" style="446" customWidth="1"/>
    <col min="9226" max="9226" width="9.140625" style="446"/>
    <col min="9227" max="9227" width="11.85546875" style="446" customWidth="1"/>
    <col min="9228" max="9472" width="9.140625" style="446"/>
    <col min="9473" max="9473" width="4.7109375" style="446" bestFit="1" customWidth="1"/>
    <col min="9474" max="9474" width="48.5703125" style="446" customWidth="1"/>
    <col min="9475" max="9475" width="6.42578125" style="446" customWidth="1"/>
    <col min="9476" max="9476" width="9" style="446" customWidth="1"/>
    <col min="9477" max="9477" width="6.85546875" style="446" bestFit="1" customWidth="1"/>
    <col min="9478" max="9478" width="10.28515625" style="446" bestFit="1" customWidth="1"/>
    <col min="9479" max="9479" width="1" style="446" customWidth="1"/>
    <col min="9480" max="9480" width="13" style="446" bestFit="1" customWidth="1"/>
    <col min="9481" max="9481" width="12.5703125" style="446" customWidth="1"/>
    <col min="9482" max="9482" width="9.140625" style="446"/>
    <col min="9483" max="9483" width="11.85546875" style="446" customWidth="1"/>
    <col min="9484" max="9728" width="9.140625" style="446"/>
    <col min="9729" max="9729" width="4.7109375" style="446" bestFit="1" customWidth="1"/>
    <col min="9730" max="9730" width="48.5703125" style="446" customWidth="1"/>
    <col min="9731" max="9731" width="6.42578125" style="446" customWidth="1"/>
    <col min="9732" max="9732" width="9" style="446" customWidth="1"/>
    <col min="9733" max="9733" width="6.85546875" style="446" bestFit="1" customWidth="1"/>
    <col min="9734" max="9734" width="10.28515625" style="446" bestFit="1" customWidth="1"/>
    <col min="9735" max="9735" width="1" style="446" customWidth="1"/>
    <col min="9736" max="9736" width="13" style="446" bestFit="1" customWidth="1"/>
    <col min="9737" max="9737" width="12.5703125" style="446" customWidth="1"/>
    <col min="9738" max="9738" width="9.140625" style="446"/>
    <col min="9739" max="9739" width="11.85546875" style="446" customWidth="1"/>
    <col min="9740" max="9984" width="9.140625" style="446"/>
    <col min="9985" max="9985" width="4.7109375" style="446" bestFit="1" customWidth="1"/>
    <col min="9986" max="9986" width="48.5703125" style="446" customWidth="1"/>
    <col min="9987" max="9987" width="6.42578125" style="446" customWidth="1"/>
    <col min="9988" max="9988" width="9" style="446" customWidth="1"/>
    <col min="9989" max="9989" width="6.85546875" style="446" bestFit="1" customWidth="1"/>
    <col min="9990" max="9990" width="10.28515625" style="446" bestFit="1" customWidth="1"/>
    <col min="9991" max="9991" width="1" style="446" customWidth="1"/>
    <col min="9992" max="9992" width="13" style="446" bestFit="1" customWidth="1"/>
    <col min="9993" max="9993" width="12.5703125" style="446" customWidth="1"/>
    <col min="9994" max="9994" width="9.140625" style="446"/>
    <col min="9995" max="9995" width="11.85546875" style="446" customWidth="1"/>
    <col min="9996" max="10240" width="9.140625" style="446"/>
    <col min="10241" max="10241" width="4.7109375" style="446" bestFit="1" customWidth="1"/>
    <col min="10242" max="10242" width="48.5703125" style="446" customWidth="1"/>
    <col min="10243" max="10243" width="6.42578125" style="446" customWidth="1"/>
    <col min="10244" max="10244" width="9" style="446" customWidth="1"/>
    <col min="10245" max="10245" width="6.85546875" style="446" bestFit="1" customWidth="1"/>
    <col min="10246" max="10246" width="10.28515625" style="446" bestFit="1" customWidth="1"/>
    <col min="10247" max="10247" width="1" style="446" customWidth="1"/>
    <col min="10248" max="10248" width="13" style="446" bestFit="1" customWidth="1"/>
    <col min="10249" max="10249" width="12.5703125" style="446" customWidth="1"/>
    <col min="10250" max="10250" width="9.140625" style="446"/>
    <col min="10251" max="10251" width="11.85546875" style="446" customWidth="1"/>
    <col min="10252" max="10496" width="9.140625" style="446"/>
    <col min="10497" max="10497" width="4.7109375" style="446" bestFit="1" customWidth="1"/>
    <col min="10498" max="10498" width="48.5703125" style="446" customWidth="1"/>
    <col min="10499" max="10499" width="6.42578125" style="446" customWidth="1"/>
    <col min="10500" max="10500" width="9" style="446" customWidth="1"/>
    <col min="10501" max="10501" width="6.85546875" style="446" bestFit="1" customWidth="1"/>
    <col min="10502" max="10502" width="10.28515625" style="446" bestFit="1" customWidth="1"/>
    <col min="10503" max="10503" width="1" style="446" customWidth="1"/>
    <col min="10504" max="10504" width="13" style="446" bestFit="1" customWidth="1"/>
    <col min="10505" max="10505" width="12.5703125" style="446" customWidth="1"/>
    <col min="10506" max="10506" width="9.140625" style="446"/>
    <col min="10507" max="10507" width="11.85546875" style="446" customWidth="1"/>
    <col min="10508" max="10752" width="9.140625" style="446"/>
    <col min="10753" max="10753" width="4.7109375" style="446" bestFit="1" customWidth="1"/>
    <col min="10754" max="10754" width="48.5703125" style="446" customWidth="1"/>
    <col min="10755" max="10755" width="6.42578125" style="446" customWidth="1"/>
    <col min="10756" max="10756" width="9" style="446" customWidth="1"/>
    <col min="10757" max="10757" width="6.85546875" style="446" bestFit="1" customWidth="1"/>
    <col min="10758" max="10758" width="10.28515625" style="446" bestFit="1" customWidth="1"/>
    <col min="10759" max="10759" width="1" style="446" customWidth="1"/>
    <col min="10760" max="10760" width="13" style="446" bestFit="1" customWidth="1"/>
    <col min="10761" max="10761" width="12.5703125" style="446" customWidth="1"/>
    <col min="10762" max="10762" width="9.140625" style="446"/>
    <col min="10763" max="10763" width="11.85546875" style="446" customWidth="1"/>
    <col min="10764" max="11008" width="9.140625" style="446"/>
    <col min="11009" max="11009" width="4.7109375" style="446" bestFit="1" customWidth="1"/>
    <col min="11010" max="11010" width="48.5703125" style="446" customWidth="1"/>
    <col min="11011" max="11011" width="6.42578125" style="446" customWidth="1"/>
    <col min="11012" max="11012" width="9" style="446" customWidth="1"/>
    <col min="11013" max="11013" width="6.85546875" style="446" bestFit="1" customWidth="1"/>
    <col min="11014" max="11014" width="10.28515625" style="446" bestFit="1" customWidth="1"/>
    <col min="11015" max="11015" width="1" style="446" customWidth="1"/>
    <col min="11016" max="11016" width="13" style="446" bestFit="1" customWidth="1"/>
    <col min="11017" max="11017" width="12.5703125" style="446" customWidth="1"/>
    <col min="11018" max="11018" width="9.140625" style="446"/>
    <col min="11019" max="11019" width="11.85546875" style="446" customWidth="1"/>
    <col min="11020" max="11264" width="9.140625" style="446"/>
    <col min="11265" max="11265" width="4.7109375" style="446" bestFit="1" customWidth="1"/>
    <col min="11266" max="11266" width="48.5703125" style="446" customWidth="1"/>
    <col min="11267" max="11267" width="6.42578125" style="446" customWidth="1"/>
    <col min="11268" max="11268" width="9" style="446" customWidth="1"/>
    <col min="11269" max="11269" width="6.85546875" style="446" bestFit="1" customWidth="1"/>
    <col min="11270" max="11270" width="10.28515625" style="446" bestFit="1" customWidth="1"/>
    <col min="11271" max="11271" width="1" style="446" customWidth="1"/>
    <col min="11272" max="11272" width="13" style="446" bestFit="1" customWidth="1"/>
    <col min="11273" max="11273" width="12.5703125" style="446" customWidth="1"/>
    <col min="11274" max="11274" width="9.140625" style="446"/>
    <col min="11275" max="11275" width="11.85546875" style="446" customWidth="1"/>
    <col min="11276" max="11520" width="9.140625" style="446"/>
    <col min="11521" max="11521" width="4.7109375" style="446" bestFit="1" customWidth="1"/>
    <col min="11522" max="11522" width="48.5703125" style="446" customWidth="1"/>
    <col min="11523" max="11523" width="6.42578125" style="446" customWidth="1"/>
    <col min="11524" max="11524" width="9" style="446" customWidth="1"/>
    <col min="11525" max="11525" width="6.85546875" style="446" bestFit="1" customWidth="1"/>
    <col min="11526" max="11526" width="10.28515625" style="446" bestFit="1" customWidth="1"/>
    <col min="11527" max="11527" width="1" style="446" customWidth="1"/>
    <col min="11528" max="11528" width="13" style="446" bestFit="1" customWidth="1"/>
    <col min="11529" max="11529" width="12.5703125" style="446" customWidth="1"/>
    <col min="11530" max="11530" width="9.140625" style="446"/>
    <col min="11531" max="11531" width="11.85546875" style="446" customWidth="1"/>
    <col min="11532" max="11776" width="9.140625" style="446"/>
    <col min="11777" max="11777" width="4.7109375" style="446" bestFit="1" customWidth="1"/>
    <col min="11778" max="11778" width="48.5703125" style="446" customWidth="1"/>
    <col min="11779" max="11779" width="6.42578125" style="446" customWidth="1"/>
    <col min="11780" max="11780" width="9" style="446" customWidth="1"/>
    <col min="11781" max="11781" width="6.85546875" style="446" bestFit="1" customWidth="1"/>
    <col min="11782" max="11782" width="10.28515625" style="446" bestFit="1" customWidth="1"/>
    <col min="11783" max="11783" width="1" style="446" customWidth="1"/>
    <col min="11784" max="11784" width="13" style="446" bestFit="1" customWidth="1"/>
    <col min="11785" max="11785" width="12.5703125" style="446" customWidth="1"/>
    <col min="11786" max="11786" width="9.140625" style="446"/>
    <col min="11787" max="11787" width="11.85546875" style="446" customWidth="1"/>
    <col min="11788" max="12032" width="9.140625" style="446"/>
    <col min="12033" max="12033" width="4.7109375" style="446" bestFit="1" customWidth="1"/>
    <col min="12034" max="12034" width="48.5703125" style="446" customWidth="1"/>
    <col min="12035" max="12035" width="6.42578125" style="446" customWidth="1"/>
    <col min="12036" max="12036" width="9" style="446" customWidth="1"/>
    <col min="12037" max="12037" width="6.85546875" style="446" bestFit="1" customWidth="1"/>
    <col min="12038" max="12038" width="10.28515625" style="446" bestFit="1" customWidth="1"/>
    <col min="12039" max="12039" width="1" style="446" customWidth="1"/>
    <col min="12040" max="12040" width="13" style="446" bestFit="1" customWidth="1"/>
    <col min="12041" max="12041" width="12.5703125" style="446" customWidth="1"/>
    <col min="12042" max="12042" width="9.140625" style="446"/>
    <col min="12043" max="12043" width="11.85546875" style="446" customWidth="1"/>
    <col min="12044" max="12288" width="9.140625" style="446"/>
    <col min="12289" max="12289" width="4.7109375" style="446" bestFit="1" customWidth="1"/>
    <col min="12290" max="12290" width="48.5703125" style="446" customWidth="1"/>
    <col min="12291" max="12291" width="6.42578125" style="446" customWidth="1"/>
    <col min="12292" max="12292" width="9" style="446" customWidth="1"/>
    <col min="12293" max="12293" width="6.85546875" style="446" bestFit="1" customWidth="1"/>
    <col min="12294" max="12294" width="10.28515625" style="446" bestFit="1" customWidth="1"/>
    <col min="12295" max="12295" width="1" style="446" customWidth="1"/>
    <col min="12296" max="12296" width="13" style="446" bestFit="1" customWidth="1"/>
    <col min="12297" max="12297" width="12.5703125" style="446" customWidth="1"/>
    <col min="12298" max="12298" width="9.140625" style="446"/>
    <col min="12299" max="12299" width="11.85546875" style="446" customWidth="1"/>
    <col min="12300" max="12544" width="9.140625" style="446"/>
    <col min="12545" max="12545" width="4.7109375" style="446" bestFit="1" customWidth="1"/>
    <col min="12546" max="12546" width="48.5703125" style="446" customWidth="1"/>
    <col min="12547" max="12547" width="6.42578125" style="446" customWidth="1"/>
    <col min="12548" max="12548" width="9" style="446" customWidth="1"/>
    <col min="12549" max="12549" width="6.85546875" style="446" bestFit="1" customWidth="1"/>
    <col min="12550" max="12550" width="10.28515625" style="446" bestFit="1" customWidth="1"/>
    <col min="12551" max="12551" width="1" style="446" customWidth="1"/>
    <col min="12552" max="12552" width="13" style="446" bestFit="1" customWidth="1"/>
    <col min="12553" max="12553" width="12.5703125" style="446" customWidth="1"/>
    <col min="12554" max="12554" width="9.140625" style="446"/>
    <col min="12555" max="12555" width="11.85546875" style="446" customWidth="1"/>
    <col min="12556" max="12800" width="9.140625" style="446"/>
    <col min="12801" max="12801" width="4.7109375" style="446" bestFit="1" customWidth="1"/>
    <col min="12802" max="12802" width="48.5703125" style="446" customWidth="1"/>
    <col min="12803" max="12803" width="6.42578125" style="446" customWidth="1"/>
    <col min="12804" max="12804" width="9" style="446" customWidth="1"/>
    <col min="12805" max="12805" width="6.85546875" style="446" bestFit="1" customWidth="1"/>
    <col min="12806" max="12806" width="10.28515625" style="446" bestFit="1" customWidth="1"/>
    <col min="12807" max="12807" width="1" style="446" customWidth="1"/>
    <col min="12808" max="12808" width="13" style="446" bestFit="1" customWidth="1"/>
    <col min="12809" max="12809" width="12.5703125" style="446" customWidth="1"/>
    <col min="12810" max="12810" width="9.140625" style="446"/>
    <col min="12811" max="12811" width="11.85546875" style="446" customWidth="1"/>
    <col min="12812" max="13056" width="9.140625" style="446"/>
    <col min="13057" max="13057" width="4.7109375" style="446" bestFit="1" customWidth="1"/>
    <col min="13058" max="13058" width="48.5703125" style="446" customWidth="1"/>
    <col min="13059" max="13059" width="6.42578125" style="446" customWidth="1"/>
    <col min="13060" max="13060" width="9" style="446" customWidth="1"/>
    <col min="13061" max="13061" width="6.85546875" style="446" bestFit="1" customWidth="1"/>
    <col min="13062" max="13062" width="10.28515625" style="446" bestFit="1" customWidth="1"/>
    <col min="13063" max="13063" width="1" style="446" customWidth="1"/>
    <col min="13064" max="13064" width="13" style="446" bestFit="1" customWidth="1"/>
    <col min="13065" max="13065" width="12.5703125" style="446" customWidth="1"/>
    <col min="13066" max="13066" width="9.140625" style="446"/>
    <col min="13067" max="13067" width="11.85546875" style="446" customWidth="1"/>
    <col min="13068" max="13312" width="9.140625" style="446"/>
    <col min="13313" max="13313" width="4.7109375" style="446" bestFit="1" customWidth="1"/>
    <col min="13314" max="13314" width="48.5703125" style="446" customWidth="1"/>
    <col min="13315" max="13315" width="6.42578125" style="446" customWidth="1"/>
    <col min="13316" max="13316" width="9" style="446" customWidth="1"/>
    <col min="13317" max="13317" width="6.85546875" style="446" bestFit="1" customWidth="1"/>
    <col min="13318" max="13318" width="10.28515625" style="446" bestFit="1" customWidth="1"/>
    <col min="13319" max="13319" width="1" style="446" customWidth="1"/>
    <col min="13320" max="13320" width="13" style="446" bestFit="1" customWidth="1"/>
    <col min="13321" max="13321" width="12.5703125" style="446" customWidth="1"/>
    <col min="13322" max="13322" width="9.140625" style="446"/>
    <col min="13323" max="13323" width="11.85546875" style="446" customWidth="1"/>
    <col min="13324" max="13568" width="9.140625" style="446"/>
    <col min="13569" max="13569" width="4.7109375" style="446" bestFit="1" customWidth="1"/>
    <col min="13570" max="13570" width="48.5703125" style="446" customWidth="1"/>
    <col min="13571" max="13571" width="6.42578125" style="446" customWidth="1"/>
    <col min="13572" max="13572" width="9" style="446" customWidth="1"/>
    <col min="13573" max="13573" width="6.85546875" style="446" bestFit="1" customWidth="1"/>
    <col min="13574" max="13574" width="10.28515625" style="446" bestFit="1" customWidth="1"/>
    <col min="13575" max="13575" width="1" style="446" customWidth="1"/>
    <col min="13576" max="13576" width="13" style="446" bestFit="1" customWidth="1"/>
    <col min="13577" max="13577" width="12.5703125" style="446" customWidth="1"/>
    <col min="13578" max="13578" width="9.140625" style="446"/>
    <col min="13579" max="13579" width="11.85546875" style="446" customWidth="1"/>
    <col min="13580" max="13824" width="9.140625" style="446"/>
    <col min="13825" max="13825" width="4.7109375" style="446" bestFit="1" customWidth="1"/>
    <col min="13826" max="13826" width="48.5703125" style="446" customWidth="1"/>
    <col min="13827" max="13827" width="6.42578125" style="446" customWidth="1"/>
    <col min="13828" max="13828" width="9" style="446" customWidth="1"/>
    <col min="13829" max="13829" width="6.85546875" style="446" bestFit="1" customWidth="1"/>
    <col min="13830" max="13830" width="10.28515625" style="446" bestFit="1" customWidth="1"/>
    <col min="13831" max="13831" width="1" style="446" customWidth="1"/>
    <col min="13832" max="13832" width="13" style="446" bestFit="1" customWidth="1"/>
    <col min="13833" max="13833" width="12.5703125" style="446" customWidth="1"/>
    <col min="13834" max="13834" width="9.140625" style="446"/>
    <col min="13835" max="13835" width="11.85546875" style="446" customWidth="1"/>
    <col min="13836" max="14080" width="9.140625" style="446"/>
    <col min="14081" max="14081" width="4.7109375" style="446" bestFit="1" customWidth="1"/>
    <col min="14082" max="14082" width="48.5703125" style="446" customWidth="1"/>
    <col min="14083" max="14083" width="6.42578125" style="446" customWidth="1"/>
    <col min="14084" max="14084" width="9" style="446" customWidth="1"/>
    <col min="14085" max="14085" width="6.85546875" style="446" bestFit="1" customWidth="1"/>
    <col min="14086" max="14086" width="10.28515625" style="446" bestFit="1" customWidth="1"/>
    <col min="14087" max="14087" width="1" style="446" customWidth="1"/>
    <col min="14088" max="14088" width="13" style="446" bestFit="1" customWidth="1"/>
    <col min="14089" max="14089" width="12.5703125" style="446" customWidth="1"/>
    <col min="14090" max="14090" width="9.140625" style="446"/>
    <col min="14091" max="14091" width="11.85546875" style="446" customWidth="1"/>
    <col min="14092" max="14336" width="9.140625" style="446"/>
    <col min="14337" max="14337" width="4.7109375" style="446" bestFit="1" customWidth="1"/>
    <col min="14338" max="14338" width="48.5703125" style="446" customWidth="1"/>
    <col min="14339" max="14339" width="6.42578125" style="446" customWidth="1"/>
    <col min="14340" max="14340" width="9" style="446" customWidth="1"/>
    <col min="14341" max="14341" width="6.85546875" style="446" bestFit="1" customWidth="1"/>
    <col min="14342" max="14342" width="10.28515625" style="446" bestFit="1" customWidth="1"/>
    <col min="14343" max="14343" width="1" style="446" customWidth="1"/>
    <col min="14344" max="14344" width="13" style="446" bestFit="1" customWidth="1"/>
    <col min="14345" max="14345" width="12.5703125" style="446" customWidth="1"/>
    <col min="14346" max="14346" width="9.140625" style="446"/>
    <col min="14347" max="14347" width="11.85546875" style="446" customWidth="1"/>
    <col min="14348" max="14592" width="9.140625" style="446"/>
    <col min="14593" max="14593" width="4.7109375" style="446" bestFit="1" customWidth="1"/>
    <col min="14594" max="14594" width="48.5703125" style="446" customWidth="1"/>
    <col min="14595" max="14595" width="6.42578125" style="446" customWidth="1"/>
    <col min="14596" max="14596" width="9" style="446" customWidth="1"/>
    <col min="14597" max="14597" width="6.85546875" style="446" bestFit="1" customWidth="1"/>
    <col min="14598" max="14598" width="10.28515625" style="446" bestFit="1" customWidth="1"/>
    <col min="14599" max="14599" width="1" style="446" customWidth="1"/>
    <col min="14600" max="14600" width="13" style="446" bestFit="1" customWidth="1"/>
    <col min="14601" max="14601" width="12.5703125" style="446" customWidth="1"/>
    <col min="14602" max="14602" width="9.140625" style="446"/>
    <col min="14603" max="14603" width="11.85546875" style="446" customWidth="1"/>
    <col min="14604" max="14848" width="9.140625" style="446"/>
    <col min="14849" max="14849" width="4.7109375" style="446" bestFit="1" customWidth="1"/>
    <col min="14850" max="14850" width="48.5703125" style="446" customWidth="1"/>
    <col min="14851" max="14851" width="6.42578125" style="446" customWidth="1"/>
    <col min="14852" max="14852" width="9" style="446" customWidth="1"/>
    <col min="14853" max="14853" width="6.85546875" style="446" bestFit="1" customWidth="1"/>
    <col min="14854" max="14854" width="10.28515625" style="446" bestFit="1" customWidth="1"/>
    <col min="14855" max="14855" width="1" style="446" customWidth="1"/>
    <col min="14856" max="14856" width="13" style="446" bestFit="1" customWidth="1"/>
    <col min="14857" max="14857" width="12.5703125" style="446" customWidth="1"/>
    <col min="14858" max="14858" width="9.140625" style="446"/>
    <col min="14859" max="14859" width="11.85546875" style="446" customWidth="1"/>
    <col min="14860" max="15104" width="9.140625" style="446"/>
    <col min="15105" max="15105" width="4.7109375" style="446" bestFit="1" customWidth="1"/>
    <col min="15106" max="15106" width="48.5703125" style="446" customWidth="1"/>
    <col min="15107" max="15107" width="6.42578125" style="446" customWidth="1"/>
    <col min="15108" max="15108" width="9" style="446" customWidth="1"/>
    <col min="15109" max="15109" width="6.85546875" style="446" bestFit="1" customWidth="1"/>
    <col min="15110" max="15110" width="10.28515625" style="446" bestFit="1" customWidth="1"/>
    <col min="15111" max="15111" width="1" style="446" customWidth="1"/>
    <col min="15112" max="15112" width="13" style="446" bestFit="1" customWidth="1"/>
    <col min="15113" max="15113" width="12.5703125" style="446" customWidth="1"/>
    <col min="15114" max="15114" width="9.140625" style="446"/>
    <col min="15115" max="15115" width="11.85546875" style="446" customWidth="1"/>
    <col min="15116" max="15360" width="9.140625" style="446"/>
    <col min="15361" max="15361" width="4.7109375" style="446" bestFit="1" customWidth="1"/>
    <col min="15362" max="15362" width="48.5703125" style="446" customWidth="1"/>
    <col min="15363" max="15363" width="6.42578125" style="446" customWidth="1"/>
    <col min="15364" max="15364" width="9" style="446" customWidth="1"/>
    <col min="15365" max="15365" width="6.85546875" style="446" bestFit="1" customWidth="1"/>
    <col min="15366" max="15366" width="10.28515625" style="446" bestFit="1" customWidth="1"/>
    <col min="15367" max="15367" width="1" style="446" customWidth="1"/>
    <col min="15368" max="15368" width="13" style="446" bestFit="1" customWidth="1"/>
    <col min="15369" max="15369" width="12.5703125" style="446" customWidth="1"/>
    <col min="15370" max="15370" width="9.140625" style="446"/>
    <col min="15371" max="15371" width="11.85546875" style="446" customWidth="1"/>
    <col min="15372" max="15616" width="9.140625" style="446"/>
    <col min="15617" max="15617" width="4.7109375" style="446" bestFit="1" customWidth="1"/>
    <col min="15618" max="15618" width="48.5703125" style="446" customWidth="1"/>
    <col min="15619" max="15619" width="6.42578125" style="446" customWidth="1"/>
    <col min="15620" max="15620" width="9" style="446" customWidth="1"/>
    <col min="15621" max="15621" width="6.85546875" style="446" bestFit="1" customWidth="1"/>
    <col min="15622" max="15622" width="10.28515625" style="446" bestFit="1" customWidth="1"/>
    <col min="15623" max="15623" width="1" style="446" customWidth="1"/>
    <col min="15624" max="15624" width="13" style="446" bestFit="1" customWidth="1"/>
    <col min="15625" max="15625" width="12.5703125" style="446" customWidth="1"/>
    <col min="15626" max="15626" width="9.140625" style="446"/>
    <col min="15627" max="15627" width="11.85546875" style="446" customWidth="1"/>
    <col min="15628" max="15872" width="9.140625" style="446"/>
    <col min="15873" max="15873" width="4.7109375" style="446" bestFit="1" customWidth="1"/>
    <col min="15874" max="15874" width="48.5703125" style="446" customWidth="1"/>
    <col min="15875" max="15875" width="6.42578125" style="446" customWidth="1"/>
    <col min="15876" max="15876" width="9" style="446" customWidth="1"/>
    <col min="15877" max="15877" width="6.85546875" style="446" bestFit="1" customWidth="1"/>
    <col min="15878" max="15878" width="10.28515625" style="446" bestFit="1" customWidth="1"/>
    <col min="15879" max="15879" width="1" style="446" customWidth="1"/>
    <col min="15880" max="15880" width="13" style="446" bestFit="1" customWidth="1"/>
    <col min="15881" max="15881" width="12.5703125" style="446" customWidth="1"/>
    <col min="15882" max="15882" width="9.140625" style="446"/>
    <col min="15883" max="15883" width="11.85546875" style="446" customWidth="1"/>
    <col min="15884" max="16128" width="9.140625" style="446"/>
    <col min="16129" max="16129" width="4.7109375" style="446" bestFit="1" customWidth="1"/>
    <col min="16130" max="16130" width="48.5703125" style="446" customWidth="1"/>
    <col min="16131" max="16131" width="6.42578125" style="446" customWidth="1"/>
    <col min="16132" max="16132" width="9" style="446" customWidth="1"/>
    <col min="16133" max="16133" width="6.85546875" style="446" bestFit="1" customWidth="1"/>
    <col min="16134" max="16134" width="10.28515625" style="446" bestFit="1" customWidth="1"/>
    <col min="16135" max="16135" width="1" style="446" customWidth="1"/>
    <col min="16136" max="16136" width="13" style="446" bestFit="1" customWidth="1"/>
    <col min="16137" max="16137" width="12.5703125" style="446" customWidth="1"/>
    <col min="16138" max="16138" width="9.140625" style="446"/>
    <col min="16139" max="16139" width="11.85546875" style="446" customWidth="1"/>
    <col min="16140" max="16384" width="9.140625" style="446"/>
  </cols>
  <sheetData>
    <row r="1" spans="1:11" ht="15.75">
      <c r="B1" s="955" t="s">
        <v>365</v>
      </c>
      <c r="C1" s="472"/>
      <c r="D1" s="473"/>
      <c r="E1" s="473"/>
      <c r="F1" s="473"/>
      <c r="G1" s="473"/>
      <c r="H1" s="255"/>
      <c r="I1" s="257"/>
      <c r="J1" s="257"/>
      <c r="K1" s="474"/>
    </row>
    <row r="2" spans="1:11" ht="15.75">
      <c r="A2" s="475"/>
      <c r="B2" s="476"/>
      <c r="C2" s="472"/>
      <c r="D2" s="473"/>
      <c r="E2" s="473"/>
      <c r="F2" s="473"/>
      <c r="G2" s="473"/>
      <c r="H2" s="255"/>
      <c r="I2" s="257"/>
      <c r="J2" s="257"/>
      <c r="K2" s="474"/>
    </row>
    <row r="3" spans="1:11" ht="36" customHeight="1">
      <c r="A3" s="477" t="s">
        <v>366</v>
      </c>
      <c r="B3" s="478" t="s">
        <v>367</v>
      </c>
      <c r="C3" s="479"/>
      <c r="D3" s="480"/>
      <c r="E3" s="480"/>
      <c r="F3" s="480"/>
      <c r="G3" s="480"/>
      <c r="H3" s="481"/>
      <c r="I3" s="257"/>
      <c r="J3" s="257"/>
      <c r="K3" s="474"/>
    </row>
    <row r="4" spans="1:11">
      <c r="A4" s="988" t="s">
        <v>368</v>
      </c>
      <c r="B4" s="989"/>
      <c r="C4" s="479"/>
      <c r="D4" s="480"/>
      <c r="E4" s="480"/>
      <c r="F4" s="480"/>
      <c r="G4" s="480"/>
      <c r="H4" s="481"/>
      <c r="I4" s="257"/>
      <c r="J4" s="257"/>
      <c r="K4" s="474"/>
    </row>
    <row r="5" spans="1:11" s="487" customFormat="1" ht="51.75" thickBot="1">
      <c r="A5" s="482" t="s">
        <v>369</v>
      </c>
      <c r="B5" s="482" t="s">
        <v>370</v>
      </c>
      <c r="C5" s="483" t="s">
        <v>371</v>
      </c>
      <c r="D5" s="484" t="s">
        <v>372</v>
      </c>
      <c r="E5" s="956" t="s">
        <v>373</v>
      </c>
      <c r="F5" s="485" t="s">
        <v>374</v>
      </c>
      <c r="G5" s="486"/>
      <c r="H5" s="485" t="s">
        <v>375</v>
      </c>
    </row>
    <row r="6" spans="1:11" s="487" customFormat="1">
      <c r="A6" s="127"/>
      <c r="B6" s="127"/>
      <c r="C6" s="488"/>
      <c r="D6" s="489"/>
      <c r="E6" s="490"/>
      <c r="F6" s="491"/>
      <c r="G6" s="490"/>
    </row>
    <row r="7" spans="1:11" s="487" customFormat="1" ht="14.25">
      <c r="A7" s="127"/>
      <c r="B7" s="492" t="s">
        <v>376</v>
      </c>
      <c r="C7" s="488"/>
      <c r="D7" s="489"/>
      <c r="E7" s="450"/>
      <c r="F7" s="490"/>
      <c r="G7" s="490"/>
      <c r="H7" s="266"/>
    </row>
    <row r="8" spans="1:11" s="487" customFormat="1" ht="14.25">
      <c r="A8" s="127"/>
      <c r="B8" s="492"/>
      <c r="C8" s="488"/>
      <c r="D8" s="489"/>
      <c r="E8" s="450"/>
      <c r="F8" s="490"/>
      <c r="G8" s="490"/>
      <c r="H8" s="266"/>
    </row>
    <row r="9" spans="1:11" s="496" customFormat="1">
      <c r="A9" s="493">
        <f>COUNT($A$6:A8)+1</f>
        <v>1</v>
      </c>
      <c r="B9" s="494" t="s">
        <v>377</v>
      </c>
      <c r="C9" s="493"/>
      <c r="D9" s="495"/>
      <c r="E9" s="136"/>
      <c r="F9" s="137"/>
      <c r="G9" s="345"/>
      <c r="H9" s="345"/>
      <c r="I9" s="429"/>
      <c r="J9" s="345"/>
      <c r="K9" s="429"/>
    </row>
    <row r="10" spans="1:11" s="496" customFormat="1" ht="25.5">
      <c r="A10" s="493"/>
      <c r="B10" s="494" t="s">
        <v>378</v>
      </c>
      <c r="C10" s="493"/>
      <c r="D10" s="495"/>
      <c r="E10" s="136"/>
      <c r="F10" s="137"/>
      <c r="G10" s="345"/>
      <c r="H10" s="345"/>
      <c r="I10" s="429"/>
      <c r="J10" s="345"/>
      <c r="K10" s="429"/>
    </row>
    <row r="11" spans="1:11" s="496" customFormat="1">
      <c r="A11" s="493"/>
      <c r="B11" s="494" t="s">
        <v>379</v>
      </c>
      <c r="C11" s="493"/>
      <c r="D11" s="495"/>
      <c r="E11" s="136"/>
      <c r="F11" s="137"/>
      <c r="G11" s="345"/>
      <c r="H11" s="345"/>
      <c r="I11" s="429"/>
      <c r="J11" s="345"/>
      <c r="K11" s="429"/>
    </row>
    <row r="12" spans="1:11" s="496" customFormat="1" ht="25.5">
      <c r="A12" s="493"/>
      <c r="B12" s="494" t="s">
        <v>380</v>
      </c>
      <c r="C12" s="493"/>
      <c r="D12" s="495"/>
      <c r="E12" s="136"/>
      <c r="F12" s="137"/>
      <c r="G12" s="345"/>
      <c r="H12" s="345"/>
      <c r="I12" s="429"/>
      <c r="J12" s="345"/>
      <c r="K12" s="429"/>
    </row>
    <row r="13" spans="1:11" s="496" customFormat="1">
      <c r="A13" s="493"/>
      <c r="B13" s="494" t="s">
        <v>381</v>
      </c>
      <c r="C13" s="493"/>
      <c r="D13" s="495"/>
      <c r="E13" s="136"/>
      <c r="F13" s="137"/>
      <c r="G13" s="345"/>
      <c r="H13" s="345"/>
      <c r="I13" s="429"/>
      <c r="J13" s="345"/>
      <c r="K13" s="429"/>
    </row>
    <row r="14" spans="1:11" s="496" customFormat="1" ht="25.5">
      <c r="A14" s="493"/>
      <c r="B14" s="494" t="s">
        <v>378</v>
      </c>
      <c r="C14" s="493"/>
      <c r="D14" s="495"/>
      <c r="E14" s="136"/>
      <c r="F14" s="137"/>
      <c r="G14" s="345"/>
      <c r="H14" s="345"/>
      <c r="I14" s="429"/>
      <c r="J14" s="345"/>
      <c r="K14" s="429"/>
    </row>
    <row r="15" spans="1:11" s="496" customFormat="1">
      <c r="A15" s="493"/>
      <c r="B15" s="497"/>
      <c r="C15" s="493" t="s">
        <v>14</v>
      </c>
      <c r="D15" s="498">
        <v>1</v>
      </c>
      <c r="E15" s="454">
        <v>0</v>
      </c>
      <c r="F15" s="499">
        <f>D15*E15</f>
        <v>0</v>
      </c>
      <c r="G15" s="345"/>
      <c r="H15" s="499"/>
      <c r="I15" s="429"/>
      <c r="J15" s="345"/>
      <c r="K15" s="429"/>
    </row>
    <row r="16" spans="1:11" s="487" customFormat="1" ht="14.25">
      <c r="A16" s="127"/>
      <c r="B16" s="492"/>
      <c r="C16" s="488"/>
      <c r="D16" s="489"/>
      <c r="E16" s="450"/>
      <c r="F16" s="490"/>
      <c r="G16" s="490"/>
      <c r="H16" s="266"/>
    </row>
    <row r="17" spans="1:12" s="265" customFormat="1" ht="140.25">
      <c r="A17" s="500">
        <f>COUNT($A$2:A16)+1</f>
        <v>2</v>
      </c>
      <c r="B17" s="494" t="s">
        <v>382</v>
      </c>
      <c r="C17" s="202"/>
      <c r="D17" s="442"/>
      <c r="E17" s="454"/>
      <c r="F17" s="499"/>
      <c r="G17" s="499"/>
      <c r="H17" s="155"/>
      <c r="I17" s="264"/>
    </row>
    <row r="18" spans="1:12" s="265" customFormat="1">
      <c r="A18" s="501" t="s">
        <v>383</v>
      </c>
      <c r="B18" s="502" t="s">
        <v>384</v>
      </c>
      <c r="C18" s="202" t="s">
        <v>385</v>
      </c>
      <c r="D18" s="442">
        <v>1</v>
      </c>
      <c r="E18" s="454">
        <v>0</v>
      </c>
      <c r="F18" s="499">
        <f>D18*E18</f>
        <v>0</v>
      </c>
      <c r="G18" s="499"/>
      <c r="H18" s="499"/>
      <c r="I18" s="264"/>
    </row>
    <row r="19" spans="1:12" s="423" customFormat="1">
      <c r="A19" s="201"/>
      <c r="B19" s="167"/>
      <c r="D19" s="442"/>
      <c r="E19" s="456"/>
      <c r="J19" s="499"/>
      <c r="L19" s="499"/>
    </row>
    <row r="20" spans="1:12" s="423" customFormat="1" ht="140.25">
      <c r="A20" s="503">
        <f>COUNT($A$2:A19)+1</f>
        <v>3</v>
      </c>
      <c r="B20" s="504" t="s">
        <v>386</v>
      </c>
      <c r="D20" s="442"/>
      <c r="E20" s="456"/>
      <c r="J20" s="499"/>
      <c r="L20" s="499"/>
    </row>
    <row r="21" spans="1:12" s="423" customFormat="1">
      <c r="A21" s="201"/>
      <c r="B21" s="167"/>
      <c r="C21" s="505" t="s">
        <v>14</v>
      </c>
      <c r="D21" s="506">
        <v>1</v>
      </c>
      <c r="E21" s="454">
        <v>0</v>
      </c>
      <c r="F21" s="499">
        <f>D21*E21</f>
        <v>0</v>
      </c>
      <c r="G21" s="499"/>
      <c r="H21" s="499"/>
      <c r="J21" s="499"/>
      <c r="L21" s="499"/>
    </row>
    <row r="22" spans="1:12" s="423" customFormat="1">
      <c r="A22" s="201"/>
      <c r="B22" s="167"/>
      <c r="D22" s="442"/>
      <c r="E22" s="456"/>
      <c r="J22" s="499"/>
      <c r="L22" s="499"/>
    </row>
    <row r="23" spans="1:12" s="509" customFormat="1" ht="51">
      <c r="A23" s="503">
        <f>COUNT($A$2:A22)+1</f>
        <v>4</v>
      </c>
      <c r="B23" s="395" t="s">
        <v>387</v>
      </c>
      <c r="C23" s="507"/>
      <c r="D23" s="508"/>
      <c r="E23" s="454"/>
      <c r="G23" s="499"/>
      <c r="H23" s="499"/>
      <c r="I23" s="423"/>
      <c r="J23" s="499"/>
      <c r="K23" s="423"/>
      <c r="L23" s="499"/>
    </row>
    <row r="24" spans="1:12" s="509" customFormat="1">
      <c r="A24" s="501"/>
      <c r="B24" s="395"/>
      <c r="C24" s="202" t="s">
        <v>14</v>
      </c>
      <c r="D24" s="442">
        <v>1</v>
      </c>
      <c r="E24" s="454">
        <v>0</v>
      </c>
      <c r="F24" s="499">
        <f>D24*E24</f>
        <v>0</v>
      </c>
      <c r="G24" s="499"/>
      <c r="H24" s="499"/>
      <c r="I24" s="423"/>
      <c r="J24" s="499"/>
      <c r="K24" s="423"/>
      <c r="L24" s="499"/>
    </row>
    <row r="25" spans="1:12" s="509" customFormat="1">
      <c r="A25" s="503">
        <f>COUNT($A$2:A24)+1</f>
        <v>5</v>
      </c>
      <c r="B25" s="510" t="s">
        <v>388</v>
      </c>
      <c r="C25" s="510"/>
      <c r="D25" s="510"/>
      <c r="E25" s="454"/>
      <c r="G25" s="499"/>
      <c r="H25" s="499"/>
      <c r="I25" s="423"/>
      <c r="J25" s="499"/>
      <c r="K25" s="423"/>
      <c r="L25" s="499"/>
    </row>
    <row r="26" spans="1:12" s="509" customFormat="1" ht="51">
      <c r="A26" s="501"/>
      <c r="B26" s="510" t="s">
        <v>389</v>
      </c>
      <c r="C26" s="510"/>
      <c r="D26" s="510"/>
      <c r="E26" s="454"/>
      <c r="G26" s="499"/>
      <c r="H26" s="499"/>
      <c r="I26" s="423"/>
      <c r="J26" s="499"/>
      <c r="K26" s="423"/>
      <c r="L26" s="499"/>
    </row>
    <row r="27" spans="1:12" s="509" customFormat="1">
      <c r="A27" s="501"/>
      <c r="B27" s="510" t="s">
        <v>390</v>
      </c>
      <c r="C27" s="500" t="s">
        <v>14</v>
      </c>
      <c r="D27" s="510">
        <v>1</v>
      </c>
      <c r="E27" s="454">
        <v>0</v>
      </c>
      <c r="F27" s="499">
        <f>D27*E27</f>
        <v>0</v>
      </c>
      <c r="G27" s="499"/>
      <c r="H27" s="499"/>
      <c r="I27" s="423"/>
      <c r="J27" s="499"/>
      <c r="K27" s="423"/>
      <c r="L27" s="499"/>
    </row>
    <row r="28" spans="1:12" s="509" customFormat="1">
      <c r="A28" s="501"/>
      <c r="B28" s="395"/>
      <c r="C28" s="202"/>
      <c r="D28" s="442"/>
      <c r="E28" s="454"/>
      <c r="G28" s="499"/>
      <c r="H28" s="499"/>
      <c r="I28" s="423"/>
      <c r="J28" s="499"/>
      <c r="K28" s="423"/>
      <c r="L28" s="499"/>
    </row>
    <row r="29" spans="1:12" s="509" customFormat="1" ht="38.25">
      <c r="A29" s="503">
        <f>COUNT($A$3:A28)+1</f>
        <v>6</v>
      </c>
      <c r="B29" s="494" t="s">
        <v>391</v>
      </c>
      <c r="C29" s="511"/>
      <c r="D29" s="512"/>
      <c r="E29" s="454"/>
      <c r="G29" s="499"/>
      <c r="H29" s="499"/>
      <c r="I29" s="423"/>
      <c r="J29" s="499"/>
      <c r="K29" s="423"/>
      <c r="L29" s="499"/>
    </row>
    <row r="30" spans="1:12" s="509" customFormat="1">
      <c r="A30" s="501"/>
      <c r="B30" s="513" t="s">
        <v>392</v>
      </c>
      <c r="C30" s="202" t="s">
        <v>14</v>
      </c>
      <c r="D30" s="442">
        <v>1</v>
      </c>
      <c r="E30" s="454">
        <v>0</v>
      </c>
      <c r="F30" s="499">
        <f>D30*E30</f>
        <v>0</v>
      </c>
      <c r="G30" s="499"/>
      <c r="H30" s="499"/>
      <c r="I30" s="423"/>
      <c r="J30" s="499"/>
      <c r="K30" s="423"/>
      <c r="L30" s="499"/>
    </row>
    <row r="31" spans="1:12" s="509" customFormat="1">
      <c r="A31" s="501"/>
      <c r="B31" s="513" t="s">
        <v>390</v>
      </c>
      <c r="C31" s="202" t="s">
        <v>14</v>
      </c>
      <c r="D31" s="442">
        <v>1</v>
      </c>
      <c r="E31" s="454">
        <v>0</v>
      </c>
      <c r="F31" s="499">
        <f>D31*E31</f>
        <v>0</v>
      </c>
      <c r="G31" s="499"/>
      <c r="H31" s="499"/>
      <c r="I31" s="423"/>
      <c r="J31" s="499"/>
      <c r="K31" s="423"/>
      <c r="L31" s="499"/>
    </row>
    <row r="32" spans="1:12" s="509" customFormat="1">
      <c r="A32" s="501"/>
      <c r="B32" s="395"/>
      <c r="C32" s="202"/>
      <c r="D32" s="442"/>
      <c r="E32" s="454"/>
      <c r="G32" s="499"/>
      <c r="H32" s="499"/>
      <c r="I32" s="423"/>
      <c r="J32" s="499"/>
      <c r="K32" s="423"/>
      <c r="L32" s="499"/>
    </row>
    <row r="33" spans="1:14" s="423" customFormat="1">
      <c r="A33" s="201"/>
      <c r="B33" s="167"/>
      <c r="C33" s="202"/>
      <c r="D33" s="442"/>
      <c r="E33" s="455"/>
      <c r="G33" s="442"/>
      <c r="H33" s="442"/>
      <c r="I33" s="429"/>
      <c r="L33" s="424"/>
    </row>
    <row r="34" spans="1:14" s="423" customFormat="1" ht="38.25">
      <c r="A34" s="503">
        <f>COUNT($A$3:A33)+1</f>
        <v>7</v>
      </c>
      <c r="B34" s="494" t="s">
        <v>393</v>
      </c>
      <c r="C34" s="511"/>
      <c r="D34" s="512"/>
      <c r="E34" s="454"/>
      <c r="G34" s="499"/>
      <c r="H34" s="499"/>
      <c r="L34" s="424"/>
    </row>
    <row r="35" spans="1:14" s="423" customFormat="1">
      <c r="A35" s="501"/>
      <c r="B35" s="426"/>
      <c r="C35" s="202" t="s">
        <v>14</v>
      </c>
      <c r="D35" s="442">
        <v>6</v>
      </c>
      <c r="E35" s="454">
        <v>0</v>
      </c>
      <c r="G35" s="499"/>
      <c r="H35" s="499">
        <f>D35*E35</f>
        <v>0</v>
      </c>
      <c r="L35" s="424"/>
    </row>
    <row r="36" spans="1:14" s="423" customFormat="1">
      <c r="A36" s="201"/>
      <c r="B36" s="167"/>
      <c r="C36" s="202"/>
      <c r="D36" s="442"/>
      <c r="E36" s="455"/>
      <c r="G36" s="442"/>
      <c r="H36" s="442"/>
      <c r="I36" s="429"/>
      <c r="L36" s="424"/>
    </row>
    <row r="37" spans="1:14" s="423" customFormat="1" ht="38.25">
      <c r="A37" s="503">
        <f>COUNT($A$3:A36)+1</f>
        <v>8</v>
      </c>
      <c r="B37" s="426" t="s">
        <v>394</v>
      </c>
      <c r="C37" s="202"/>
      <c r="D37" s="442"/>
      <c r="E37" s="455"/>
      <c r="G37" s="442"/>
      <c r="H37" s="442"/>
      <c r="K37" s="499"/>
      <c r="L37" s="499"/>
      <c r="N37" s="499"/>
    </row>
    <row r="38" spans="1:14" s="509" customFormat="1">
      <c r="A38" s="501"/>
      <c r="B38" s="395"/>
      <c r="C38" s="202" t="s">
        <v>14</v>
      </c>
      <c r="D38" s="442">
        <v>1</v>
      </c>
      <c r="E38" s="454">
        <v>0</v>
      </c>
      <c r="G38" s="499"/>
      <c r="H38" s="499">
        <f>D38*E38</f>
        <v>0</v>
      </c>
      <c r="I38" s="423"/>
      <c r="J38" s="499"/>
      <c r="K38" s="423"/>
      <c r="L38" s="499"/>
    </row>
    <row r="39" spans="1:14" s="423" customFormat="1">
      <c r="A39" s="514"/>
      <c r="B39" s="157"/>
      <c r="C39" s="202"/>
      <c r="D39" s="442"/>
      <c r="E39" s="454"/>
      <c r="G39" s="499"/>
      <c r="H39" s="499"/>
      <c r="J39" s="499"/>
      <c r="L39" s="499"/>
    </row>
    <row r="40" spans="1:14" s="509" customFormat="1" ht="38.25">
      <c r="A40" s="503">
        <f>COUNT($A$3:A39)+1</f>
        <v>9</v>
      </c>
      <c r="B40" s="494" t="s">
        <v>395</v>
      </c>
      <c r="C40" s="511"/>
      <c r="D40" s="512"/>
      <c r="E40" s="454"/>
      <c r="G40" s="499"/>
      <c r="H40" s="499"/>
      <c r="I40" s="423"/>
      <c r="J40" s="499"/>
      <c r="K40" s="423"/>
      <c r="L40" s="499"/>
    </row>
    <row r="41" spans="1:14" s="423" customFormat="1">
      <c r="A41" s="501"/>
      <c r="B41" s="513" t="s">
        <v>392</v>
      </c>
      <c r="C41" s="202" t="s">
        <v>14</v>
      </c>
      <c r="D41" s="442">
        <v>13</v>
      </c>
      <c r="E41" s="454">
        <v>0</v>
      </c>
      <c r="G41" s="499"/>
      <c r="H41" s="499">
        <f>D41*E41</f>
        <v>0</v>
      </c>
      <c r="J41" s="499"/>
      <c r="L41" s="499"/>
    </row>
    <row r="42" spans="1:14" s="423" customFormat="1">
      <c r="A42" s="501"/>
      <c r="B42" s="513" t="s">
        <v>390</v>
      </c>
      <c r="C42" s="202" t="s">
        <v>14</v>
      </c>
      <c r="D42" s="442">
        <v>9</v>
      </c>
      <c r="E42" s="454">
        <v>0</v>
      </c>
      <c r="G42" s="499"/>
      <c r="H42" s="499">
        <f>D42*E42</f>
        <v>0</v>
      </c>
      <c r="J42" s="499"/>
      <c r="L42" s="499"/>
    </row>
    <row r="43" spans="1:14" s="423" customFormat="1">
      <c r="A43" s="501"/>
      <c r="B43" s="515"/>
      <c r="C43" s="516"/>
      <c r="D43" s="517"/>
      <c r="E43" s="457"/>
      <c r="G43" s="499"/>
      <c r="H43" s="499"/>
      <c r="J43" s="499"/>
      <c r="L43" s="499"/>
    </row>
    <row r="44" spans="1:14" s="423" customFormat="1" ht="38.25">
      <c r="A44" s="503">
        <f>COUNT($A$3:A43)+1</f>
        <v>10</v>
      </c>
      <c r="B44" s="368" t="s">
        <v>396</v>
      </c>
      <c r="C44" s="516"/>
      <c r="D44" s="517"/>
      <c r="E44" s="457"/>
      <c r="G44" s="499"/>
      <c r="H44" s="499"/>
      <c r="J44" s="499"/>
      <c r="L44" s="499"/>
    </row>
    <row r="45" spans="1:14" s="423" customFormat="1">
      <c r="A45" s="501"/>
      <c r="B45" s="513" t="s">
        <v>397</v>
      </c>
      <c r="C45" s="202" t="s">
        <v>14</v>
      </c>
      <c r="D45" s="442">
        <v>1</v>
      </c>
      <c r="E45" s="454">
        <v>0</v>
      </c>
      <c r="G45" s="499"/>
      <c r="H45" s="499">
        <f>D45*E45</f>
        <v>0</v>
      </c>
      <c r="J45" s="499"/>
      <c r="L45" s="499"/>
    </row>
    <row r="46" spans="1:14" s="423" customFormat="1">
      <c r="A46" s="501"/>
      <c r="B46" s="515"/>
      <c r="C46" s="516"/>
      <c r="D46" s="517"/>
      <c r="E46" s="457"/>
      <c r="G46" s="499"/>
      <c r="H46" s="499"/>
      <c r="J46" s="499"/>
      <c r="L46" s="499"/>
    </row>
    <row r="47" spans="1:14" s="522" customFormat="1">
      <c r="A47" s="518">
        <f>COUNT($A$3:A46)+1</f>
        <v>11</v>
      </c>
      <c r="B47" s="494" t="s">
        <v>398</v>
      </c>
      <c r="C47" s="519"/>
      <c r="D47" s="520"/>
      <c r="E47" s="458"/>
      <c r="G47" s="523"/>
      <c r="H47" s="521"/>
    </row>
    <row r="48" spans="1:14" s="522" customFormat="1" ht="25.5">
      <c r="A48" s="518"/>
      <c r="B48" s="494" t="s">
        <v>399</v>
      </c>
      <c r="C48" s="519"/>
      <c r="D48" s="520"/>
      <c r="E48" s="458"/>
      <c r="G48" s="523"/>
      <c r="H48" s="521"/>
    </row>
    <row r="49" spans="1:12" s="522" customFormat="1">
      <c r="A49" s="518"/>
      <c r="B49" s="494" t="s">
        <v>400</v>
      </c>
      <c r="C49" s="519" t="s">
        <v>14</v>
      </c>
      <c r="D49" s="524"/>
      <c r="E49" s="454">
        <v>0</v>
      </c>
      <c r="G49" s="523"/>
      <c r="H49" s="499">
        <f>D49*E49</f>
        <v>0</v>
      </c>
    </row>
    <row r="50" spans="1:12" s="423" customFormat="1">
      <c r="A50" s="501"/>
      <c r="B50" s="515"/>
      <c r="C50" s="516"/>
      <c r="D50" s="517"/>
      <c r="E50" s="457"/>
      <c r="G50" s="499"/>
      <c r="H50" s="499"/>
      <c r="J50" s="499"/>
      <c r="L50" s="499"/>
    </row>
    <row r="51" spans="1:12" s="423" customFormat="1">
      <c r="A51" s="518">
        <f>COUNT($A$3:A50)+1</f>
        <v>12</v>
      </c>
      <c r="B51" s="513" t="s">
        <v>1011</v>
      </c>
      <c r="C51" s="516"/>
      <c r="D51" s="517"/>
      <c r="E51" s="457"/>
      <c r="G51" s="499"/>
      <c r="H51" s="499"/>
      <c r="J51" s="499"/>
      <c r="L51" s="499"/>
    </row>
    <row r="52" spans="1:12" s="423" customFormat="1" ht="114.75">
      <c r="A52" s="514"/>
      <c r="B52" s="494" t="s">
        <v>401</v>
      </c>
      <c r="C52" s="511"/>
      <c r="D52" s="512"/>
      <c r="E52" s="454"/>
      <c r="G52" s="499"/>
      <c r="H52" s="499"/>
      <c r="J52" s="499"/>
      <c r="L52" s="499"/>
    </row>
    <row r="53" spans="1:12" s="423" customFormat="1">
      <c r="A53" s="501" t="s">
        <v>383</v>
      </c>
      <c r="B53" s="525" t="s">
        <v>402</v>
      </c>
      <c r="C53" s="202" t="s">
        <v>14</v>
      </c>
      <c r="D53" s="442">
        <v>5</v>
      </c>
      <c r="E53" s="454">
        <v>0</v>
      </c>
      <c r="G53" s="499"/>
      <c r="H53" s="499">
        <f>D53*E53</f>
        <v>0</v>
      </c>
      <c r="J53" s="499"/>
      <c r="L53" s="499"/>
    </row>
    <row r="54" spans="1:12" s="423" customFormat="1">
      <c r="A54" s="501"/>
      <c r="B54" s="525"/>
      <c r="C54" s="202"/>
      <c r="D54" s="442"/>
      <c r="E54" s="457"/>
      <c r="G54" s="499"/>
      <c r="H54" s="499"/>
      <c r="J54" s="499"/>
      <c r="L54" s="499"/>
    </row>
    <row r="55" spans="1:12" s="423" customFormat="1">
      <c r="A55" s="503">
        <f>COUNT($A$2:A54)+1</f>
        <v>13</v>
      </c>
      <c r="B55" s="954" t="s">
        <v>403</v>
      </c>
      <c r="C55" s="954"/>
      <c r="D55" s="954"/>
      <c r="E55" s="460"/>
      <c r="G55" s="49"/>
      <c r="H55" s="49"/>
      <c r="J55" s="499"/>
      <c r="L55" s="499"/>
    </row>
    <row r="56" spans="1:12" s="423" customFormat="1" ht="25.5">
      <c r="A56" s="501"/>
      <c r="B56" s="954" t="s">
        <v>404</v>
      </c>
      <c r="C56" s="954"/>
      <c r="D56" s="954"/>
      <c r="E56" s="460"/>
      <c r="G56" s="49"/>
      <c r="H56" s="49"/>
      <c r="J56" s="499"/>
      <c r="L56" s="499"/>
    </row>
    <row r="57" spans="1:12" s="423" customFormat="1">
      <c r="A57" s="501"/>
      <c r="B57" s="527"/>
      <c r="C57" s="528" t="s">
        <v>14</v>
      </c>
      <c r="D57" s="529">
        <v>5</v>
      </c>
      <c r="E57" s="461">
        <v>0</v>
      </c>
      <c r="G57" s="499"/>
      <c r="H57" s="499">
        <f>IF(AND(D57&lt;&gt;"",E57&lt;&gt;""),D57*E57,"")</f>
        <v>0</v>
      </c>
      <c r="J57" s="499"/>
      <c r="L57" s="499"/>
    </row>
    <row r="58" spans="1:12" s="423" customFormat="1" ht="25.5">
      <c r="A58" s="501"/>
      <c r="B58" s="954" t="s">
        <v>405</v>
      </c>
      <c r="C58" s="528" t="s">
        <v>14</v>
      </c>
      <c r="D58" s="529">
        <v>4</v>
      </c>
      <c r="E58" s="461">
        <v>0</v>
      </c>
      <c r="G58" s="499"/>
      <c r="H58" s="499">
        <f>IF(AND(D58&lt;&gt;"",E58&lt;&gt;""),D58*E58,"")</f>
        <v>0</v>
      </c>
      <c r="J58" s="499"/>
      <c r="L58" s="499"/>
    </row>
    <row r="59" spans="1:12" s="423" customFormat="1">
      <c r="A59" s="501"/>
      <c r="B59" s="513"/>
      <c r="C59" s="202"/>
      <c r="D59" s="442"/>
      <c r="E59" s="454"/>
      <c r="G59" s="499"/>
      <c r="H59" s="499"/>
      <c r="J59" s="499"/>
      <c r="L59" s="499"/>
    </row>
    <row r="60" spans="1:12" s="423" customFormat="1">
      <c r="A60" s="503">
        <f>COUNT($A$2:A59)+1</f>
        <v>14</v>
      </c>
      <c r="B60" s="954" t="s">
        <v>406</v>
      </c>
      <c r="C60" s="954"/>
      <c r="D60" s="954"/>
      <c r="E60" s="460"/>
      <c r="G60" s="49"/>
      <c r="H60" s="49"/>
      <c r="J60" s="499"/>
      <c r="L60" s="499"/>
    </row>
    <row r="61" spans="1:12" s="423" customFormat="1" ht="25.5">
      <c r="A61" s="501"/>
      <c r="B61" s="954" t="s">
        <v>407</v>
      </c>
      <c r="C61" s="954"/>
      <c r="D61" s="954"/>
      <c r="E61" s="460"/>
      <c r="G61" s="49"/>
      <c r="H61" s="49"/>
      <c r="J61" s="499"/>
      <c r="L61" s="499"/>
    </row>
    <row r="62" spans="1:12" s="423" customFormat="1">
      <c r="A62" s="501"/>
      <c r="B62" s="527" t="s">
        <v>400</v>
      </c>
      <c r="C62" s="528" t="s">
        <v>14</v>
      </c>
      <c r="D62" s="529">
        <v>4</v>
      </c>
      <c r="E62" s="461">
        <v>0</v>
      </c>
      <c r="G62" s="499"/>
      <c r="H62" s="499">
        <f>IF(AND(D62&lt;&gt;"",E62&lt;&gt;""),D62*E62,"")</f>
        <v>0</v>
      </c>
      <c r="J62" s="499"/>
      <c r="L62" s="499"/>
    </row>
    <row r="63" spans="1:12" s="423" customFormat="1">
      <c r="A63" s="501"/>
      <c r="B63" s="527" t="s">
        <v>408</v>
      </c>
      <c r="C63" s="528" t="s">
        <v>14</v>
      </c>
      <c r="D63" s="529">
        <v>1</v>
      </c>
      <c r="E63" s="461">
        <v>0</v>
      </c>
      <c r="G63" s="499"/>
      <c r="H63" s="499">
        <f>IF(AND(D63&lt;&gt;"",E63&lt;&gt;""),D63*E63,"")</f>
        <v>0</v>
      </c>
      <c r="J63" s="499"/>
      <c r="L63" s="499"/>
    </row>
    <row r="64" spans="1:12" s="423" customFormat="1">
      <c r="A64" s="501"/>
      <c r="B64" s="513"/>
      <c r="C64" s="202"/>
      <c r="D64" s="442"/>
      <c r="E64" s="454"/>
      <c r="G64" s="499"/>
      <c r="H64" s="499"/>
      <c r="J64" s="499"/>
      <c r="L64" s="499"/>
    </row>
    <row r="65" spans="1:12" s="423" customFormat="1">
      <c r="A65" s="503">
        <f>COUNT($A$3:A64)+1</f>
        <v>15</v>
      </c>
      <c r="B65" s="368" t="s">
        <v>409</v>
      </c>
      <c r="C65" s="530"/>
      <c r="D65" s="35"/>
      <c r="E65" s="462"/>
      <c r="G65" s="531"/>
      <c r="H65" s="531"/>
      <c r="J65" s="499"/>
      <c r="L65" s="499"/>
    </row>
    <row r="66" spans="1:12" s="423" customFormat="1" ht="25.5">
      <c r="A66" s="501"/>
      <c r="B66" s="532" t="s">
        <v>410</v>
      </c>
      <c r="C66" s="533"/>
      <c r="D66" s="534"/>
      <c r="E66" s="462"/>
      <c r="G66" s="531"/>
      <c r="H66" s="531"/>
      <c r="J66" s="499"/>
      <c r="L66" s="499"/>
    </row>
    <row r="67" spans="1:12" s="423" customFormat="1">
      <c r="A67" s="501"/>
      <c r="B67" s="532" t="s">
        <v>400</v>
      </c>
      <c r="C67" s="533" t="s">
        <v>14</v>
      </c>
      <c r="D67" s="534">
        <v>1</v>
      </c>
      <c r="E67" s="463">
        <v>0</v>
      </c>
      <c r="G67" s="535"/>
      <c r="H67" s="535">
        <f>IF(AND(D67&lt;&gt;"",E67&lt;&gt;""),D67*E67,"")</f>
        <v>0</v>
      </c>
      <c r="J67" s="499"/>
      <c r="L67" s="499"/>
    </row>
    <row r="68" spans="1:12" s="423" customFormat="1">
      <c r="A68" s="501"/>
      <c r="B68" s="513"/>
      <c r="C68" s="202"/>
      <c r="D68" s="442"/>
      <c r="E68" s="454"/>
      <c r="G68" s="499"/>
      <c r="H68" s="499"/>
      <c r="J68" s="499"/>
      <c r="L68" s="499"/>
    </row>
    <row r="69" spans="1:12" s="423" customFormat="1">
      <c r="A69" s="503">
        <f>COUNT($A$3:A68)+1</f>
        <v>16</v>
      </c>
      <c r="B69" s="536" t="s">
        <v>411</v>
      </c>
      <c r="C69" s="537"/>
      <c r="D69" s="538"/>
      <c r="E69" s="464"/>
      <c r="G69" s="531"/>
      <c r="H69" s="531" t="str">
        <f>IF(AND(D69&lt;&gt;"",E69&lt;&gt;""),D69*E69,"")</f>
        <v/>
      </c>
      <c r="J69" s="499"/>
      <c r="L69" s="499"/>
    </row>
    <row r="70" spans="1:12" s="509" customFormat="1">
      <c r="A70" s="514"/>
      <c r="B70" s="536"/>
      <c r="C70" s="537" t="s">
        <v>385</v>
      </c>
      <c r="D70" s="538">
        <v>1</v>
      </c>
      <c r="E70" s="463">
        <v>0</v>
      </c>
      <c r="G70" s="535"/>
      <c r="H70" s="535">
        <f>IF(AND(D70&lt;&gt;"",E70&lt;&gt;""),D70*E70,"")</f>
        <v>0</v>
      </c>
      <c r="I70" s="423"/>
      <c r="J70" s="499"/>
      <c r="K70" s="423"/>
      <c r="L70" s="499"/>
    </row>
    <row r="71" spans="1:12" s="509" customFormat="1">
      <c r="A71" s="514"/>
      <c r="B71" s="157"/>
      <c r="C71" s="202"/>
      <c r="D71" s="442"/>
      <c r="E71" s="454"/>
      <c r="G71" s="499"/>
      <c r="H71" s="499"/>
      <c r="I71" s="423"/>
      <c r="J71" s="499"/>
      <c r="K71" s="423"/>
      <c r="L71" s="499"/>
    </row>
    <row r="72" spans="1:12" s="345" customFormat="1" ht="63.75">
      <c r="A72" s="503">
        <f>COUNT($A$3:A71)+1</f>
        <v>17</v>
      </c>
      <c r="B72" s="494" t="s">
        <v>412</v>
      </c>
      <c r="C72" s="155"/>
      <c r="D72" s="185"/>
      <c r="E72" s="136"/>
      <c r="G72" s="137"/>
      <c r="H72" s="137"/>
      <c r="J72" s="429"/>
      <c r="L72" s="429"/>
    </row>
    <row r="73" spans="1:12" s="496" customFormat="1">
      <c r="A73" s="501"/>
      <c r="B73" s="494"/>
      <c r="C73" s="134" t="s">
        <v>14</v>
      </c>
      <c r="D73" s="345">
        <v>1</v>
      </c>
      <c r="E73" s="136">
        <v>0</v>
      </c>
      <c r="G73" s="137"/>
      <c r="H73" s="137">
        <f>D73*E73</f>
        <v>0</v>
      </c>
      <c r="I73" s="345"/>
      <c r="J73" s="429"/>
      <c r="K73" s="345"/>
      <c r="L73" s="429"/>
    </row>
    <row r="74" spans="1:12" s="496" customFormat="1">
      <c r="A74" s="501"/>
      <c r="B74" s="494"/>
      <c r="C74" s="134"/>
      <c r="D74" s="345"/>
      <c r="E74" s="136"/>
      <c r="G74" s="137"/>
      <c r="H74" s="137"/>
      <c r="I74" s="345"/>
      <c r="J74" s="429"/>
      <c r="K74" s="345"/>
      <c r="L74" s="429"/>
    </row>
    <row r="75" spans="1:12" s="496" customFormat="1" ht="38.25">
      <c r="A75" s="503">
        <f>COUNT($A$3:A74)+1</f>
        <v>18</v>
      </c>
      <c r="B75" s="539" t="s">
        <v>413</v>
      </c>
      <c r="C75" s="134"/>
      <c r="D75" s="345"/>
      <c r="E75" s="136"/>
      <c r="G75" s="137"/>
      <c r="H75" s="137"/>
      <c r="I75" s="345"/>
      <c r="J75" s="429"/>
      <c r="K75" s="345"/>
      <c r="L75" s="429"/>
    </row>
    <row r="76" spans="1:12" s="496" customFormat="1" ht="25.5">
      <c r="A76" s="501"/>
      <c r="B76" s="539" t="s">
        <v>414</v>
      </c>
      <c r="C76" s="134"/>
      <c r="D76" s="345"/>
      <c r="E76" s="136"/>
      <c r="G76" s="137"/>
      <c r="H76" s="137"/>
      <c r="I76" s="345"/>
      <c r="J76" s="429"/>
      <c r="K76" s="345"/>
      <c r="L76" s="429"/>
    </row>
    <row r="77" spans="1:12" s="496" customFormat="1">
      <c r="A77" s="501"/>
      <c r="B77" s="540" t="s">
        <v>415</v>
      </c>
      <c r="C77" s="134"/>
      <c r="D77" s="345"/>
      <c r="E77" s="136"/>
      <c r="G77" s="137"/>
      <c r="H77" s="137"/>
      <c r="I77" s="345"/>
      <c r="J77" s="429"/>
      <c r="K77" s="345"/>
      <c r="L77" s="429"/>
    </row>
    <row r="78" spans="1:12" s="496" customFormat="1">
      <c r="A78" s="503"/>
      <c r="B78" s="541" t="s">
        <v>416</v>
      </c>
      <c r="C78" s="542" t="s">
        <v>417</v>
      </c>
      <c r="D78" s="345">
        <v>195</v>
      </c>
      <c r="E78" s="461">
        <v>0</v>
      </c>
      <c r="G78" s="137"/>
      <c r="H78" s="137">
        <f>D78*E78</f>
        <v>0</v>
      </c>
      <c r="I78" s="345"/>
      <c r="J78" s="429"/>
      <c r="K78" s="345"/>
      <c r="L78" s="429"/>
    </row>
    <row r="79" spans="1:12" s="496" customFormat="1">
      <c r="A79" s="514"/>
      <c r="B79" s="543" t="s">
        <v>418</v>
      </c>
      <c r="C79" s="542" t="s">
        <v>417</v>
      </c>
      <c r="D79" s="345">
        <v>78</v>
      </c>
      <c r="E79" s="461">
        <v>0</v>
      </c>
      <c r="G79" s="137"/>
      <c r="H79" s="137">
        <f>D79*E79</f>
        <v>0</v>
      </c>
      <c r="I79" s="345"/>
      <c r="J79" s="429"/>
      <c r="K79" s="345"/>
      <c r="L79" s="429"/>
    </row>
    <row r="80" spans="1:12" s="496" customFormat="1">
      <c r="A80" s="501"/>
      <c r="B80" s="494"/>
      <c r="C80" s="134"/>
      <c r="D80" s="345"/>
      <c r="E80" s="136"/>
      <c r="G80" s="137"/>
      <c r="H80" s="137"/>
      <c r="I80" s="345"/>
      <c r="J80" s="429"/>
      <c r="K80" s="345"/>
      <c r="L80" s="429"/>
    </row>
    <row r="81" spans="1:12" s="496" customFormat="1" ht="51">
      <c r="A81" s="503">
        <f>COUNT($A$3:A80)+1</f>
        <v>19</v>
      </c>
      <c r="B81" s="540" t="s">
        <v>419</v>
      </c>
      <c r="C81" s="537"/>
      <c r="D81" s="345"/>
      <c r="E81" s="136"/>
      <c r="G81" s="137"/>
      <c r="H81" s="137"/>
      <c r="I81" s="345"/>
      <c r="J81" s="429"/>
      <c r="K81" s="345"/>
      <c r="L81" s="429"/>
    </row>
    <row r="82" spans="1:12" s="496" customFormat="1">
      <c r="A82" s="503"/>
      <c r="B82" s="541" t="s">
        <v>416</v>
      </c>
      <c r="C82" s="542" t="s">
        <v>417</v>
      </c>
      <c r="D82" s="345">
        <v>55</v>
      </c>
      <c r="E82" s="461">
        <v>0</v>
      </c>
      <c r="G82" s="137"/>
      <c r="H82" s="137">
        <f>D82*E82</f>
        <v>0</v>
      </c>
      <c r="I82" s="345"/>
      <c r="J82" s="429"/>
      <c r="K82" s="345"/>
      <c r="L82" s="429"/>
    </row>
    <row r="83" spans="1:12" s="496" customFormat="1">
      <c r="A83" s="501"/>
      <c r="B83" s="543" t="s">
        <v>418</v>
      </c>
      <c r="C83" s="542" t="s">
        <v>417</v>
      </c>
      <c r="D83" s="345">
        <v>34</v>
      </c>
      <c r="E83" s="461">
        <v>0</v>
      </c>
      <c r="G83" s="137"/>
      <c r="H83" s="137">
        <f>D83*E83</f>
        <v>0</v>
      </c>
      <c r="I83" s="345"/>
      <c r="J83" s="429"/>
      <c r="K83" s="345"/>
      <c r="L83" s="429"/>
    </row>
    <row r="84" spans="1:12" s="496" customFormat="1">
      <c r="A84" s="501"/>
      <c r="B84" s="494"/>
      <c r="C84" s="134"/>
      <c r="D84" s="345"/>
      <c r="E84" s="136"/>
      <c r="G84" s="137"/>
      <c r="H84" s="137"/>
      <c r="I84" s="345"/>
      <c r="J84" s="429"/>
      <c r="K84" s="345"/>
      <c r="L84" s="429"/>
    </row>
    <row r="85" spans="1:12" s="496" customFormat="1" ht="63.75">
      <c r="A85" s="503">
        <f>COUNT($A$3:A84)+1</f>
        <v>20</v>
      </c>
      <c r="B85" s="540" t="s">
        <v>420</v>
      </c>
      <c r="C85" s="537"/>
      <c r="D85" s="345"/>
      <c r="E85" s="136"/>
      <c r="G85" s="137"/>
      <c r="H85" s="137"/>
      <c r="I85" s="345"/>
      <c r="J85" s="429"/>
      <c r="K85" s="345"/>
      <c r="L85" s="429"/>
    </row>
    <row r="86" spans="1:12" s="496" customFormat="1">
      <c r="A86" s="501"/>
      <c r="B86" s="541" t="s">
        <v>416</v>
      </c>
      <c r="C86" s="542" t="s">
        <v>417</v>
      </c>
      <c r="D86" s="345">
        <v>140</v>
      </c>
      <c r="E86" s="461">
        <v>0</v>
      </c>
      <c r="G86" s="137"/>
      <c r="H86" s="137">
        <f>D86*E86</f>
        <v>0</v>
      </c>
      <c r="I86" s="345"/>
      <c r="J86" s="429"/>
      <c r="K86" s="345"/>
      <c r="L86" s="429"/>
    </row>
    <row r="87" spans="1:12" s="496" customFormat="1">
      <c r="A87" s="501"/>
      <c r="B87" s="543" t="s">
        <v>418</v>
      </c>
      <c r="C87" s="542" t="s">
        <v>417</v>
      </c>
      <c r="D87" s="345">
        <v>44</v>
      </c>
      <c r="E87" s="461">
        <v>0</v>
      </c>
      <c r="G87" s="137"/>
      <c r="H87" s="137">
        <f>D87*E87</f>
        <v>0</v>
      </c>
      <c r="I87" s="345"/>
      <c r="J87" s="429"/>
      <c r="K87" s="345"/>
      <c r="L87" s="429"/>
    </row>
    <row r="88" spans="1:12" s="496" customFormat="1">
      <c r="A88" s="501"/>
      <c r="B88" s="494"/>
      <c r="C88" s="134"/>
      <c r="D88" s="345"/>
      <c r="E88" s="136"/>
      <c r="G88" s="137"/>
      <c r="H88" s="137"/>
      <c r="I88" s="345"/>
      <c r="J88" s="429"/>
      <c r="K88" s="345"/>
      <c r="L88" s="429"/>
    </row>
    <row r="89" spans="1:12" s="423" customFormat="1" ht="89.25">
      <c r="A89" s="503">
        <f>COUNT($A$3:A88)+1</f>
        <v>21</v>
      </c>
      <c r="B89" s="494" t="s">
        <v>421</v>
      </c>
      <c r="C89" s="544"/>
      <c r="D89" s="545"/>
      <c r="E89" s="454"/>
      <c r="G89" s="499"/>
      <c r="H89" s="499"/>
      <c r="J89" s="499"/>
      <c r="L89" s="499"/>
    </row>
    <row r="90" spans="1:12" s="509" customFormat="1">
      <c r="A90" s="501"/>
      <c r="B90" s="395" t="s">
        <v>400</v>
      </c>
      <c r="C90" s="202" t="s">
        <v>417</v>
      </c>
      <c r="D90" s="442">
        <v>76</v>
      </c>
      <c r="E90" s="454">
        <v>0</v>
      </c>
      <c r="G90" s="499"/>
      <c r="H90" s="499">
        <f>D90*E90</f>
        <v>0</v>
      </c>
      <c r="I90" s="423"/>
      <c r="J90" s="499"/>
      <c r="K90" s="423"/>
      <c r="L90" s="499"/>
    </row>
    <row r="91" spans="1:12" s="509" customFormat="1">
      <c r="A91" s="501"/>
      <c r="B91" s="395" t="s">
        <v>408</v>
      </c>
      <c r="C91" s="202" t="s">
        <v>417</v>
      </c>
      <c r="D91" s="442">
        <v>4</v>
      </c>
      <c r="E91" s="454">
        <v>0</v>
      </c>
      <c r="G91" s="499"/>
      <c r="H91" s="499">
        <f>D91*E91</f>
        <v>0</v>
      </c>
      <c r="I91" s="423"/>
      <c r="J91" s="499"/>
      <c r="K91" s="423"/>
      <c r="L91" s="499"/>
    </row>
    <row r="92" spans="1:12" s="509" customFormat="1">
      <c r="A92" s="501"/>
      <c r="B92" s="395"/>
      <c r="C92" s="202"/>
      <c r="D92" s="442"/>
      <c r="E92" s="454"/>
      <c r="G92" s="499"/>
      <c r="H92" s="499"/>
      <c r="I92" s="423"/>
      <c r="J92" s="499"/>
      <c r="K92" s="423"/>
      <c r="L92" s="499"/>
    </row>
    <row r="93" spans="1:12" s="509" customFormat="1" ht="51">
      <c r="A93" s="503">
        <f>COUNT($A$3:A92)+1</f>
        <v>22</v>
      </c>
      <c r="B93" s="368" t="s">
        <v>422</v>
      </c>
      <c r="C93" s="202"/>
      <c r="D93" s="442"/>
      <c r="E93" s="454"/>
      <c r="G93" s="499"/>
      <c r="H93" s="499"/>
      <c r="I93" s="423"/>
      <c r="J93" s="499"/>
      <c r="K93" s="423"/>
      <c r="L93" s="499"/>
    </row>
    <row r="94" spans="1:12" s="509" customFormat="1">
      <c r="A94" s="501"/>
      <c r="B94" s="368" t="s">
        <v>415</v>
      </c>
      <c r="C94" s="202"/>
      <c r="D94" s="442"/>
      <c r="E94" s="454"/>
      <c r="G94" s="499"/>
      <c r="H94" s="499"/>
      <c r="I94" s="423"/>
      <c r="J94" s="499"/>
      <c r="K94" s="423"/>
      <c r="L94" s="499"/>
    </row>
    <row r="95" spans="1:12" s="509" customFormat="1">
      <c r="A95" s="501"/>
      <c r="B95" s="526" t="s">
        <v>423</v>
      </c>
      <c r="C95" s="546" t="s">
        <v>417</v>
      </c>
      <c r="D95" s="546">
        <v>21</v>
      </c>
      <c r="E95" s="465">
        <v>0</v>
      </c>
      <c r="G95" s="499"/>
      <c r="H95" s="499">
        <f>D95*E95</f>
        <v>0</v>
      </c>
      <c r="I95" s="423"/>
      <c r="J95" s="499"/>
      <c r="K95" s="423"/>
      <c r="L95" s="499"/>
    </row>
    <row r="96" spans="1:12" s="509" customFormat="1">
      <c r="A96" s="501"/>
      <c r="B96" s="526" t="s">
        <v>397</v>
      </c>
      <c r="C96" s="546" t="s">
        <v>417</v>
      </c>
      <c r="D96" s="546">
        <v>18</v>
      </c>
      <c r="E96" s="465">
        <v>0</v>
      </c>
      <c r="G96" s="499"/>
      <c r="H96" s="499">
        <f>D96*E96</f>
        <v>0</v>
      </c>
      <c r="I96" s="423"/>
      <c r="J96" s="499"/>
      <c r="K96" s="423"/>
      <c r="L96" s="499"/>
    </row>
    <row r="97" spans="1:12" s="509" customFormat="1" ht="14.25">
      <c r="A97" s="501"/>
      <c r="B97" s="547"/>
      <c r="C97" s="202"/>
      <c r="D97" s="442"/>
      <c r="E97" s="454"/>
      <c r="G97" s="499"/>
      <c r="H97" s="499"/>
      <c r="I97" s="423"/>
      <c r="J97" s="499"/>
      <c r="K97" s="423"/>
      <c r="L97" s="499"/>
    </row>
    <row r="98" spans="1:12" s="509" customFormat="1" ht="51">
      <c r="A98" s="503">
        <f>COUNT($A$3:A97)+1</f>
        <v>23</v>
      </c>
      <c r="B98" s="540" t="s">
        <v>424</v>
      </c>
      <c r="C98" s="202"/>
      <c r="D98" s="442"/>
      <c r="E98" s="454"/>
      <c r="G98" s="499"/>
      <c r="H98" s="499"/>
      <c r="I98" s="423"/>
      <c r="J98" s="499"/>
      <c r="K98" s="423"/>
      <c r="L98" s="499"/>
    </row>
    <row r="99" spans="1:12" s="509" customFormat="1">
      <c r="A99" s="501"/>
      <c r="B99" s="543" t="s">
        <v>425</v>
      </c>
      <c r="C99" s="537" t="s">
        <v>417</v>
      </c>
      <c r="D99" s="548">
        <v>21</v>
      </c>
      <c r="E99" s="466">
        <v>0</v>
      </c>
      <c r="F99" s="549"/>
      <c r="G99" s="499"/>
      <c r="H99" s="499">
        <f>D99*E99</f>
        <v>0</v>
      </c>
      <c r="I99" s="423"/>
      <c r="J99" s="499"/>
      <c r="K99" s="423"/>
      <c r="L99" s="499"/>
    </row>
    <row r="100" spans="1:12" s="509" customFormat="1">
      <c r="A100" s="501"/>
      <c r="B100" s="550" t="s">
        <v>426</v>
      </c>
      <c r="C100" s="537" t="s">
        <v>417</v>
      </c>
      <c r="D100" s="548">
        <v>18</v>
      </c>
      <c r="E100" s="466">
        <v>0</v>
      </c>
      <c r="F100" s="549"/>
      <c r="G100" s="499"/>
      <c r="H100" s="499">
        <f>D100*E100</f>
        <v>0</v>
      </c>
      <c r="I100" s="423"/>
      <c r="J100" s="499"/>
      <c r="K100" s="423"/>
      <c r="L100" s="499"/>
    </row>
    <row r="101" spans="1:12" s="509" customFormat="1" ht="14.25">
      <c r="A101" s="501"/>
      <c r="B101" s="547"/>
      <c r="C101" s="202"/>
      <c r="D101" s="442"/>
      <c r="E101" s="454"/>
      <c r="G101" s="499"/>
      <c r="H101" s="499"/>
      <c r="I101" s="423"/>
      <c r="J101" s="499"/>
      <c r="K101" s="423"/>
      <c r="L101" s="499"/>
    </row>
    <row r="102" spans="1:12" s="423" customFormat="1" ht="14.25">
      <c r="A102" s="201"/>
      <c r="B102" s="492" t="s">
        <v>427</v>
      </c>
      <c r="C102" s="202"/>
      <c r="D102" s="442"/>
      <c r="E102" s="454"/>
      <c r="G102" s="499"/>
      <c r="H102" s="499"/>
      <c r="J102" s="499"/>
      <c r="L102" s="499"/>
    </row>
    <row r="103" spans="1:12" s="423" customFormat="1" ht="63.75">
      <c r="A103" s="503">
        <f>COUNT($A$3:A101)+1</f>
        <v>24</v>
      </c>
      <c r="B103" s="426" t="s">
        <v>428</v>
      </c>
      <c r="C103" s="544"/>
      <c r="D103" s="545"/>
      <c r="E103" s="454"/>
      <c r="G103" s="499"/>
      <c r="H103" s="499"/>
      <c r="J103" s="499"/>
      <c r="L103" s="499"/>
    </row>
    <row r="104" spans="1:12" s="423" customFormat="1">
      <c r="A104" s="503"/>
      <c r="B104" s="513" t="s">
        <v>429</v>
      </c>
      <c r="C104" s="202" t="s">
        <v>417</v>
      </c>
      <c r="D104" s="442">
        <v>80</v>
      </c>
      <c r="E104" s="454">
        <v>0</v>
      </c>
      <c r="G104" s="499"/>
      <c r="H104" s="499">
        <f>D104*E104</f>
        <v>0</v>
      </c>
      <c r="J104" s="499"/>
      <c r="L104" s="499"/>
    </row>
    <row r="105" spans="1:12" s="423" customFormat="1">
      <c r="A105" s="503"/>
      <c r="B105" s="513" t="s">
        <v>430</v>
      </c>
      <c r="C105" s="202" t="s">
        <v>417</v>
      </c>
      <c r="D105" s="442">
        <v>41</v>
      </c>
      <c r="E105" s="454">
        <v>0</v>
      </c>
      <c r="G105" s="499"/>
      <c r="H105" s="499">
        <f>D105*E105</f>
        <v>0</v>
      </c>
      <c r="J105" s="499"/>
      <c r="L105" s="499"/>
    </row>
    <row r="106" spans="1:12" s="423" customFormat="1">
      <c r="A106" s="503"/>
      <c r="B106" s="513" t="s">
        <v>431</v>
      </c>
      <c r="C106" s="202" t="s">
        <v>417</v>
      </c>
      <c r="D106" s="442">
        <v>4</v>
      </c>
      <c r="E106" s="454">
        <v>0</v>
      </c>
      <c r="G106" s="499"/>
      <c r="H106" s="499">
        <f>D106*E106</f>
        <v>0</v>
      </c>
      <c r="J106" s="499"/>
      <c r="L106" s="499"/>
    </row>
    <row r="107" spans="1:12" s="509" customFormat="1">
      <c r="A107" s="501"/>
      <c r="B107" s="513" t="s">
        <v>432</v>
      </c>
      <c r="C107" s="202" t="s">
        <v>417</v>
      </c>
      <c r="D107" s="442">
        <v>53</v>
      </c>
      <c r="E107" s="454">
        <v>0</v>
      </c>
      <c r="G107" s="499"/>
      <c r="H107" s="499">
        <f>D107*E107</f>
        <v>0</v>
      </c>
      <c r="I107" s="423"/>
      <c r="J107" s="499"/>
      <c r="K107" s="423"/>
      <c r="L107" s="499"/>
    </row>
    <row r="108" spans="1:12" s="509" customFormat="1">
      <c r="A108" s="501"/>
      <c r="B108" s="513" t="s">
        <v>433</v>
      </c>
      <c r="C108" s="202" t="s">
        <v>417</v>
      </c>
      <c r="D108" s="442">
        <v>11</v>
      </c>
      <c r="E108" s="454">
        <v>0</v>
      </c>
      <c r="G108" s="499"/>
      <c r="H108" s="499">
        <f>D108*E108</f>
        <v>0</v>
      </c>
      <c r="I108" s="423"/>
      <c r="J108" s="499"/>
      <c r="K108" s="423"/>
      <c r="L108" s="499"/>
    </row>
    <row r="109" spans="1:12" s="509" customFormat="1">
      <c r="A109" s="501"/>
      <c r="B109" s="513"/>
      <c r="C109" s="202"/>
      <c r="D109" s="442"/>
      <c r="E109" s="454"/>
      <c r="G109" s="499"/>
      <c r="H109" s="499"/>
      <c r="I109" s="423"/>
      <c r="J109" s="499"/>
      <c r="K109" s="423"/>
      <c r="L109" s="499"/>
    </row>
    <row r="110" spans="1:12" s="423" customFormat="1" ht="51.75" customHeight="1">
      <c r="A110" s="551">
        <f>COUNT($A$3:A109)+1</f>
        <v>25</v>
      </c>
      <c r="B110" s="426" t="s">
        <v>434</v>
      </c>
      <c r="C110" s="511"/>
      <c r="D110" s="552"/>
      <c r="E110" s="454"/>
      <c r="G110" s="499"/>
      <c r="H110" s="499"/>
      <c r="J110" s="499"/>
      <c r="L110" s="499"/>
    </row>
    <row r="111" spans="1:12" s="509" customFormat="1">
      <c r="A111" s="501"/>
      <c r="B111" s="513" t="s">
        <v>432</v>
      </c>
      <c r="C111" s="202" t="s">
        <v>14</v>
      </c>
      <c r="D111" s="442">
        <v>3</v>
      </c>
      <c r="E111" s="454">
        <v>0</v>
      </c>
      <c r="G111" s="499"/>
      <c r="H111" s="499">
        <f>D111*E111</f>
        <v>0</v>
      </c>
      <c r="I111" s="423"/>
      <c r="J111" s="499"/>
      <c r="K111" s="423"/>
      <c r="L111" s="499"/>
    </row>
    <row r="112" spans="1:12" s="509" customFormat="1">
      <c r="A112" s="501"/>
      <c r="B112" s="513"/>
      <c r="C112" s="202"/>
      <c r="D112" s="442"/>
      <c r="E112" s="454"/>
      <c r="G112" s="499"/>
      <c r="H112" s="499"/>
      <c r="I112" s="423"/>
      <c r="J112" s="499"/>
      <c r="K112" s="423"/>
      <c r="L112" s="499"/>
    </row>
    <row r="113" spans="1:12" s="423" customFormat="1" ht="63.75">
      <c r="A113" s="551">
        <f>COUNT($A$3:A112)+1</f>
        <v>26</v>
      </c>
      <c r="B113" s="426" t="s">
        <v>435</v>
      </c>
      <c r="C113" s="511"/>
      <c r="D113" s="512"/>
      <c r="E113" s="454"/>
      <c r="G113" s="499"/>
      <c r="H113" s="499"/>
      <c r="I113" s="499"/>
      <c r="K113" s="499"/>
    </row>
    <row r="114" spans="1:12" s="509" customFormat="1">
      <c r="A114" s="501"/>
      <c r="B114" s="426"/>
      <c r="C114" s="202" t="s">
        <v>14</v>
      </c>
      <c r="D114" s="442">
        <v>6</v>
      </c>
      <c r="E114" s="454">
        <v>0</v>
      </c>
      <c r="G114" s="499"/>
      <c r="H114" s="499">
        <f>D114*E114</f>
        <v>0</v>
      </c>
      <c r="I114" s="499"/>
      <c r="J114" s="423"/>
      <c r="K114" s="499"/>
    </row>
    <row r="115" spans="1:12" s="423" customFormat="1" ht="14.25">
      <c r="A115" s="503"/>
      <c r="B115" s="492"/>
      <c r="C115" s="202"/>
      <c r="D115" s="442"/>
      <c r="E115" s="454"/>
      <c r="G115" s="499"/>
      <c r="H115" s="499"/>
      <c r="J115" s="499"/>
      <c r="L115" s="499"/>
    </row>
    <row r="116" spans="1:12" s="423" customFormat="1" ht="14.25">
      <c r="A116" s="503"/>
      <c r="B116" s="492" t="s">
        <v>436</v>
      </c>
      <c r="C116" s="202"/>
      <c r="D116" s="442"/>
      <c r="E116" s="454"/>
      <c r="G116" s="499"/>
      <c r="H116" s="499"/>
      <c r="J116" s="499"/>
      <c r="L116" s="499"/>
    </row>
    <row r="117" spans="1:12" s="423" customFormat="1" ht="14.25">
      <c r="A117" s="503"/>
      <c r="B117" s="492"/>
      <c r="C117" s="202"/>
      <c r="D117" s="442"/>
      <c r="E117" s="454"/>
      <c r="G117" s="499"/>
      <c r="H117" s="499"/>
      <c r="J117" s="499"/>
      <c r="L117" s="499"/>
    </row>
    <row r="118" spans="1:12" s="423" customFormat="1">
      <c r="A118" s="551">
        <f>COUNT($A$3:A116)+1</f>
        <v>27</v>
      </c>
      <c r="B118" s="494" t="s">
        <v>437</v>
      </c>
      <c r="C118" s="553"/>
      <c r="D118" s="426"/>
      <c r="E118" s="454"/>
      <c r="G118" s="499"/>
      <c r="H118" s="499"/>
      <c r="I118" s="499"/>
      <c r="K118" s="499"/>
    </row>
    <row r="119" spans="1:12" s="509" customFormat="1" ht="102">
      <c r="A119" s="503"/>
      <c r="B119" s="494" t="s">
        <v>438</v>
      </c>
      <c r="C119" s="553"/>
      <c r="D119" s="426"/>
      <c r="E119" s="454"/>
      <c r="G119" s="499"/>
      <c r="H119" s="499"/>
      <c r="I119" s="499"/>
      <c r="J119" s="423"/>
      <c r="K119" s="499"/>
    </row>
    <row r="120" spans="1:12" s="423" customFormat="1">
      <c r="A120" s="554" t="s">
        <v>439</v>
      </c>
      <c r="B120" s="494" t="s">
        <v>440</v>
      </c>
      <c r="C120" s="553" t="s">
        <v>14</v>
      </c>
      <c r="D120" s="426">
        <v>12</v>
      </c>
      <c r="E120" s="454">
        <v>0</v>
      </c>
      <c r="G120" s="499"/>
      <c r="H120" s="499">
        <f>D120*E120</f>
        <v>0</v>
      </c>
      <c r="I120" s="499"/>
      <c r="K120" s="499"/>
    </row>
    <row r="121" spans="1:12" s="423" customFormat="1" ht="14.25">
      <c r="A121" s="503"/>
      <c r="B121" s="492"/>
      <c r="C121" s="202"/>
      <c r="D121" s="442"/>
      <c r="E121" s="454"/>
      <c r="G121" s="499"/>
      <c r="H121" s="499"/>
      <c r="J121" s="499"/>
      <c r="L121" s="499"/>
    </row>
    <row r="122" spans="1:12" s="423" customFormat="1">
      <c r="A122" s="551">
        <f>COUNT($A$3:A120)+1</f>
        <v>28</v>
      </c>
      <c r="B122" s="494" t="s">
        <v>441</v>
      </c>
      <c r="C122" s="553"/>
      <c r="D122" s="426"/>
      <c r="E122" s="454"/>
      <c r="G122" s="499"/>
      <c r="H122" s="499"/>
      <c r="I122" s="499"/>
      <c r="K122" s="499"/>
    </row>
    <row r="123" spans="1:12" s="509" customFormat="1" ht="102">
      <c r="A123" s="503"/>
      <c r="B123" s="494" t="s">
        <v>438</v>
      </c>
      <c r="C123" s="553"/>
      <c r="D123" s="426"/>
      <c r="E123" s="454"/>
      <c r="G123" s="499"/>
      <c r="H123" s="499"/>
      <c r="I123" s="499"/>
      <c r="J123" s="423"/>
      <c r="K123" s="499"/>
    </row>
    <row r="124" spans="1:12" s="423" customFormat="1">
      <c r="A124" s="554" t="s">
        <v>439</v>
      </c>
      <c r="B124" s="494" t="s">
        <v>440</v>
      </c>
      <c r="C124" s="553" t="s">
        <v>14</v>
      </c>
      <c r="D124" s="426">
        <v>3</v>
      </c>
      <c r="E124" s="454">
        <v>0</v>
      </c>
      <c r="G124" s="499"/>
      <c r="H124" s="499">
        <f>D124*E124</f>
        <v>0</v>
      </c>
      <c r="I124" s="499"/>
      <c r="K124" s="499"/>
    </row>
    <row r="125" spans="1:12" s="423" customFormat="1" ht="14.25">
      <c r="A125" s="503"/>
      <c r="B125" s="492"/>
      <c r="C125" s="202"/>
      <c r="D125" s="442"/>
      <c r="E125" s="454"/>
      <c r="G125" s="499"/>
      <c r="H125" s="499"/>
      <c r="J125" s="499"/>
      <c r="L125" s="499"/>
    </row>
    <row r="126" spans="1:12" s="423" customFormat="1">
      <c r="A126" s="551">
        <f>COUNT($A$3:A124)+1</f>
        <v>29</v>
      </c>
      <c r="B126" s="555" t="s">
        <v>442</v>
      </c>
      <c r="C126" s="202"/>
      <c r="D126" s="442"/>
      <c r="E126" s="454"/>
      <c r="G126" s="499"/>
      <c r="H126" s="499"/>
      <c r="J126" s="499"/>
      <c r="L126" s="499"/>
    </row>
    <row r="127" spans="1:12" s="423" customFormat="1">
      <c r="A127" s="503"/>
      <c r="B127" s="556" t="s">
        <v>443</v>
      </c>
      <c r="C127" s="202"/>
      <c r="D127" s="442"/>
      <c r="E127" s="454"/>
      <c r="G127" s="499"/>
      <c r="H127" s="499"/>
      <c r="J127" s="499"/>
      <c r="L127" s="499"/>
    </row>
    <row r="128" spans="1:12" s="423" customFormat="1">
      <c r="A128" s="503"/>
      <c r="B128" s="556" t="s">
        <v>444</v>
      </c>
      <c r="C128" s="202"/>
      <c r="D128" s="442"/>
      <c r="E128" s="454"/>
      <c r="G128" s="499"/>
      <c r="H128" s="499"/>
      <c r="J128" s="499"/>
      <c r="L128" s="499"/>
    </row>
    <row r="129" spans="1:12" s="423" customFormat="1" ht="25.5">
      <c r="A129" s="503"/>
      <c r="B129" s="555" t="s">
        <v>445</v>
      </c>
      <c r="C129" s="202"/>
      <c r="D129" s="442"/>
      <c r="E129" s="454"/>
      <c r="G129" s="499"/>
      <c r="H129" s="499"/>
      <c r="J129" s="499"/>
      <c r="L129" s="499"/>
    </row>
    <row r="130" spans="1:12" s="423" customFormat="1">
      <c r="A130" s="503"/>
      <c r="B130" s="555" t="s">
        <v>446</v>
      </c>
      <c r="C130" s="202"/>
      <c r="D130" s="442"/>
      <c r="E130" s="454"/>
      <c r="G130" s="499"/>
      <c r="H130" s="499"/>
      <c r="J130" s="499"/>
      <c r="L130" s="499"/>
    </row>
    <row r="131" spans="1:12" s="423" customFormat="1">
      <c r="A131" s="503"/>
      <c r="B131" s="555" t="s">
        <v>447</v>
      </c>
      <c r="C131" s="202"/>
      <c r="D131" s="442"/>
      <c r="E131" s="454"/>
      <c r="G131" s="499"/>
      <c r="H131" s="499"/>
      <c r="J131" s="499"/>
      <c r="L131" s="499"/>
    </row>
    <row r="132" spans="1:12" s="423" customFormat="1">
      <c r="A132" s="554" t="s">
        <v>439</v>
      </c>
      <c r="B132" s="494" t="s">
        <v>440</v>
      </c>
      <c r="C132" s="553" t="s">
        <v>14</v>
      </c>
      <c r="D132" s="426">
        <v>1</v>
      </c>
      <c r="E132" s="454">
        <v>0</v>
      </c>
      <c r="G132" s="499"/>
      <c r="H132" s="499">
        <f>D132*E132</f>
        <v>0</v>
      </c>
      <c r="J132" s="499"/>
      <c r="L132" s="499"/>
    </row>
    <row r="133" spans="1:12" s="423" customFormat="1" ht="14.25">
      <c r="A133" s="503"/>
      <c r="B133" s="492"/>
      <c r="C133" s="202"/>
      <c r="D133" s="442"/>
      <c r="E133" s="454"/>
      <c r="G133" s="499"/>
      <c r="H133" s="499"/>
      <c r="J133" s="499"/>
      <c r="L133" s="499"/>
    </row>
    <row r="134" spans="1:12" s="423" customFormat="1">
      <c r="A134" s="551">
        <f>COUNT($A$3:A133)+1</f>
        <v>30</v>
      </c>
      <c r="B134" s="494" t="s">
        <v>448</v>
      </c>
      <c r="C134" s="553"/>
      <c r="D134" s="426"/>
      <c r="E134" s="467"/>
      <c r="G134" s="499"/>
      <c r="H134" s="499"/>
      <c r="I134" s="499"/>
      <c r="K134" s="499"/>
    </row>
    <row r="135" spans="1:12" s="509" customFormat="1" ht="153">
      <c r="A135" s="554"/>
      <c r="B135" s="555" t="s">
        <v>449</v>
      </c>
      <c r="C135" s="553"/>
      <c r="D135" s="426"/>
      <c r="E135" s="467"/>
      <c r="G135" s="499"/>
      <c r="H135" s="499"/>
      <c r="I135" s="499"/>
      <c r="J135" s="423"/>
      <c r="K135" s="499"/>
    </row>
    <row r="136" spans="1:12" s="509" customFormat="1">
      <c r="A136" s="554" t="s">
        <v>439</v>
      </c>
      <c r="B136" s="494" t="s">
        <v>440</v>
      </c>
      <c r="C136" s="553" t="s">
        <v>14</v>
      </c>
      <c r="D136" s="426">
        <v>6</v>
      </c>
      <c r="E136" s="454">
        <v>0</v>
      </c>
      <c r="F136" s="423"/>
      <c r="G136" s="499"/>
      <c r="H136" s="499">
        <f>D136*E136</f>
        <v>0</v>
      </c>
      <c r="I136" s="499"/>
      <c r="J136" s="423"/>
      <c r="K136" s="499"/>
    </row>
    <row r="137" spans="1:12" s="423" customFormat="1">
      <c r="A137" s="554"/>
      <c r="B137" s="557"/>
      <c r="E137" s="456"/>
      <c r="I137" s="499"/>
      <c r="K137" s="499"/>
    </row>
    <row r="138" spans="1:12" s="423" customFormat="1" ht="25.5">
      <c r="A138" s="551">
        <f>COUNT($A$3:A137)+1</f>
        <v>31</v>
      </c>
      <c r="B138" s="494" t="s">
        <v>364</v>
      </c>
      <c r="C138" s="553"/>
      <c r="D138" s="426"/>
      <c r="E138" s="467"/>
      <c r="G138" s="499"/>
      <c r="H138" s="499"/>
      <c r="I138" s="499"/>
      <c r="K138" s="499"/>
    </row>
    <row r="139" spans="1:12" s="509" customFormat="1" ht="153">
      <c r="A139" s="554"/>
      <c r="B139" s="555" t="s">
        <v>449</v>
      </c>
      <c r="C139" s="553"/>
      <c r="D139" s="426"/>
      <c r="E139" s="467"/>
      <c r="G139" s="499"/>
      <c r="H139" s="499"/>
      <c r="I139" s="499"/>
      <c r="J139" s="423"/>
      <c r="K139" s="499"/>
    </row>
    <row r="140" spans="1:12" s="509" customFormat="1">
      <c r="A140" s="554" t="s">
        <v>439</v>
      </c>
      <c r="B140" s="494" t="s">
        <v>440</v>
      </c>
      <c r="C140" s="553" t="s">
        <v>14</v>
      </c>
      <c r="D140" s="426">
        <v>2</v>
      </c>
      <c r="E140" s="454">
        <v>0</v>
      </c>
      <c r="F140" s="423"/>
      <c r="G140" s="499"/>
      <c r="H140" s="499">
        <f>D140*E140</f>
        <v>0</v>
      </c>
      <c r="I140" s="499"/>
      <c r="J140" s="423"/>
      <c r="K140" s="499"/>
    </row>
    <row r="141" spans="1:12" s="423" customFormat="1" ht="14.25">
      <c r="A141" s="503"/>
      <c r="B141" s="492"/>
      <c r="C141" s="202"/>
      <c r="D141" s="442"/>
      <c r="E141" s="454"/>
      <c r="G141" s="499"/>
      <c r="H141" s="499"/>
      <c r="J141" s="499"/>
      <c r="L141" s="499"/>
    </row>
    <row r="142" spans="1:12" s="423" customFormat="1" ht="14.25">
      <c r="A142" s="503"/>
      <c r="B142" s="492" t="s">
        <v>450</v>
      </c>
      <c r="C142" s="202"/>
      <c r="D142" s="442"/>
      <c r="E142" s="454"/>
      <c r="G142" s="499"/>
      <c r="H142" s="499"/>
      <c r="J142" s="499"/>
      <c r="L142" s="499"/>
    </row>
    <row r="143" spans="1:12" s="423" customFormat="1" ht="14.25">
      <c r="A143" s="503"/>
      <c r="B143" s="492"/>
      <c r="C143" s="202"/>
      <c r="D143" s="442"/>
      <c r="E143" s="454"/>
      <c r="G143" s="499"/>
      <c r="H143" s="499"/>
      <c r="J143" s="499"/>
      <c r="L143" s="499"/>
    </row>
    <row r="144" spans="1:12" s="423" customFormat="1">
      <c r="A144" s="551">
        <f>COUNT($A$3:A142)+1</f>
        <v>32</v>
      </c>
      <c r="B144" s="494" t="s">
        <v>441</v>
      </c>
      <c r="C144" s="553"/>
      <c r="D144" s="426"/>
      <c r="E144" s="454"/>
      <c r="G144" s="499"/>
      <c r="H144" s="499"/>
      <c r="I144" s="499"/>
      <c r="K144" s="499"/>
    </row>
    <row r="145" spans="1:12" s="509" customFormat="1" ht="102">
      <c r="A145" s="503"/>
      <c r="B145" s="494" t="s">
        <v>438</v>
      </c>
      <c r="C145" s="553"/>
      <c r="D145" s="426"/>
      <c r="E145" s="454"/>
      <c r="G145" s="499"/>
      <c r="H145" s="499"/>
      <c r="I145" s="499"/>
      <c r="J145" s="423"/>
      <c r="K145" s="499"/>
    </row>
    <row r="146" spans="1:12" s="423" customFormat="1">
      <c r="A146" s="554" t="s">
        <v>439</v>
      </c>
      <c r="B146" s="494" t="s">
        <v>440</v>
      </c>
      <c r="C146" s="553" t="s">
        <v>14</v>
      </c>
      <c r="D146" s="426">
        <v>1</v>
      </c>
      <c r="E146" s="454">
        <v>0</v>
      </c>
      <c r="G146" s="499"/>
      <c r="H146" s="499">
        <f>D146*E146</f>
        <v>0</v>
      </c>
      <c r="I146" s="499"/>
      <c r="K146" s="499"/>
    </row>
    <row r="147" spans="1:12" s="423" customFormat="1">
      <c r="A147" s="554"/>
      <c r="B147" s="494"/>
      <c r="C147" s="553"/>
      <c r="D147" s="426"/>
      <c r="E147" s="454"/>
      <c r="G147" s="499"/>
      <c r="H147" s="499"/>
      <c r="I147" s="499"/>
      <c r="K147" s="499"/>
    </row>
    <row r="148" spans="1:12" s="423" customFormat="1">
      <c r="A148" s="551">
        <f>COUNT($A$3:A146)+1</f>
        <v>33</v>
      </c>
      <c r="B148" s="494" t="s">
        <v>451</v>
      </c>
      <c r="C148" s="553"/>
      <c r="D148" s="426"/>
      <c r="E148" s="454"/>
      <c r="G148" s="499"/>
      <c r="H148" s="499"/>
      <c r="I148" s="499"/>
      <c r="K148" s="499"/>
    </row>
    <row r="149" spans="1:12" s="509" customFormat="1" ht="102">
      <c r="A149" s="503"/>
      <c r="B149" s="494" t="s">
        <v>452</v>
      </c>
      <c r="C149" s="553"/>
      <c r="D149" s="426"/>
      <c r="E149" s="454"/>
      <c r="G149" s="499"/>
      <c r="H149" s="499"/>
      <c r="I149" s="499"/>
      <c r="J149" s="423"/>
      <c r="K149" s="499"/>
    </row>
    <row r="150" spans="1:12" s="423" customFormat="1">
      <c r="A150" s="554" t="s">
        <v>439</v>
      </c>
      <c r="B150" s="494" t="s">
        <v>440</v>
      </c>
      <c r="C150" s="553" t="s">
        <v>14</v>
      </c>
      <c r="D150" s="426">
        <v>1</v>
      </c>
      <c r="E150" s="454">
        <v>0</v>
      </c>
      <c r="G150" s="499"/>
      <c r="H150" s="499">
        <f>D150*E150</f>
        <v>0</v>
      </c>
      <c r="I150" s="499"/>
      <c r="K150" s="499"/>
    </row>
    <row r="151" spans="1:12" s="423" customFormat="1">
      <c r="A151" s="554"/>
      <c r="B151" s="494"/>
      <c r="C151" s="553"/>
      <c r="D151" s="426"/>
      <c r="E151" s="454"/>
      <c r="G151" s="499"/>
      <c r="H151" s="499"/>
      <c r="I151" s="499"/>
      <c r="K151" s="499"/>
    </row>
    <row r="152" spans="1:12" s="423" customFormat="1">
      <c r="A152" s="551">
        <f>COUNT($A$3:A151)+1</f>
        <v>34</v>
      </c>
      <c r="B152" s="494" t="s">
        <v>453</v>
      </c>
      <c r="C152" s="553"/>
      <c r="D152" s="426"/>
      <c r="E152" s="467"/>
      <c r="G152" s="499"/>
      <c r="H152" s="499"/>
      <c r="I152" s="499"/>
      <c r="K152" s="499"/>
    </row>
    <row r="153" spans="1:12" s="509" customFormat="1" ht="153">
      <c r="A153" s="554"/>
      <c r="B153" s="555" t="s">
        <v>449</v>
      </c>
      <c r="C153" s="553"/>
      <c r="D153" s="426"/>
      <c r="E153" s="467"/>
      <c r="G153" s="499"/>
      <c r="H153" s="499"/>
      <c r="I153" s="499"/>
      <c r="J153" s="423"/>
      <c r="K153" s="499"/>
    </row>
    <row r="154" spans="1:12" s="509" customFormat="1">
      <c r="A154" s="554" t="s">
        <v>439</v>
      </c>
      <c r="B154" s="494" t="s">
        <v>440</v>
      </c>
      <c r="C154" s="553" t="s">
        <v>14</v>
      </c>
      <c r="D154" s="426">
        <v>1</v>
      </c>
      <c r="E154" s="454">
        <v>0</v>
      </c>
      <c r="F154" s="423"/>
      <c r="G154" s="499"/>
      <c r="H154" s="499">
        <f>D154*E154</f>
        <v>0</v>
      </c>
      <c r="I154" s="499"/>
      <c r="J154" s="423"/>
      <c r="K154" s="499"/>
    </row>
    <row r="155" spans="1:12" s="423" customFormat="1" ht="14.25">
      <c r="A155" s="503"/>
      <c r="B155" s="492"/>
      <c r="C155" s="202"/>
      <c r="D155" s="442"/>
      <c r="E155" s="454"/>
      <c r="G155" s="499"/>
      <c r="H155" s="499"/>
      <c r="J155" s="499"/>
      <c r="L155" s="499"/>
    </row>
    <row r="156" spans="1:12" s="423" customFormat="1">
      <c r="A156" s="551">
        <f>COUNT($A$3:A155)+1</f>
        <v>35</v>
      </c>
      <c r="B156" s="50" t="s">
        <v>454</v>
      </c>
      <c r="C156" s="202"/>
      <c r="D156" s="442"/>
      <c r="E156" s="454"/>
      <c r="G156" s="499"/>
      <c r="H156" s="499"/>
      <c r="J156" s="499"/>
      <c r="L156" s="499"/>
    </row>
    <row r="157" spans="1:12" s="423" customFormat="1" ht="25.5">
      <c r="A157" s="503"/>
      <c r="B157" s="558" t="s">
        <v>455</v>
      </c>
      <c r="C157" s="202"/>
      <c r="D157" s="442"/>
      <c r="E157" s="454"/>
      <c r="G157" s="499"/>
      <c r="H157" s="499"/>
      <c r="J157" s="499"/>
      <c r="L157" s="499"/>
    </row>
    <row r="158" spans="1:12" s="423" customFormat="1" ht="38.25">
      <c r="A158" s="503"/>
      <c r="B158" s="558" t="s">
        <v>456</v>
      </c>
      <c r="C158" s="202"/>
      <c r="D158" s="442"/>
      <c r="E158" s="454"/>
      <c r="G158" s="499"/>
      <c r="H158" s="499"/>
      <c r="J158" s="499"/>
      <c r="L158" s="499"/>
    </row>
    <row r="159" spans="1:12" s="423" customFormat="1" ht="38.25">
      <c r="A159" s="503"/>
      <c r="B159" s="558" t="s">
        <v>457</v>
      </c>
      <c r="C159" s="202"/>
      <c r="D159" s="442"/>
      <c r="E159" s="454"/>
      <c r="G159" s="499"/>
      <c r="H159" s="499"/>
      <c r="J159" s="499"/>
      <c r="L159" s="499"/>
    </row>
    <row r="160" spans="1:12" s="423" customFormat="1">
      <c r="A160" s="554" t="s">
        <v>439</v>
      </c>
      <c r="B160" s="494" t="s">
        <v>440</v>
      </c>
      <c r="C160" s="553" t="s">
        <v>14</v>
      </c>
      <c r="D160" s="426">
        <v>1</v>
      </c>
      <c r="E160" s="454">
        <v>0</v>
      </c>
      <c r="G160" s="499"/>
      <c r="H160" s="499">
        <f>D160*E160</f>
        <v>0</v>
      </c>
      <c r="J160" s="499"/>
      <c r="L160" s="499"/>
    </row>
    <row r="161" spans="1:12" s="423" customFormat="1" ht="14.25">
      <c r="A161" s="503"/>
      <c r="B161" s="492"/>
      <c r="C161" s="202"/>
      <c r="D161" s="442"/>
      <c r="E161" s="454"/>
      <c r="G161" s="499"/>
      <c r="H161" s="499"/>
      <c r="J161" s="499"/>
      <c r="L161" s="499"/>
    </row>
    <row r="162" spans="1:12" s="423" customFormat="1" ht="14.25">
      <c r="A162" s="503"/>
      <c r="B162" s="492" t="s">
        <v>458</v>
      </c>
      <c r="C162" s="202"/>
      <c r="D162" s="442"/>
      <c r="E162" s="454"/>
      <c r="G162" s="499"/>
      <c r="H162" s="499"/>
      <c r="J162" s="499"/>
      <c r="L162" s="499"/>
    </row>
    <row r="163" spans="1:12" s="423" customFormat="1" ht="14.25">
      <c r="A163" s="503"/>
      <c r="B163" s="492"/>
      <c r="C163" s="202"/>
      <c r="D163" s="442"/>
      <c r="E163" s="454"/>
      <c r="G163" s="499"/>
      <c r="H163" s="499"/>
      <c r="J163" s="499"/>
      <c r="L163" s="499"/>
    </row>
    <row r="164" spans="1:12" s="423" customFormat="1">
      <c r="A164" s="519">
        <f>COUNT($A$4:A159)+1</f>
        <v>36</v>
      </c>
      <c r="B164" s="494" t="s">
        <v>459</v>
      </c>
      <c r="C164" s="519"/>
      <c r="D164" s="520"/>
      <c r="E164" s="458"/>
      <c r="F164" s="523"/>
      <c r="G164" s="499"/>
      <c r="H164" s="499"/>
      <c r="J164" s="499"/>
      <c r="L164" s="499"/>
    </row>
    <row r="165" spans="1:12" s="423" customFormat="1">
      <c r="A165" s="519"/>
      <c r="B165" s="494" t="s">
        <v>460</v>
      </c>
      <c r="C165" s="519"/>
      <c r="D165" s="520"/>
      <c r="E165" s="458"/>
      <c r="F165" s="523"/>
      <c r="G165" s="499"/>
      <c r="H165" s="499"/>
      <c r="J165" s="499"/>
      <c r="L165" s="499"/>
    </row>
    <row r="166" spans="1:12" s="423" customFormat="1" ht="25.5">
      <c r="A166" s="519"/>
      <c r="B166" s="494" t="s">
        <v>461</v>
      </c>
      <c r="C166" s="519"/>
      <c r="D166" s="520"/>
      <c r="E166" s="458"/>
      <c r="F166" s="523"/>
      <c r="G166" s="499"/>
      <c r="H166" s="499"/>
      <c r="J166" s="499"/>
      <c r="L166" s="499"/>
    </row>
    <row r="167" spans="1:12" s="423" customFormat="1">
      <c r="A167" s="519"/>
      <c r="B167" s="494" t="s">
        <v>462</v>
      </c>
      <c r="C167" s="519"/>
      <c r="D167" s="520"/>
      <c r="E167" s="458"/>
      <c r="F167" s="523"/>
      <c r="G167" s="499"/>
      <c r="H167" s="499"/>
      <c r="J167" s="499"/>
      <c r="L167" s="499"/>
    </row>
    <row r="168" spans="1:12" s="423" customFormat="1" ht="25.5">
      <c r="A168" s="519"/>
      <c r="B168" s="494" t="s">
        <v>463</v>
      </c>
      <c r="C168" s="519"/>
      <c r="D168" s="520"/>
      <c r="E168" s="458"/>
      <c r="F168" s="523"/>
      <c r="G168" s="499"/>
      <c r="H168" s="499"/>
      <c r="J168" s="499"/>
      <c r="L168" s="499"/>
    </row>
    <row r="169" spans="1:12" s="423" customFormat="1">
      <c r="A169" s="519"/>
      <c r="B169" s="494" t="s">
        <v>464</v>
      </c>
      <c r="C169" s="519"/>
      <c r="D169" s="520"/>
      <c r="E169" s="458"/>
      <c r="F169" s="523"/>
      <c r="G169" s="499"/>
      <c r="H169" s="499"/>
      <c r="J169" s="499"/>
      <c r="L169" s="499"/>
    </row>
    <row r="170" spans="1:12" s="423" customFormat="1">
      <c r="A170" s="519"/>
      <c r="B170" s="494" t="s">
        <v>465</v>
      </c>
      <c r="C170" s="519" t="s">
        <v>14</v>
      </c>
      <c r="D170" s="524">
        <v>1</v>
      </c>
      <c r="E170" s="454">
        <v>0</v>
      </c>
      <c r="F170" s="499"/>
      <c r="G170" s="499"/>
      <c r="H170" s="499">
        <f>D170*E170</f>
        <v>0</v>
      </c>
      <c r="J170" s="499"/>
      <c r="L170" s="499"/>
    </row>
    <row r="171" spans="1:12" s="423" customFormat="1" ht="14.25">
      <c r="A171" s="503"/>
      <c r="B171" s="492"/>
      <c r="C171" s="202"/>
      <c r="D171" s="442"/>
      <c r="E171" s="454"/>
      <c r="G171" s="499"/>
      <c r="H171" s="499"/>
      <c r="J171" s="499"/>
      <c r="L171" s="499"/>
    </row>
    <row r="172" spans="1:12" s="423" customFormat="1">
      <c r="A172" s="519">
        <f>COUNT($A$4:A171)+1</f>
        <v>37</v>
      </c>
      <c r="B172" s="28" t="s">
        <v>466</v>
      </c>
      <c r="C172" s="519"/>
      <c r="D172" s="520"/>
      <c r="E172" s="458"/>
      <c r="F172" s="523"/>
      <c r="G172" s="499"/>
      <c r="H172" s="499"/>
      <c r="J172" s="499"/>
      <c r="L172" s="499"/>
    </row>
    <row r="173" spans="1:12" s="423" customFormat="1" ht="25.5">
      <c r="A173" s="519"/>
      <c r="B173" s="28" t="s">
        <v>467</v>
      </c>
      <c r="C173" s="519"/>
      <c r="D173" s="520"/>
      <c r="E173" s="458"/>
      <c r="F173" s="523"/>
      <c r="G173" s="499"/>
      <c r="H173" s="499"/>
      <c r="J173" s="499"/>
      <c r="L173" s="499"/>
    </row>
    <row r="174" spans="1:12" s="423" customFormat="1">
      <c r="A174" s="519"/>
      <c r="B174" s="494"/>
      <c r="C174" s="519" t="s">
        <v>14</v>
      </c>
      <c r="D174" s="524">
        <v>1</v>
      </c>
      <c r="E174" s="454">
        <v>0</v>
      </c>
      <c r="F174" s="499"/>
      <c r="G174" s="499"/>
      <c r="H174" s="499">
        <f>D174*E174</f>
        <v>0</v>
      </c>
      <c r="J174" s="499"/>
      <c r="L174" s="499"/>
    </row>
    <row r="175" spans="1:12" s="423" customFormat="1">
      <c r="A175" s="519"/>
      <c r="B175" s="494"/>
      <c r="C175" s="519"/>
      <c r="D175" s="524"/>
      <c r="E175" s="458"/>
      <c r="F175" s="499"/>
      <c r="G175" s="499"/>
      <c r="H175" s="499"/>
      <c r="J175" s="499"/>
      <c r="L175" s="499"/>
    </row>
    <row r="176" spans="1:12" s="423" customFormat="1">
      <c r="A176" s="519">
        <f>COUNT($A$4:A165)+1</f>
        <v>37</v>
      </c>
      <c r="B176" s="494" t="s">
        <v>468</v>
      </c>
      <c r="C176" s="553"/>
      <c r="D176" s="426"/>
      <c r="E176" s="454"/>
      <c r="F176" s="499"/>
      <c r="G176" s="499"/>
      <c r="H176" s="499"/>
      <c r="J176" s="499"/>
      <c r="L176" s="499"/>
    </row>
    <row r="177" spans="1:12" s="423" customFormat="1" ht="25.5">
      <c r="A177" s="554"/>
      <c r="B177" s="494" t="s">
        <v>469</v>
      </c>
      <c r="C177" s="519" t="s">
        <v>14</v>
      </c>
      <c r="D177" s="524">
        <v>1</v>
      </c>
      <c r="E177" s="454">
        <v>0</v>
      </c>
      <c r="F177" s="499"/>
      <c r="G177" s="499"/>
      <c r="H177" s="499">
        <f>D177*E177</f>
        <v>0</v>
      </c>
      <c r="J177" s="499"/>
      <c r="L177" s="499"/>
    </row>
    <row r="178" spans="1:12" s="423" customFormat="1">
      <c r="A178" s="554"/>
      <c r="B178" s="494"/>
      <c r="C178" s="519"/>
      <c r="D178" s="524"/>
      <c r="E178" s="458"/>
      <c r="F178" s="499"/>
      <c r="G178" s="499"/>
      <c r="H178" s="499"/>
      <c r="J178" s="499"/>
      <c r="L178" s="499"/>
    </row>
    <row r="179" spans="1:12" s="423" customFormat="1" ht="14.25">
      <c r="A179" s="519"/>
      <c r="B179" s="492" t="s">
        <v>470</v>
      </c>
      <c r="C179" s="519"/>
      <c r="D179" s="524"/>
      <c r="E179" s="458"/>
      <c r="F179" s="499"/>
      <c r="G179" s="499"/>
      <c r="H179" s="499"/>
      <c r="J179" s="499"/>
      <c r="L179" s="499"/>
    </row>
    <row r="180" spans="1:12" s="423" customFormat="1" ht="14.25">
      <c r="A180" s="519"/>
      <c r="B180" s="492"/>
      <c r="C180" s="519"/>
      <c r="D180" s="524"/>
      <c r="E180" s="458"/>
      <c r="F180" s="499"/>
      <c r="G180" s="499"/>
      <c r="H180" s="499"/>
      <c r="J180" s="499"/>
      <c r="L180" s="499"/>
    </row>
    <row r="181" spans="1:12" s="423" customFormat="1">
      <c r="A181" s="519">
        <f>COUNT($A$3:A179)+1</f>
        <v>39</v>
      </c>
      <c r="B181" s="51" t="s">
        <v>471</v>
      </c>
      <c r="C181" s="52"/>
      <c r="D181" s="53"/>
      <c r="E181" s="468"/>
      <c r="F181" s="559"/>
      <c r="G181" s="499"/>
      <c r="H181" s="499"/>
      <c r="J181" s="499"/>
      <c r="L181" s="499"/>
    </row>
    <row r="182" spans="1:12" s="423" customFormat="1">
      <c r="A182" s="367"/>
      <c r="B182" s="54" t="s">
        <v>472</v>
      </c>
      <c r="C182" s="560"/>
      <c r="D182" s="53"/>
      <c r="E182" s="468"/>
      <c r="F182" s="559"/>
      <c r="G182" s="499"/>
      <c r="H182" s="499"/>
      <c r="J182" s="499"/>
      <c r="L182" s="499"/>
    </row>
    <row r="183" spans="1:12" s="423" customFormat="1">
      <c r="A183" s="367"/>
      <c r="B183" s="54" t="s">
        <v>473</v>
      </c>
      <c r="C183" s="52"/>
      <c r="D183" s="53"/>
      <c r="E183" s="468"/>
      <c r="F183" s="559"/>
      <c r="G183" s="499"/>
      <c r="H183" s="499"/>
      <c r="J183" s="499"/>
      <c r="L183" s="499"/>
    </row>
    <row r="184" spans="1:12" s="423" customFormat="1">
      <c r="A184" s="367"/>
      <c r="B184" s="54" t="s">
        <v>474</v>
      </c>
      <c r="C184" s="52"/>
      <c r="D184" s="53"/>
      <c r="E184" s="468"/>
      <c r="F184" s="559"/>
      <c r="G184" s="499"/>
      <c r="H184" s="499"/>
      <c r="J184" s="499"/>
      <c r="L184" s="499"/>
    </row>
    <row r="185" spans="1:12" s="423" customFormat="1">
      <c r="A185" s="367"/>
      <c r="B185" s="54" t="s">
        <v>392</v>
      </c>
      <c r="C185" s="52"/>
      <c r="D185" s="53"/>
      <c r="E185" s="468"/>
      <c r="F185" s="559"/>
      <c r="G185" s="499"/>
      <c r="H185" s="499"/>
      <c r="J185" s="499"/>
      <c r="L185" s="499"/>
    </row>
    <row r="186" spans="1:12" s="423" customFormat="1">
      <c r="A186" s="367"/>
      <c r="B186" s="54" t="s">
        <v>475</v>
      </c>
      <c r="C186" s="52"/>
      <c r="D186" s="53"/>
      <c r="E186" s="468"/>
      <c r="F186" s="559"/>
      <c r="G186" s="499"/>
      <c r="H186" s="499"/>
      <c r="J186" s="499"/>
      <c r="L186" s="499"/>
    </row>
    <row r="187" spans="1:12" s="423" customFormat="1">
      <c r="A187" s="367"/>
      <c r="B187" s="54" t="s">
        <v>476</v>
      </c>
      <c r="C187" s="530" t="s">
        <v>14</v>
      </c>
      <c r="D187" s="53">
        <v>1</v>
      </c>
      <c r="E187" s="463">
        <v>0</v>
      </c>
      <c r="F187" s="561"/>
      <c r="G187" s="499"/>
      <c r="H187" s="499">
        <f>D187*E187</f>
        <v>0</v>
      </c>
      <c r="J187" s="499"/>
      <c r="L187" s="499"/>
    </row>
    <row r="188" spans="1:12" s="423" customFormat="1" ht="14.25">
      <c r="A188" s="519"/>
      <c r="B188" s="492"/>
      <c r="C188" s="519"/>
      <c r="D188" s="524"/>
      <c r="E188" s="458"/>
      <c r="F188" s="499"/>
      <c r="G188" s="499"/>
      <c r="H188" s="499"/>
      <c r="J188" s="499"/>
      <c r="L188" s="499"/>
    </row>
    <row r="189" spans="1:12" s="423" customFormat="1">
      <c r="A189" s="519">
        <f>COUNT($A$4:A179)+1</f>
        <v>39</v>
      </c>
      <c r="B189" s="28" t="s">
        <v>466</v>
      </c>
      <c r="C189" s="519"/>
      <c r="D189" s="520"/>
      <c r="E189" s="458"/>
      <c r="F189" s="523"/>
      <c r="G189" s="499"/>
      <c r="H189" s="499"/>
      <c r="J189" s="499"/>
      <c r="L189" s="499"/>
    </row>
    <row r="190" spans="1:12" s="423" customFormat="1">
      <c r="A190" s="519"/>
      <c r="B190" s="28" t="s">
        <v>477</v>
      </c>
      <c r="C190" s="519"/>
      <c r="D190" s="520"/>
      <c r="E190" s="458"/>
      <c r="F190" s="523"/>
      <c r="G190" s="499"/>
      <c r="H190" s="499"/>
      <c r="J190" s="499"/>
      <c r="L190" s="499"/>
    </row>
    <row r="191" spans="1:12" s="423" customFormat="1">
      <c r="A191" s="519"/>
      <c r="B191" s="494"/>
      <c r="C191" s="519" t="s">
        <v>14</v>
      </c>
      <c r="D191" s="524">
        <v>1</v>
      </c>
      <c r="E191" s="454">
        <v>0</v>
      </c>
      <c r="F191" s="499"/>
      <c r="G191" s="499"/>
      <c r="H191" s="499">
        <f>D191*E191</f>
        <v>0</v>
      </c>
      <c r="J191" s="499"/>
      <c r="L191" s="499"/>
    </row>
    <row r="192" spans="1:12" s="423" customFormat="1" ht="14.25">
      <c r="A192" s="503"/>
      <c r="B192" s="492" t="s">
        <v>478</v>
      </c>
      <c r="C192" s="202"/>
      <c r="D192" s="442"/>
      <c r="E192" s="454"/>
      <c r="G192" s="499"/>
      <c r="H192" s="499"/>
      <c r="J192" s="499"/>
      <c r="L192" s="499"/>
    </row>
    <row r="193" spans="1:12" s="423" customFormat="1">
      <c r="A193" s="503"/>
      <c r="B193" s="513"/>
      <c r="C193" s="202"/>
      <c r="D193" s="442"/>
      <c r="E193" s="454"/>
      <c r="G193" s="499"/>
      <c r="H193" s="499"/>
      <c r="J193" s="499"/>
      <c r="L193" s="499"/>
    </row>
    <row r="194" spans="1:12" s="520" customFormat="1">
      <c r="A194" s="551">
        <f>COUNT($A$3:A193)+1</f>
        <v>41</v>
      </c>
      <c r="B194" s="522" t="s">
        <v>479</v>
      </c>
      <c r="C194" s="530"/>
      <c r="D194" s="371"/>
      <c r="E194" s="459"/>
      <c r="G194" s="562"/>
      <c r="H194" s="562"/>
    </row>
    <row r="195" spans="1:12" s="423" customFormat="1" ht="25.5">
      <c r="A195" s="503"/>
      <c r="B195" s="563" t="s">
        <v>480</v>
      </c>
      <c r="C195" s="202"/>
      <c r="D195" s="442"/>
      <c r="E195" s="454"/>
      <c r="G195" s="499"/>
      <c r="H195" s="499"/>
      <c r="J195" s="499"/>
      <c r="L195" s="499"/>
    </row>
    <row r="196" spans="1:12" s="423" customFormat="1">
      <c r="A196" s="503"/>
      <c r="B196" s="513"/>
      <c r="C196" s="202" t="s">
        <v>14</v>
      </c>
      <c r="D196" s="442">
        <v>18</v>
      </c>
      <c r="E196" s="454">
        <v>0</v>
      </c>
      <c r="G196" s="499"/>
      <c r="H196" s="499">
        <f>D196*E196</f>
        <v>0</v>
      </c>
      <c r="J196" s="499"/>
      <c r="L196" s="499"/>
    </row>
    <row r="197" spans="1:12" s="423" customFormat="1">
      <c r="A197" s="503"/>
      <c r="B197" s="513"/>
      <c r="C197" s="202"/>
      <c r="D197" s="442"/>
      <c r="E197" s="454"/>
      <c r="G197" s="499"/>
      <c r="H197" s="499"/>
      <c r="J197" s="499"/>
      <c r="L197" s="499"/>
    </row>
    <row r="198" spans="1:12" s="423" customFormat="1">
      <c r="A198" s="503">
        <f>COUNT($A$3:A192)+1</f>
        <v>41</v>
      </c>
      <c r="B198" s="513" t="s">
        <v>481</v>
      </c>
      <c r="C198" s="202"/>
      <c r="D198" s="442"/>
      <c r="E198" s="454"/>
      <c r="G198" s="499"/>
      <c r="H198" s="499"/>
      <c r="J198" s="499"/>
      <c r="L198" s="499"/>
    </row>
    <row r="199" spans="1:12" s="423" customFormat="1" ht="25.5">
      <c r="A199" s="367"/>
      <c r="B199" s="563" t="s">
        <v>482</v>
      </c>
      <c r="C199" s="530"/>
      <c r="D199" s="371"/>
      <c r="E199" s="459"/>
      <c r="F199" s="520"/>
      <c r="G199" s="562"/>
      <c r="H199" s="562"/>
      <c r="J199" s="499"/>
      <c r="L199" s="499"/>
    </row>
    <row r="200" spans="1:12" s="423" customFormat="1">
      <c r="A200" s="367"/>
      <c r="B200" s="522"/>
      <c r="C200" s="530" t="s">
        <v>14</v>
      </c>
      <c r="D200" s="371">
        <v>18</v>
      </c>
      <c r="E200" s="454">
        <v>0</v>
      </c>
      <c r="F200" s="520"/>
      <c r="G200" s="499"/>
      <c r="H200" s="499">
        <f>D200*E200</f>
        <v>0</v>
      </c>
      <c r="J200" s="499"/>
      <c r="L200" s="499"/>
    </row>
    <row r="201" spans="1:12" s="423" customFormat="1">
      <c r="A201" s="503"/>
      <c r="B201" s="513"/>
      <c r="C201" s="202"/>
      <c r="D201" s="442"/>
      <c r="E201" s="454"/>
      <c r="G201" s="499"/>
      <c r="H201" s="499"/>
      <c r="J201" s="499"/>
      <c r="L201" s="499"/>
    </row>
    <row r="202" spans="1:12" s="423" customFormat="1">
      <c r="A202" s="503">
        <f>COUNT($A$3:A196)+1</f>
        <v>42</v>
      </c>
      <c r="B202" s="513" t="s">
        <v>483</v>
      </c>
      <c r="C202" s="202"/>
      <c r="D202" s="442"/>
      <c r="E202" s="454"/>
      <c r="G202" s="499"/>
      <c r="H202" s="499"/>
      <c r="J202" s="499"/>
      <c r="L202" s="499"/>
    </row>
    <row r="203" spans="1:12" s="520" customFormat="1">
      <c r="A203" s="367"/>
      <c r="B203" s="522" t="s">
        <v>484</v>
      </c>
      <c r="C203" s="530"/>
      <c r="D203" s="371"/>
      <c r="E203" s="459"/>
      <c r="G203" s="562"/>
      <c r="H203" s="562"/>
    </row>
    <row r="204" spans="1:12" s="520" customFormat="1">
      <c r="A204" s="367"/>
      <c r="B204" s="522"/>
      <c r="C204" s="530" t="s">
        <v>14</v>
      </c>
      <c r="D204" s="371">
        <v>18</v>
      </c>
      <c r="E204" s="454">
        <v>0</v>
      </c>
      <c r="G204" s="499"/>
      <c r="H204" s="499">
        <f>D204*E204</f>
        <v>0</v>
      </c>
    </row>
    <row r="205" spans="1:12" s="520" customFormat="1">
      <c r="A205" s="367"/>
      <c r="B205" s="522"/>
      <c r="C205" s="530"/>
      <c r="D205" s="371"/>
      <c r="E205" s="459"/>
      <c r="G205" s="562"/>
      <c r="H205" s="562"/>
    </row>
    <row r="206" spans="1:12" s="520" customFormat="1">
      <c r="A206" s="551">
        <f>COUNT($A$3:A205)+1</f>
        <v>44</v>
      </c>
      <c r="B206" s="522" t="s">
        <v>485</v>
      </c>
      <c r="C206" s="530"/>
      <c r="D206" s="371"/>
      <c r="E206" s="459"/>
      <c r="G206" s="562"/>
      <c r="H206" s="562"/>
    </row>
    <row r="207" spans="1:12" s="520" customFormat="1" ht="25.5">
      <c r="A207" s="367"/>
      <c r="B207" s="520" t="s">
        <v>486</v>
      </c>
      <c r="C207" s="530"/>
      <c r="D207" s="371"/>
      <c r="E207" s="459"/>
      <c r="G207" s="562"/>
      <c r="H207" s="562"/>
    </row>
    <row r="208" spans="1:12" s="520" customFormat="1">
      <c r="A208" s="367"/>
      <c r="B208" s="522"/>
      <c r="C208" s="530" t="s">
        <v>14</v>
      </c>
      <c r="D208" s="371">
        <v>9</v>
      </c>
      <c r="E208" s="454">
        <v>0</v>
      </c>
      <c r="G208" s="499"/>
      <c r="H208" s="499">
        <f>D208*E208</f>
        <v>0</v>
      </c>
    </row>
    <row r="209" spans="1:12" s="520" customFormat="1">
      <c r="A209" s="367"/>
      <c r="B209" s="522"/>
      <c r="C209" s="530"/>
      <c r="D209" s="371"/>
      <c r="E209" s="459"/>
      <c r="G209" s="562"/>
      <c r="H209" s="562"/>
    </row>
    <row r="210" spans="1:12" s="520" customFormat="1">
      <c r="A210" s="551">
        <f>COUNT($A$3:A209)+1</f>
        <v>45</v>
      </c>
      <c r="B210" s="522" t="s">
        <v>487</v>
      </c>
      <c r="C210" s="530"/>
      <c r="D210" s="371"/>
      <c r="E210" s="459"/>
      <c r="G210" s="562"/>
      <c r="H210" s="562"/>
    </row>
    <row r="211" spans="1:12" s="520" customFormat="1">
      <c r="A211" s="367"/>
      <c r="B211" s="522" t="s">
        <v>488</v>
      </c>
      <c r="C211" s="530"/>
      <c r="D211" s="371"/>
      <c r="E211" s="459"/>
      <c r="G211" s="562"/>
      <c r="H211" s="562"/>
    </row>
    <row r="212" spans="1:12" s="520" customFormat="1">
      <c r="A212" s="367"/>
      <c r="B212" s="522"/>
      <c r="C212" s="530" t="s">
        <v>14</v>
      </c>
      <c r="D212" s="371">
        <v>9</v>
      </c>
      <c r="E212" s="454">
        <v>0</v>
      </c>
      <c r="G212" s="499"/>
      <c r="H212" s="499">
        <f>D212*E212</f>
        <v>0</v>
      </c>
    </row>
    <row r="213" spans="1:12" s="520" customFormat="1">
      <c r="A213" s="367"/>
      <c r="B213" s="522"/>
      <c r="C213" s="530"/>
      <c r="D213" s="371"/>
      <c r="E213" s="459"/>
      <c r="G213" s="562"/>
      <c r="H213" s="562"/>
    </row>
    <row r="214" spans="1:12" s="520" customFormat="1">
      <c r="A214" s="551">
        <f>COUNT($A$3:A213)+1</f>
        <v>46</v>
      </c>
      <c r="B214" s="522" t="s">
        <v>489</v>
      </c>
      <c r="C214" s="530"/>
      <c r="D214" s="371"/>
      <c r="E214" s="459"/>
      <c r="G214" s="562"/>
      <c r="H214" s="562"/>
    </row>
    <row r="215" spans="1:12" s="520" customFormat="1" ht="15.75" customHeight="1">
      <c r="A215" s="367"/>
      <c r="B215" s="522" t="s">
        <v>490</v>
      </c>
      <c r="C215" s="530"/>
      <c r="D215" s="371"/>
      <c r="E215" s="459"/>
      <c r="G215" s="562"/>
      <c r="H215" s="562"/>
    </row>
    <row r="216" spans="1:12" s="520" customFormat="1">
      <c r="A216" s="367"/>
      <c r="B216" s="522"/>
      <c r="C216" s="530" t="s">
        <v>14</v>
      </c>
      <c r="D216" s="371">
        <v>18</v>
      </c>
      <c r="E216" s="454">
        <v>0</v>
      </c>
      <c r="G216" s="499"/>
      <c r="H216" s="499">
        <f>D216*E216</f>
        <v>0</v>
      </c>
    </row>
    <row r="217" spans="1:12" s="520" customFormat="1">
      <c r="A217" s="367"/>
      <c r="B217" s="522"/>
      <c r="C217" s="530"/>
      <c r="D217" s="371"/>
      <c r="E217" s="459"/>
      <c r="G217" s="562"/>
      <c r="H217" s="562"/>
    </row>
    <row r="218" spans="1:12" s="520" customFormat="1">
      <c r="A218" s="551">
        <f>COUNT($A$3:A217)+1</f>
        <v>47</v>
      </c>
      <c r="B218" s="522" t="s">
        <v>491</v>
      </c>
      <c r="C218" s="530"/>
      <c r="D218" s="371"/>
      <c r="E218" s="459"/>
      <c r="G218" s="562"/>
      <c r="H218" s="562"/>
    </row>
    <row r="219" spans="1:12" s="520" customFormat="1" ht="25.5">
      <c r="A219" s="367"/>
      <c r="B219" s="520" t="s">
        <v>492</v>
      </c>
      <c r="C219" s="530"/>
      <c r="D219" s="371"/>
      <c r="E219" s="459"/>
      <c r="G219" s="562"/>
      <c r="H219" s="562"/>
    </row>
    <row r="220" spans="1:12" s="520" customFormat="1" ht="13.15" customHeight="1">
      <c r="A220" s="367"/>
      <c r="B220" s="494" t="s">
        <v>493</v>
      </c>
      <c r="C220" s="530" t="s">
        <v>14</v>
      </c>
      <c r="D220" s="371">
        <v>18</v>
      </c>
      <c r="E220" s="454">
        <v>0</v>
      </c>
      <c r="G220" s="499"/>
      <c r="H220" s="499">
        <f>D220*E220</f>
        <v>0</v>
      </c>
    </row>
    <row r="221" spans="1:12" s="520" customFormat="1" ht="13.15" customHeight="1">
      <c r="A221" s="367"/>
      <c r="B221" s="522"/>
      <c r="C221" s="530"/>
      <c r="D221" s="371"/>
      <c r="E221" s="454"/>
      <c r="G221" s="499"/>
      <c r="H221" s="499"/>
    </row>
    <row r="222" spans="1:12" s="520" customFormat="1" ht="13.15" customHeight="1">
      <c r="A222" s="367"/>
      <c r="B222" s="492"/>
      <c r="C222" s="530"/>
      <c r="D222" s="371"/>
      <c r="E222" s="454"/>
      <c r="G222" s="499"/>
      <c r="H222" s="499"/>
    </row>
    <row r="223" spans="1:12" s="423" customFormat="1" ht="14.25">
      <c r="A223" s="519"/>
      <c r="B223" s="492" t="s">
        <v>494</v>
      </c>
      <c r="C223" s="519"/>
      <c r="D223" s="524"/>
      <c r="E223" s="458"/>
      <c r="F223" s="523"/>
      <c r="G223" s="499"/>
      <c r="H223" s="499"/>
      <c r="J223" s="499"/>
      <c r="L223" s="499"/>
    </row>
    <row r="224" spans="1:12" s="423" customFormat="1" ht="14.25">
      <c r="A224" s="519"/>
      <c r="B224" s="492"/>
      <c r="C224" s="519"/>
      <c r="D224" s="524"/>
      <c r="E224" s="458"/>
      <c r="F224" s="523"/>
      <c r="G224" s="499"/>
      <c r="H224" s="499"/>
      <c r="J224" s="499"/>
      <c r="L224" s="499"/>
    </row>
    <row r="225" spans="1:12" s="423" customFormat="1">
      <c r="A225" s="519">
        <f>COUNT($A$4:A223)+1</f>
        <v>48</v>
      </c>
      <c r="B225" s="494" t="s">
        <v>495</v>
      </c>
      <c r="C225" s="519"/>
      <c r="D225" s="520"/>
      <c r="E225" s="458"/>
      <c r="F225" s="523"/>
      <c r="G225" s="499"/>
      <c r="H225" s="499"/>
      <c r="J225" s="499"/>
      <c r="L225" s="499"/>
    </row>
    <row r="226" spans="1:12" s="423" customFormat="1" ht="25.5">
      <c r="A226" s="519"/>
      <c r="B226" s="494" t="s">
        <v>496</v>
      </c>
      <c r="C226" s="519"/>
      <c r="D226" s="520"/>
      <c r="E226" s="458"/>
      <c r="F226" s="523"/>
      <c r="G226" s="499"/>
      <c r="H226" s="499"/>
      <c r="J226" s="499"/>
      <c r="L226" s="499"/>
    </row>
    <row r="227" spans="1:12" s="423" customFormat="1" ht="25.5">
      <c r="A227" s="519"/>
      <c r="B227" s="494" t="s">
        <v>497</v>
      </c>
      <c r="C227" s="519" t="s">
        <v>14</v>
      </c>
      <c r="D227" s="524">
        <v>28</v>
      </c>
      <c r="E227" s="454">
        <v>0</v>
      </c>
      <c r="F227" s="520"/>
      <c r="G227" s="523"/>
      <c r="H227" s="499">
        <f>D227*E227</f>
        <v>0</v>
      </c>
      <c r="J227" s="499"/>
      <c r="L227" s="499"/>
    </row>
    <row r="228" spans="1:12" s="423" customFormat="1" ht="14.25">
      <c r="A228" s="503"/>
      <c r="B228" s="492"/>
      <c r="C228" s="202"/>
      <c r="D228" s="442"/>
      <c r="E228" s="454"/>
      <c r="G228" s="499"/>
      <c r="H228" s="499"/>
      <c r="J228" s="499"/>
      <c r="L228" s="499"/>
    </row>
    <row r="229" spans="1:12" s="520" customFormat="1" ht="13.15" customHeight="1">
      <c r="A229" s="519">
        <f>COUNT($A$4:A227)+1</f>
        <v>49</v>
      </c>
      <c r="B229" s="494" t="s">
        <v>498</v>
      </c>
      <c r="C229" s="519"/>
      <c r="E229" s="458"/>
      <c r="F229" s="523"/>
      <c r="G229" s="499"/>
      <c r="H229" s="499"/>
    </row>
    <row r="230" spans="1:12" s="520" customFormat="1">
      <c r="A230" s="519"/>
      <c r="B230" s="28" t="s">
        <v>499</v>
      </c>
      <c r="C230" s="519"/>
      <c r="E230" s="458"/>
      <c r="F230" s="523"/>
      <c r="G230" s="499"/>
      <c r="H230" s="499"/>
    </row>
    <row r="231" spans="1:12" s="520" customFormat="1" ht="13.15" customHeight="1">
      <c r="A231" s="519"/>
      <c r="B231" s="28"/>
      <c r="C231" s="519" t="s">
        <v>14</v>
      </c>
      <c r="D231" s="524">
        <v>2</v>
      </c>
      <c r="E231" s="454">
        <v>0</v>
      </c>
      <c r="G231" s="523"/>
      <c r="H231" s="499">
        <f>D231*E231</f>
        <v>0</v>
      </c>
    </row>
    <row r="232" spans="1:12" s="520" customFormat="1" ht="13.15" customHeight="1">
      <c r="A232" s="519"/>
      <c r="B232" s="494"/>
      <c r="C232" s="519"/>
      <c r="D232" s="524"/>
      <c r="E232" s="458"/>
      <c r="G232" s="523"/>
      <c r="H232" s="521"/>
    </row>
    <row r="233" spans="1:12" s="423" customFormat="1">
      <c r="A233" s="514"/>
      <c r="B233" s="494"/>
      <c r="C233" s="202"/>
      <c r="D233" s="564"/>
      <c r="E233" s="454"/>
      <c r="G233" s="499"/>
      <c r="H233" s="499"/>
      <c r="I233" s="499"/>
      <c r="K233" s="499"/>
    </row>
    <row r="234" spans="1:12" ht="25.5">
      <c r="A234" s="503">
        <f>COUNT($A$3:A233)+1</f>
        <v>50</v>
      </c>
      <c r="B234" s="494" t="s">
        <v>500</v>
      </c>
      <c r="C234" s="511"/>
      <c r="D234" s="512"/>
      <c r="E234" s="469"/>
      <c r="H234" s="565"/>
      <c r="I234" s="381"/>
      <c r="K234" s="446"/>
      <c r="L234" s="566"/>
    </row>
    <row r="235" spans="1:12">
      <c r="A235" s="501"/>
      <c r="B235" s="426"/>
      <c r="C235" s="202" t="s">
        <v>385</v>
      </c>
      <c r="D235" s="442">
        <v>1</v>
      </c>
      <c r="E235" s="454">
        <v>0</v>
      </c>
      <c r="G235" s="499"/>
      <c r="H235" s="499">
        <f>D235*E235</f>
        <v>0</v>
      </c>
      <c r="I235" s="381"/>
      <c r="K235" s="446"/>
      <c r="L235" s="566"/>
    </row>
    <row r="236" spans="1:12" ht="15" customHeight="1" thickBot="1">
      <c r="A236" s="567"/>
      <c r="B236" s="568" t="s">
        <v>501</v>
      </c>
      <c r="C236" s="569"/>
      <c r="D236" s="570"/>
      <c r="E236" s="957"/>
      <c r="F236" s="571">
        <f>SUM(F6:F235)</f>
        <v>0</v>
      </c>
      <c r="G236" s="572"/>
      <c r="H236" s="571">
        <f>SUM(H6:H235)</f>
        <v>0</v>
      </c>
    </row>
    <row r="237" spans="1:12" ht="15" customHeight="1" thickTop="1">
      <c r="A237" s="201"/>
      <c r="B237" s="167"/>
      <c r="C237" s="202"/>
      <c r="D237" s="442"/>
      <c r="H237" s="565"/>
    </row>
    <row r="238" spans="1:12" ht="15" customHeight="1">
      <c r="A238" s="367">
        <f>COUNT($A$1:A237)+1</f>
        <v>51</v>
      </c>
      <c r="B238" s="167" t="s">
        <v>502</v>
      </c>
      <c r="C238" s="202" t="s">
        <v>503</v>
      </c>
      <c r="D238" s="442">
        <v>2</v>
      </c>
      <c r="F238" s="565">
        <f>F236*D238/100</f>
        <v>0</v>
      </c>
      <c r="H238" s="565">
        <f>H236*D238/100</f>
        <v>0</v>
      </c>
    </row>
    <row r="239" spans="1:12" ht="15" customHeight="1">
      <c r="A239" s="201"/>
      <c r="B239" s="167"/>
      <c r="C239" s="202"/>
      <c r="D239" s="442"/>
      <c r="H239" s="565"/>
    </row>
    <row r="240" spans="1:12" ht="15" customHeight="1">
      <c r="A240" s="201">
        <f>A238+1</f>
        <v>52</v>
      </c>
      <c r="B240" s="167" t="s">
        <v>504</v>
      </c>
      <c r="C240" s="202" t="s">
        <v>503</v>
      </c>
      <c r="D240" s="442">
        <v>1</v>
      </c>
      <c r="F240" s="565">
        <f>F236*D240/100</f>
        <v>0</v>
      </c>
      <c r="H240" s="565">
        <f>H236*D240/100</f>
        <v>0</v>
      </c>
    </row>
    <row r="241" spans="1:11" ht="15" customHeight="1">
      <c r="A241" s="201"/>
      <c r="B241" s="167"/>
      <c r="C241" s="202"/>
      <c r="D241" s="442"/>
      <c r="H241" s="565"/>
    </row>
    <row r="242" spans="1:11" ht="15" customHeight="1">
      <c r="A242" s="201">
        <f>A240+1</f>
        <v>53</v>
      </c>
      <c r="B242" s="167" t="s">
        <v>505</v>
      </c>
      <c r="C242" s="202" t="s">
        <v>503</v>
      </c>
      <c r="D242" s="442">
        <v>2.5</v>
      </c>
      <c r="F242" s="565">
        <f>F236*D242/100</f>
        <v>0</v>
      </c>
      <c r="H242" s="565">
        <f>H236*D242/100</f>
        <v>0</v>
      </c>
    </row>
    <row r="243" spans="1:11" ht="15" customHeight="1">
      <c r="A243" s="201"/>
      <c r="B243" s="167"/>
      <c r="C243" s="202"/>
      <c r="D243" s="442"/>
      <c r="H243" s="565"/>
    </row>
    <row r="244" spans="1:11" ht="15" customHeight="1">
      <c r="A244" s="201">
        <f>A242+1</f>
        <v>54</v>
      </c>
      <c r="B244" s="573" t="s">
        <v>506</v>
      </c>
      <c r="C244" s="202" t="s">
        <v>503</v>
      </c>
      <c r="D244" s="442">
        <v>3</v>
      </c>
      <c r="F244" s="565">
        <f>F236*D244/100</f>
        <v>0</v>
      </c>
      <c r="H244" s="565">
        <f>H236*D244/100</f>
        <v>0</v>
      </c>
    </row>
    <row r="245" spans="1:11" ht="15" customHeight="1">
      <c r="A245" s="201"/>
      <c r="B245" s="167"/>
      <c r="C245" s="202"/>
      <c r="D245" s="442"/>
      <c r="H245" s="565"/>
    </row>
    <row r="246" spans="1:11" ht="15" customHeight="1">
      <c r="A246" s="201">
        <f>A244+1</f>
        <v>55</v>
      </c>
      <c r="B246" s="189" t="s">
        <v>507</v>
      </c>
      <c r="C246" s="574" t="s">
        <v>503</v>
      </c>
      <c r="D246" s="575">
        <v>1</v>
      </c>
      <c r="F246" s="565">
        <f>F236*D246/100</f>
        <v>0</v>
      </c>
      <c r="H246" s="565">
        <f>H236*D246/100</f>
        <v>0</v>
      </c>
    </row>
    <row r="247" spans="1:11" ht="15" customHeight="1">
      <c r="A247" s="201"/>
      <c r="B247" s="189"/>
      <c r="C247" s="574"/>
      <c r="D247" s="575"/>
      <c r="H247" s="565"/>
    </row>
    <row r="248" spans="1:11" ht="15" customHeight="1" thickBot="1">
      <c r="A248" s="567"/>
      <c r="B248" s="568" t="s">
        <v>508</v>
      </c>
      <c r="C248" s="569"/>
      <c r="D248" s="570"/>
      <c r="E248" s="957"/>
      <c r="F248" s="576">
        <f>SUM(F236:F247)</f>
        <v>0</v>
      </c>
      <c r="G248" s="577"/>
      <c r="H248" s="576">
        <f>SUM(H236:H247)</f>
        <v>0</v>
      </c>
    </row>
    <row r="249" spans="1:11" ht="15" customHeight="1" thickTop="1">
      <c r="A249" s="201"/>
      <c r="B249" s="167"/>
      <c r="C249" s="202"/>
      <c r="D249" s="442"/>
    </row>
    <row r="250" spans="1:11" ht="15" customHeight="1">
      <c r="A250" s="201"/>
      <c r="B250" s="167"/>
      <c r="C250" s="202"/>
      <c r="D250" s="442"/>
    </row>
    <row r="251" spans="1:11" ht="15" customHeight="1"/>
    <row r="252" spans="1:11" ht="15" customHeight="1"/>
    <row r="253" spans="1:11" ht="15" customHeight="1"/>
    <row r="254" spans="1:11" ht="15" customHeight="1"/>
    <row r="255" spans="1:11" ht="15" customHeight="1"/>
    <row r="256" spans="1:11" s="423" customFormat="1" ht="15" customHeight="1">
      <c r="A256" s="201"/>
      <c r="B256" s="167"/>
      <c r="C256" s="202"/>
      <c r="D256" s="442"/>
      <c r="E256" s="442"/>
      <c r="F256" s="442"/>
      <c r="G256" s="442"/>
      <c r="H256" s="429"/>
      <c r="K256" s="424"/>
    </row>
    <row r="257" spans="1:11" s="423" customFormat="1" ht="15" customHeight="1">
      <c r="A257" s="201"/>
      <c r="B257" s="167"/>
      <c r="C257" s="202"/>
      <c r="D257" s="442"/>
      <c r="E257" s="442"/>
      <c r="F257" s="442"/>
      <c r="G257" s="442"/>
      <c r="H257" s="429"/>
      <c r="K257" s="424"/>
    </row>
    <row r="258" spans="1:11" s="423" customFormat="1" ht="15" customHeight="1">
      <c r="A258" s="201"/>
      <c r="B258" s="167"/>
      <c r="C258" s="202"/>
      <c r="D258" s="442"/>
      <c r="E258" s="442"/>
      <c r="F258" s="442"/>
      <c r="G258" s="442"/>
      <c r="H258" s="429"/>
      <c r="K258" s="424"/>
    </row>
    <row r="259" spans="1:11" s="423" customFormat="1" ht="15" customHeight="1">
      <c r="A259" s="201"/>
      <c r="B259" s="167"/>
      <c r="C259" s="202"/>
      <c r="D259" s="442"/>
      <c r="E259" s="442"/>
      <c r="F259" s="429"/>
      <c r="G259" s="442"/>
      <c r="H259" s="429"/>
      <c r="K259" s="424"/>
    </row>
    <row r="260" spans="1:11" s="423" customFormat="1" ht="15" customHeight="1">
      <c r="A260" s="201"/>
      <c r="B260" s="167"/>
      <c r="C260" s="202"/>
      <c r="D260" s="442"/>
      <c r="E260" s="442"/>
      <c r="F260" s="429"/>
      <c r="G260" s="442"/>
      <c r="H260" s="429"/>
      <c r="K260" s="424"/>
    </row>
    <row r="261" spans="1:11" s="423" customFormat="1" ht="15" customHeight="1">
      <c r="A261" s="201"/>
      <c r="B261" s="167"/>
      <c r="C261" s="202"/>
      <c r="D261" s="442"/>
      <c r="E261" s="442"/>
      <c r="F261" s="429"/>
      <c r="G261" s="442"/>
      <c r="H261" s="429"/>
      <c r="K261" s="424"/>
    </row>
    <row r="262" spans="1:11" s="423" customFormat="1" ht="15" customHeight="1">
      <c r="A262" s="201"/>
      <c r="B262" s="167"/>
      <c r="C262" s="202"/>
      <c r="D262" s="442"/>
      <c r="E262" s="442"/>
      <c r="F262" s="442"/>
      <c r="G262" s="442"/>
      <c r="H262" s="429"/>
      <c r="K262" s="424"/>
    </row>
    <row r="263" spans="1:11" s="423" customFormat="1" ht="15" customHeight="1">
      <c r="A263" s="201"/>
      <c r="B263" s="167"/>
      <c r="C263" s="202"/>
      <c r="D263" s="442"/>
      <c r="E263" s="442"/>
      <c r="F263" s="429"/>
      <c r="G263" s="442"/>
      <c r="H263" s="429"/>
      <c r="K263" s="424"/>
    </row>
    <row r="264" spans="1:11" s="423" customFormat="1" ht="15" customHeight="1">
      <c r="A264" s="201"/>
      <c r="B264" s="167"/>
      <c r="C264" s="202"/>
      <c r="D264" s="442"/>
      <c r="E264" s="442"/>
      <c r="F264" s="429"/>
      <c r="G264" s="442"/>
      <c r="H264" s="429"/>
      <c r="K264" s="424"/>
    </row>
    <row r="265" spans="1:11" s="423" customFormat="1" ht="15" customHeight="1">
      <c r="A265" s="201"/>
      <c r="B265" s="167"/>
      <c r="C265" s="202"/>
      <c r="D265" s="442"/>
      <c r="E265" s="442"/>
      <c r="F265" s="442"/>
      <c r="G265" s="442"/>
      <c r="H265" s="429"/>
      <c r="K265" s="424"/>
    </row>
    <row r="266" spans="1:11" s="423" customFormat="1" ht="15" customHeight="1">
      <c r="A266" s="201"/>
      <c r="B266" s="167"/>
      <c r="C266" s="202"/>
      <c r="D266" s="442"/>
      <c r="E266" s="442"/>
      <c r="F266" s="442"/>
      <c r="G266" s="442"/>
      <c r="H266" s="429"/>
      <c r="K266" s="424"/>
    </row>
    <row r="267" spans="1:11" ht="15" customHeight="1"/>
    <row r="268" spans="1:11" ht="15" customHeight="1"/>
    <row r="269" spans="1:11" ht="15" customHeight="1"/>
    <row r="270" spans="1:11" ht="15" customHeight="1"/>
    <row r="271" spans="1:11" ht="15" customHeight="1"/>
    <row r="272" spans="1:11"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sheetData>
  <sheetProtection password="E33D" sheet="1" objects="1" scenarios="1"/>
  <mergeCells count="1">
    <mergeCell ref="A4:B4"/>
  </mergeCells>
  <pageMargins left="0.78740157480314965" right="0.39370078740157483" top="1.1811023622047245" bottom="0.78740157480314965" header="0.39370078740157483" footer="0.51181102362204722"/>
  <pageSetup paperSize="9" scale="90"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5&amp;C&amp;A&amp;R&amp;8Stran: &amp;P/&amp;N</oddFooter>
  </headerFooter>
  <rowBreaks count="2" manualBreakCount="2">
    <brk id="27" max="7" man="1"/>
    <brk id="101" max="7"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28">
    <tabColor rgb="FFC00000"/>
  </sheetPr>
  <dimension ref="A1:U383"/>
  <sheetViews>
    <sheetView view="pageBreakPreview" topLeftCell="A28" zoomScaleNormal="100" zoomScaleSheetLayoutView="100" workbookViewId="0">
      <selection activeCell="K38" sqref="K38"/>
    </sheetView>
  </sheetViews>
  <sheetFormatPr defaultRowHeight="12.75"/>
  <cols>
    <col min="1" max="1" width="4" style="470" customWidth="1"/>
    <col min="2" max="2" width="48.5703125" style="444" customWidth="1"/>
    <col min="3" max="3" width="6.28515625" style="3" customWidth="1"/>
    <col min="4" max="4" width="9" style="669" customWidth="1"/>
    <col min="5" max="5" width="8.140625" style="565" bestFit="1" customWidth="1"/>
    <col min="6" max="6" width="10.85546875" style="565" bestFit="1" customWidth="1"/>
    <col min="7" max="7" width="1" style="381" customWidth="1"/>
    <col min="8" max="8" width="12.42578125" style="446" bestFit="1" customWidth="1"/>
    <col min="9" max="9" width="9.140625" style="446"/>
    <col min="10" max="10" width="11.85546875" style="566" customWidth="1"/>
    <col min="11" max="256" width="9.140625" style="446"/>
    <col min="257" max="257" width="4" style="446" customWidth="1"/>
    <col min="258" max="258" width="48.5703125" style="446" customWidth="1"/>
    <col min="259" max="259" width="6.28515625" style="446" customWidth="1"/>
    <col min="260" max="260" width="9" style="446" customWidth="1"/>
    <col min="261" max="261" width="8.140625" style="446" bestFit="1" customWidth="1"/>
    <col min="262" max="262" width="10.85546875" style="446" bestFit="1" customWidth="1"/>
    <col min="263" max="263" width="1" style="446" customWidth="1"/>
    <col min="264" max="264" width="12.42578125" style="446" bestFit="1" customWidth="1"/>
    <col min="265" max="265" width="9.140625" style="446"/>
    <col min="266" max="266" width="11.85546875" style="446" customWidth="1"/>
    <col min="267" max="512" width="9.140625" style="446"/>
    <col min="513" max="513" width="4" style="446" customWidth="1"/>
    <col min="514" max="514" width="48.5703125" style="446" customWidth="1"/>
    <col min="515" max="515" width="6.28515625" style="446" customWidth="1"/>
    <col min="516" max="516" width="9" style="446" customWidth="1"/>
    <col min="517" max="517" width="8.140625" style="446" bestFit="1" customWidth="1"/>
    <col min="518" max="518" width="10.85546875" style="446" bestFit="1" customWidth="1"/>
    <col min="519" max="519" width="1" style="446" customWidth="1"/>
    <col min="520" max="520" width="12.42578125" style="446" bestFit="1" customWidth="1"/>
    <col min="521" max="521" width="9.140625" style="446"/>
    <col min="522" max="522" width="11.85546875" style="446" customWidth="1"/>
    <col min="523" max="768" width="9.140625" style="446"/>
    <col min="769" max="769" width="4" style="446" customWidth="1"/>
    <col min="770" max="770" width="48.5703125" style="446" customWidth="1"/>
    <col min="771" max="771" width="6.28515625" style="446" customWidth="1"/>
    <col min="772" max="772" width="9" style="446" customWidth="1"/>
    <col min="773" max="773" width="8.140625" style="446" bestFit="1" customWidth="1"/>
    <col min="774" max="774" width="10.85546875" style="446" bestFit="1" customWidth="1"/>
    <col min="775" max="775" width="1" style="446" customWidth="1"/>
    <col min="776" max="776" width="12.42578125" style="446" bestFit="1" customWidth="1"/>
    <col min="777" max="777" width="9.140625" style="446"/>
    <col min="778" max="778" width="11.85546875" style="446" customWidth="1"/>
    <col min="779" max="1024" width="9.140625" style="446"/>
    <col min="1025" max="1025" width="4" style="446" customWidth="1"/>
    <col min="1026" max="1026" width="48.5703125" style="446" customWidth="1"/>
    <col min="1027" max="1027" width="6.28515625" style="446" customWidth="1"/>
    <col min="1028" max="1028" width="9" style="446" customWidth="1"/>
    <col min="1029" max="1029" width="8.140625" style="446" bestFit="1" customWidth="1"/>
    <col min="1030" max="1030" width="10.85546875" style="446" bestFit="1" customWidth="1"/>
    <col min="1031" max="1031" width="1" style="446" customWidth="1"/>
    <col min="1032" max="1032" width="12.42578125" style="446" bestFit="1" customWidth="1"/>
    <col min="1033" max="1033" width="9.140625" style="446"/>
    <col min="1034" max="1034" width="11.85546875" style="446" customWidth="1"/>
    <col min="1035" max="1280" width="9.140625" style="446"/>
    <col min="1281" max="1281" width="4" style="446" customWidth="1"/>
    <col min="1282" max="1282" width="48.5703125" style="446" customWidth="1"/>
    <col min="1283" max="1283" width="6.28515625" style="446" customWidth="1"/>
    <col min="1284" max="1284" width="9" style="446" customWidth="1"/>
    <col min="1285" max="1285" width="8.140625" style="446" bestFit="1" customWidth="1"/>
    <col min="1286" max="1286" width="10.85546875" style="446" bestFit="1" customWidth="1"/>
    <col min="1287" max="1287" width="1" style="446" customWidth="1"/>
    <col min="1288" max="1288" width="12.42578125" style="446" bestFit="1" customWidth="1"/>
    <col min="1289" max="1289" width="9.140625" style="446"/>
    <col min="1290" max="1290" width="11.85546875" style="446" customWidth="1"/>
    <col min="1291" max="1536" width="9.140625" style="446"/>
    <col min="1537" max="1537" width="4" style="446" customWidth="1"/>
    <col min="1538" max="1538" width="48.5703125" style="446" customWidth="1"/>
    <col min="1539" max="1539" width="6.28515625" style="446" customWidth="1"/>
    <col min="1540" max="1540" width="9" style="446" customWidth="1"/>
    <col min="1541" max="1541" width="8.140625" style="446" bestFit="1" customWidth="1"/>
    <col min="1542" max="1542" width="10.85546875" style="446" bestFit="1" customWidth="1"/>
    <col min="1543" max="1543" width="1" style="446" customWidth="1"/>
    <col min="1544" max="1544" width="12.42578125" style="446" bestFit="1" customWidth="1"/>
    <col min="1545" max="1545" width="9.140625" style="446"/>
    <col min="1546" max="1546" width="11.85546875" style="446" customWidth="1"/>
    <col min="1547" max="1792" width="9.140625" style="446"/>
    <col min="1793" max="1793" width="4" style="446" customWidth="1"/>
    <col min="1794" max="1794" width="48.5703125" style="446" customWidth="1"/>
    <col min="1795" max="1795" width="6.28515625" style="446" customWidth="1"/>
    <col min="1796" max="1796" width="9" style="446" customWidth="1"/>
    <col min="1797" max="1797" width="8.140625" style="446" bestFit="1" customWidth="1"/>
    <col min="1798" max="1798" width="10.85546875" style="446" bestFit="1" customWidth="1"/>
    <col min="1799" max="1799" width="1" style="446" customWidth="1"/>
    <col min="1800" max="1800" width="12.42578125" style="446" bestFit="1" customWidth="1"/>
    <col min="1801" max="1801" width="9.140625" style="446"/>
    <col min="1802" max="1802" width="11.85546875" style="446" customWidth="1"/>
    <col min="1803" max="2048" width="9.140625" style="446"/>
    <col min="2049" max="2049" width="4" style="446" customWidth="1"/>
    <col min="2050" max="2050" width="48.5703125" style="446" customWidth="1"/>
    <col min="2051" max="2051" width="6.28515625" style="446" customWidth="1"/>
    <col min="2052" max="2052" width="9" style="446" customWidth="1"/>
    <col min="2053" max="2053" width="8.140625" style="446" bestFit="1" customWidth="1"/>
    <col min="2054" max="2054" width="10.85546875" style="446" bestFit="1" customWidth="1"/>
    <col min="2055" max="2055" width="1" style="446" customWidth="1"/>
    <col min="2056" max="2056" width="12.42578125" style="446" bestFit="1" customWidth="1"/>
    <col min="2057" max="2057" width="9.140625" style="446"/>
    <col min="2058" max="2058" width="11.85546875" style="446" customWidth="1"/>
    <col min="2059" max="2304" width="9.140625" style="446"/>
    <col min="2305" max="2305" width="4" style="446" customWidth="1"/>
    <col min="2306" max="2306" width="48.5703125" style="446" customWidth="1"/>
    <col min="2307" max="2307" width="6.28515625" style="446" customWidth="1"/>
    <col min="2308" max="2308" width="9" style="446" customWidth="1"/>
    <col min="2309" max="2309" width="8.140625" style="446" bestFit="1" customWidth="1"/>
    <col min="2310" max="2310" width="10.85546875" style="446" bestFit="1" customWidth="1"/>
    <col min="2311" max="2311" width="1" style="446" customWidth="1"/>
    <col min="2312" max="2312" width="12.42578125" style="446" bestFit="1" customWidth="1"/>
    <col min="2313" max="2313" width="9.140625" style="446"/>
    <col min="2314" max="2314" width="11.85546875" style="446" customWidth="1"/>
    <col min="2315" max="2560" width="9.140625" style="446"/>
    <col min="2561" max="2561" width="4" style="446" customWidth="1"/>
    <col min="2562" max="2562" width="48.5703125" style="446" customWidth="1"/>
    <col min="2563" max="2563" width="6.28515625" style="446" customWidth="1"/>
    <col min="2564" max="2564" width="9" style="446" customWidth="1"/>
    <col min="2565" max="2565" width="8.140625" style="446" bestFit="1" customWidth="1"/>
    <col min="2566" max="2566" width="10.85546875" style="446" bestFit="1" customWidth="1"/>
    <col min="2567" max="2567" width="1" style="446" customWidth="1"/>
    <col min="2568" max="2568" width="12.42578125" style="446" bestFit="1" customWidth="1"/>
    <col min="2569" max="2569" width="9.140625" style="446"/>
    <col min="2570" max="2570" width="11.85546875" style="446" customWidth="1"/>
    <col min="2571" max="2816" width="9.140625" style="446"/>
    <col min="2817" max="2817" width="4" style="446" customWidth="1"/>
    <col min="2818" max="2818" width="48.5703125" style="446" customWidth="1"/>
    <col min="2819" max="2819" width="6.28515625" style="446" customWidth="1"/>
    <col min="2820" max="2820" width="9" style="446" customWidth="1"/>
    <col min="2821" max="2821" width="8.140625" style="446" bestFit="1" customWidth="1"/>
    <col min="2822" max="2822" width="10.85546875" style="446" bestFit="1" customWidth="1"/>
    <col min="2823" max="2823" width="1" style="446" customWidth="1"/>
    <col min="2824" max="2824" width="12.42578125" style="446" bestFit="1" customWidth="1"/>
    <col min="2825" max="2825" width="9.140625" style="446"/>
    <col min="2826" max="2826" width="11.85546875" style="446" customWidth="1"/>
    <col min="2827" max="3072" width="9.140625" style="446"/>
    <col min="3073" max="3073" width="4" style="446" customWidth="1"/>
    <col min="3074" max="3074" width="48.5703125" style="446" customWidth="1"/>
    <col min="3075" max="3075" width="6.28515625" style="446" customWidth="1"/>
    <col min="3076" max="3076" width="9" style="446" customWidth="1"/>
    <col min="3077" max="3077" width="8.140625" style="446" bestFit="1" customWidth="1"/>
    <col min="3078" max="3078" width="10.85546875" style="446" bestFit="1" customWidth="1"/>
    <col min="3079" max="3079" width="1" style="446" customWidth="1"/>
    <col min="3080" max="3080" width="12.42578125" style="446" bestFit="1" customWidth="1"/>
    <col min="3081" max="3081" width="9.140625" style="446"/>
    <col min="3082" max="3082" width="11.85546875" style="446" customWidth="1"/>
    <col min="3083" max="3328" width="9.140625" style="446"/>
    <col min="3329" max="3329" width="4" style="446" customWidth="1"/>
    <col min="3330" max="3330" width="48.5703125" style="446" customWidth="1"/>
    <col min="3331" max="3331" width="6.28515625" style="446" customWidth="1"/>
    <col min="3332" max="3332" width="9" style="446" customWidth="1"/>
    <col min="3333" max="3333" width="8.140625" style="446" bestFit="1" customWidth="1"/>
    <col min="3334" max="3334" width="10.85546875" style="446" bestFit="1" customWidth="1"/>
    <col min="3335" max="3335" width="1" style="446" customWidth="1"/>
    <col min="3336" max="3336" width="12.42578125" style="446" bestFit="1" customWidth="1"/>
    <col min="3337" max="3337" width="9.140625" style="446"/>
    <col min="3338" max="3338" width="11.85546875" style="446" customWidth="1"/>
    <col min="3339" max="3584" width="9.140625" style="446"/>
    <col min="3585" max="3585" width="4" style="446" customWidth="1"/>
    <col min="3586" max="3586" width="48.5703125" style="446" customWidth="1"/>
    <col min="3587" max="3587" width="6.28515625" style="446" customWidth="1"/>
    <col min="3588" max="3588" width="9" style="446" customWidth="1"/>
    <col min="3589" max="3589" width="8.140625" style="446" bestFit="1" customWidth="1"/>
    <col min="3590" max="3590" width="10.85546875" style="446" bestFit="1" customWidth="1"/>
    <col min="3591" max="3591" width="1" style="446" customWidth="1"/>
    <col min="3592" max="3592" width="12.42578125" style="446" bestFit="1" customWidth="1"/>
    <col min="3593" max="3593" width="9.140625" style="446"/>
    <col min="3594" max="3594" width="11.85546875" style="446" customWidth="1"/>
    <col min="3595" max="3840" width="9.140625" style="446"/>
    <col min="3841" max="3841" width="4" style="446" customWidth="1"/>
    <col min="3842" max="3842" width="48.5703125" style="446" customWidth="1"/>
    <col min="3843" max="3843" width="6.28515625" style="446" customWidth="1"/>
    <col min="3844" max="3844" width="9" style="446" customWidth="1"/>
    <col min="3845" max="3845" width="8.140625" style="446" bestFit="1" customWidth="1"/>
    <col min="3846" max="3846" width="10.85546875" style="446" bestFit="1" customWidth="1"/>
    <col min="3847" max="3847" width="1" style="446" customWidth="1"/>
    <col min="3848" max="3848" width="12.42578125" style="446" bestFit="1" customWidth="1"/>
    <col min="3849" max="3849" width="9.140625" style="446"/>
    <col min="3850" max="3850" width="11.85546875" style="446" customWidth="1"/>
    <col min="3851" max="4096" width="9.140625" style="446"/>
    <col min="4097" max="4097" width="4" style="446" customWidth="1"/>
    <col min="4098" max="4098" width="48.5703125" style="446" customWidth="1"/>
    <col min="4099" max="4099" width="6.28515625" style="446" customWidth="1"/>
    <col min="4100" max="4100" width="9" style="446" customWidth="1"/>
    <col min="4101" max="4101" width="8.140625" style="446" bestFit="1" customWidth="1"/>
    <col min="4102" max="4102" width="10.85546875" style="446" bestFit="1" customWidth="1"/>
    <col min="4103" max="4103" width="1" style="446" customWidth="1"/>
    <col min="4104" max="4104" width="12.42578125" style="446" bestFit="1" customWidth="1"/>
    <col min="4105" max="4105" width="9.140625" style="446"/>
    <col min="4106" max="4106" width="11.85546875" style="446" customWidth="1"/>
    <col min="4107" max="4352" width="9.140625" style="446"/>
    <col min="4353" max="4353" width="4" style="446" customWidth="1"/>
    <col min="4354" max="4354" width="48.5703125" style="446" customWidth="1"/>
    <col min="4355" max="4355" width="6.28515625" style="446" customWidth="1"/>
    <col min="4356" max="4356" width="9" style="446" customWidth="1"/>
    <col min="4357" max="4357" width="8.140625" style="446" bestFit="1" customWidth="1"/>
    <col min="4358" max="4358" width="10.85546875" style="446" bestFit="1" customWidth="1"/>
    <col min="4359" max="4359" width="1" style="446" customWidth="1"/>
    <col min="4360" max="4360" width="12.42578125" style="446" bestFit="1" customWidth="1"/>
    <col min="4361" max="4361" width="9.140625" style="446"/>
    <col min="4362" max="4362" width="11.85546875" style="446" customWidth="1"/>
    <col min="4363" max="4608" width="9.140625" style="446"/>
    <col min="4609" max="4609" width="4" style="446" customWidth="1"/>
    <col min="4610" max="4610" width="48.5703125" style="446" customWidth="1"/>
    <col min="4611" max="4611" width="6.28515625" style="446" customWidth="1"/>
    <col min="4612" max="4612" width="9" style="446" customWidth="1"/>
    <col min="4613" max="4613" width="8.140625" style="446" bestFit="1" customWidth="1"/>
    <col min="4614" max="4614" width="10.85546875" style="446" bestFit="1" customWidth="1"/>
    <col min="4615" max="4615" width="1" style="446" customWidth="1"/>
    <col min="4616" max="4616" width="12.42578125" style="446" bestFit="1" customWidth="1"/>
    <col min="4617" max="4617" width="9.140625" style="446"/>
    <col min="4618" max="4618" width="11.85546875" style="446" customWidth="1"/>
    <col min="4619" max="4864" width="9.140625" style="446"/>
    <col min="4865" max="4865" width="4" style="446" customWidth="1"/>
    <col min="4866" max="4866" width="48.5703125" style="446" customWidth="1"/>
    <col min="4867" max="4867" width="6.28515625" style="446" customWidth="1"/>
    <col min="4868" max="4868" width="9" style="446" customWidth="1"/>
    <col min="4869" max="4869" width="8.140625" style="446" bestFit="1" customWidth="1"/>
    <col min="4870" max="4870" width="10.85546875" style="446" bestFit="1" customWidth="1"/>
    <col min="4871" max="4871" width="1" style="446" customWidth="1"/>
    <col min="4872" max="4872" width="12.42578125" style="446" bestFit="1" customWidth="1"/>
    <col min="4873" max="4873" width="9.140625" style="446"/>
    <col min="4874" max="4874" width="11.85546875" style="446" customWidth="1"/>
    <col min="4875" max="5120" width="9.140625" style="446"/>
    <col min="5121" max="5121" width="4" style="446" customWidth="1"/>
    <col min="5122" max="5122" width="48.5703125" style="446" customWidth="1"/>
    <col min="5123" max="5123" width="6.28515625" style="446" customWidth="1"/>
    <col min="5124" max="5124" width="9" style="446" customWidth="1"/>
    <col min="5125" max="5125" width="8.140625" style="446" bestFit="1" customWidth="1"/>
    <col min="5126" max="5126" width="10.85546875" style="446" bestFit="1" customWidth="1"/>
    <col min="5127" max="5127" width="1" style="446" customWidth="1"/>
    <col min="5128" max="5128" width="12.42578125" style="446" bestFit="1" customWidth="1"/>
    <col min="5129" max="5129" width="9.140625" style="446"/>
    <col min="5130" max="5130" width="11.85546875" style="446" customWidth="1"/>
    <col min="5131" max="5376" width="9.140625" style="446"/>
    <col min="5377" max="5377" width="4" style="446" customWidth="1"/>
    <col min="5378" max="5378" width="48.5703125" style="446" customWidth="1"/>
    <col min="5379" max="5379" width="6.28515625" style="446" customWidth="1"/>
    <col min="5380" max="5380" width="9" style="446" customWidth="1"/>
    <col min="5381" max="5381" width="8.140625" style="446" bestFit="1" customWidth="1"/>
    <col min="5382" max="5382" width="10.85546875" style="446" bestFit="1" customWidth="1"/>
    <col min="5383" max="5383" width="1" style="446" customWidth="1"/>
    <col min="5384" max="5384" width="12.42578125" style="446" bestFit="1" customWidth="1"/>
    <col min="5385" max="5385" width="9.140625" style="446"/>
    <col min="5386" max="5386" width="11.85546875" style="446" customWidth="1"/>
    <col min="5387" max="5632" width="9.140625" style="446"/>
    <col min="5633" max="5633" width="4" style="446" customWidth="1"/>
    <col min="5634" max="5634" width="48.5703125" style="446" customWidth="1"/>
    <col min="5635" max="5635" width="6.28515625" style="446" customWidth="1"/>
    <col min="5636" max="5636" width="9" style="446" customWidth="1"/>
    <col min="5637" max="5637" width="8.140625" style="446" bestFit="1" customWidth="1"/>
    <col min="5638" max="5638" width="10.85546875" style="446" bestFit="1" customWidth="1"/>
    <col min="5639" max="5639" width="1" style="446" customWidth="1"/>
    <col min="5640" max="5640" width="12.42578125" style="446" bestFit="1" customWidth="1"/>
    <col min="5641" max="5641" width="9.140625" style="446"/>
    <col min="5642" max="5642" width="11.85546875" style="446" customWidth="1"/>
    <col min="5643" max="5888" width="9.140625" style="446"/>
    <col min="5889" max="5889" width="4" style="446" customWidth="1"/>
    <col min="5890" max="5890" width="48.5703125" style="446" customWidth="1"/>
    <col min="5891" max="5891" width="6.28515625" style="446" customWidth="1"/>
    <col min="5892" max="5892" width="9" style="446" customWidth="1"/>
    <col min="5893" max="5893" width="8.140625" style="446" bestFit="1" customWidth="1"/>
    <col min="5894" max="5894" width="10.85546875" style="446" bestFit="1" customWidth="1"/>
    <col min="5895" max="5895" width="1" style="446" customWidth="1"/>
    <col min="5896" max="5896" width="12.42578125" style="446" bestFit="1" customWidth="1"/>
    <col min="5897" max="5897" width="9.140625" style="446"/>
    <col min="5898" max="5898" width="11.85546875" style="446" customWidth="1"/>
    <col min="5899" max="6144" width="9.140625" style="446"/>
    <col min="6145" max="6145" width="4" style="446" customWidth="1"/>
    <col min="6146" max="6146" width="48.5703125" style="446" customWidth="1"/>
    <col min="6147" max="6147" width="6.28515625" style="446" customWidth="1"/>
    <col min="6148" max="6148" width="9" style="446" customWidth="1"/>
    <col min="6149" max="6149" width="8.140625" style="446" bestFit="1" customWidth="1"/>
    <col min="6150" max="6150" width="10.85546875" style="446" bestFit="1" customWidth="1"/>
    <col min="6151" max="6151" width="1" style="446" customWidth="1"/>
    <col min="6152" max="6152" width="12.42578125" style="446" bestFit="1" customWidth="1"/>
    <col min="6153" max="6153" width="9.140625" style="446"/>
    <col min="6154" max="6154" width="11.85546875" style="446" customWidth="1"/>
    <col min="6155" max="6400" width="9.140625" style="446"/>
    <col min="6401" max="6401" width="4" style="446" customWidth="1"/>
    <col min="6402" max="6402" width="48.5703125" style="446" customWidth="1"/>
    <col min="6403" max="6403" width="6.28515625" style="446" customWidth="1"/>
    <col min="6404" max="6404" width="9" style="446" customWidth="1"/>
    <col min="6405" max="6405" width="8.140625" style="446" bestFit="1" customWidth="1"/>
    <col min="6406" max="6406" width="10.85546875" style="446" bestFit="1" customWidth="1"/>
    <col min="6407" max="6407" width="1" style="446" customWidth="1"/>
    <col min="6408" max="6408" width="12.42578125" style="446" bestFit="1" customWidth="1"/>
    <col min="6409" max="6409" width="9.140625" style="446"/>
    <col min="6410" max="6410" width="11.85546875" style="446" customWidth="1"/>
    <col min="6411" max="6656" width="9.140625" style="446"/>
    <col min="6657" max="6657" width="4" style="446" customWidth="1"/>
    <col min="6658" max="6658" width="48.5703125" style="446" customWidth="1"/>
    <col min="6659" max="6659" width="6.28515625" style="446" customWidth="1"/>
    <col min="6660" max="6660" width="9" style="446" customWidth="1"/>
    <col min="6661" max="6661" width="8.140625" style="446" bestFit="1" customWidth="1"/>
    <col min="6662" max="6662" width="10.85546875" style="446" bestFit="1" customWidth="1"/>
    <col min="6663" max="6663" width="1" style="446" customWidth="1"/>
    <col min="6664" max="6664" width="12.42578125" style="446" bestFit="1" customWidth="1"/>
    <col min="6665" max="6665" width="9.140625" style="446"/>
    <col min="6666" max="6666" width="11.85546875" style="446" customWidth="1"/>
    <col min="6667" max="6912" width="9.140625" style="446"/>
    <col min="6913" max="6913" width="4" style="446" customWidth="1"/>
    <col min="6914" max="6914" width="48.5703125" style="446" customWidth="1"/>
    <col min="6915" max="6915" width="6.28515625" style="446" customWidth="1"/>
    <col min="6916" max="6916" width="9" style="446" customWidth="1"/>
    <col min="6917" max="6917" width="8.140625" style="446" bestFit="1" customWidth="1"/>
    <col min="6918" max="6918" width="10.85546875" style="446" bestFit="1" customWidth="1"/>
    <col min="6919" max="6919" width="1" style="446" customWidth="1"/>
    <col min="6920" max="6920" width="12.42578125" style="446" bestFit="1" customWidth="1"/>
    <col min="6921" max="6921" width="9.140625" style="446"/>
    <col min="6922" max="6922" width="11.85546875" style="446" customWidth="1"/>
    <col min="6923" max="7168" width="9.140625" style="446"/>
    <col min="7169" max="7169" width="4" style="446" customWidth="1"/>
    <col min="7170" max="7170" width="48.5703125" style="446" customWidth="1"/>
    <col min="7171" max="7171" width="6.28515625" style="446" customWidth="1"/>
    <col min="7172" max="7172" width="9" style="446" customWidth="1"/>
    <col min="7173" max="7173" width="8.140625" style="446" bestFit="1" customWidth="1"/>
    <col min="7174" max="7174" width="10.85546875" style="446" bestFit="1" customWidth="1"/>
    <col min="7175" max="7175" width="1" style="446" customWidth="1"/>
    <col min="7176" max="7176" width="12.42578125" style="446" bestFit="1" customWidth="1"/>
    <col min="7177" max="7177" width="9.140625" style="446"/>
    <col min="7178" max="7178" width="11.85546875" style="446" customWidth="1"/>
    <col min="7179" max="7424" width="9.140625" style="446"/>
    <col min="7425" max="7425" width="4" style="446" customWidth="1"/>
    <col min="7426" max="7426" width="48.5703125" style="446" customWidth="1"/>
    <col min="7427" max="7427" width="6.28515625" style="446" customWidth="1"/>
    <col min="7428" max="7428" width="9" style="446" customWidth="1"/>
    <col min="7429" max="7429" width="8.140625" style="446" bestFit="1" customWidth="1"/>
    <col min="7430" max="7430" width="10.85546875" style="446" bestFit="1" customWidth="1"/>
    <col min="7431" max="7431" width="1" style="446" customWidth="1"/>
    <col min="7432" max="7432" width="12.42578125" style="446" bestFit="1" customWidth="1"/>
    <col min="7433" max="7433" width="9.140625" style="446"/>
    <col min="7434" max="7434" width="11.85546875" style="446" customWidth="1"/>
    <col min="7435" max="7680" width="9.140625" style="446"/>
    <col min="7681" max="7681" width="4" style="446" customWidth="1"/>
    <col min="7682" max="7682" width="48.5703125" style="446" customWidth="1"/>
    <col min="7683" max="7683" width="6.28515625" style="446" customWidth="1"/>
    <col min="7684" max="7684" width="9" style="446" customWidth="1"/>
    <col min="7685" max="7685" width="8.140625" style="446" bestFit="1" customWidth="1"/>
    <col min="7686" max="7686" width="10.85546875" style="446" bestFit="1" customWidth="1"/>
    <col min="7687" max="7687" width="1" style="446" customWidth="1"/>
    <col min="7688" max="7688" width="12.42578125" style="446" bestFit="1" customWidth="1"/>
    <col min="7689" max="7689" width="9.140625" style="446"/>
    <col min="7690" max="7690" width="11.85546875" style="446" customWidth="1"/>
    <col min="7691" max="7936" width="9.140625" style="446"/>
    <col min="7937" max="7937" width="4" style="446" customWidth="1"/>
    <col min="7938" max="7938" width="48.5703125" style="446" customWidth="1"/>
    <col min="7939" max="7939" width="6.28515625" style="446" customWidth="1"/>
    <col min="7940" max="7940" width="9" style="446" customWidth="1"/>
    <col min="7941" max="7941" width="8.140625" style="446" bestFit="1" customWidth="1"/>
    <col min="7942" max="7942" width="10.85546875" style="446" bestFit="1" customWidth="1"/>
    <col min="7943" max="7943" width="1" style="446" customWidth="1"/>
    <col min="7944" max="7944" width="12.42578125" style="446" bestFit="1" customWidth="1"/>
    <col min="7945" max="7945" width="9.140625" style="446"/>
    <col min="7946" max="7946" width="11.85546875" style="446" customWidth="1"/>
    <col min="7947" max="8192" width="9.140625" style="446"/>
    <col min="8193" max="8193" width="4" style="446" customWidth="1"/>
    <col min="8194" max="8194" width="48.5703125" style="446" customWidth="1"/>
    <col min="8195" max="8195" width="6.28515625" style="446" customWidth="1"/>
    <col min="8196" max="8196" width="9" style="446" customWidth="1"/>
    <col min="8197" max="8197" width="8.140625" style="446" bestFit="1" customWidth="1"/>
    <col min="8198" max="8198" width="10.85546875" style="446" bestFit="1" customWidth="1"/>
    <col min="8199" max="8199" width="1" style="446" customWidth="1"/>
    <col min="8200" max="8200" width="12.42578125" style="446" bestFit="1" customWidth="1"/>
    <col min="8201" max="8201" width="9.140625" style="446"/>
    <col min="8202" max="8202" width="11.85546875" style="446" customWidth="1"/>
    <col min="8203" max="8448" width="9.140625" style="446"/>
    <col min="8449" max="8449" width="4" style="446" customWidth="1"/>
    <col min="8450" max="8450" width="48.5703125" style="446" customWidth="1"/>
    <col min="8451" max="8451" width="6.28515625" style="446" customWidth="1"/>
    <col min="8452" max="8452" width="9" style="446" customWidth="1"/>
    <col min="8453" max="8453" width="8.140625" style="446" bestFit="1" customWidth="1"/>
    <col min="8454" max="8454" width="10.85546875" style="446" bestFit="1" customWidth="1"/>
    <col min="8455" max="8455" width="1" style="446" customWidth="1"/>
    <col min="8456" max="8456" width="12.42578125" style="446" bestFit="1" customWidth="1"/>
    <col min="8457" max="8457" width="9.140625" style="446"/>
    <col min="8458" max="8458" width="11.85546875" style="446" customWidth="1"/>
    <col min="8459" max="8704" width="9.140625" style="446"/>
    <col min="8705" max="8705" width="4" style="446" customWidth="1"/>
    <col min="8706" max="8706" width="48.5703125" style="446" customWidth="1"/>
    <col min="8707" max="8707" width="6.28515625" style="446" customWidth="1"/>
    <col min="8708" max="8708" width="9" style="446" customWidth="1"/>
    <col min="8709" max="8709" width="8.140625" style="446" bestFit="1" customWidth="1"/>
    <col min="8710" max="8710" width="10.85546875" style="446" bestFit="1" customWidth="1"/>
    <col min="8711" max="8711" width="1" style="446" customWidth="1"/>
    <col min="8712" max="8712" width="12.42578125" style="446" bestFit="1" customWidth="1"/>
    <col min="8713" max="8713" width="9.140625" style="446"/>
    <col min="8714" max="8714" width="11.85546875" style="446" customWidth="1"/>
    <col min="8715" max="8960" width="9.140625" style="446"/>
    <col min="8961" max="8961" width="4" style="446" customWidth="1"/>
    <col min="8962" max="8962" width="48.5703125" style="446" customWidth="1"/>
    <col min="8963" max="8963" width="6.28515625" style="446" customWidth="1"/>
    <col min="8964" max="8964" width="9" style="446" customWidth="1"/>
    <col min="8965" max="8965" width="8.140625" style="446" bestFit="1" customWidth="1"/>
    <col min="8966" max="8966" width="10.85546875" style="446" bestFit="1" customWidth="1"/>
    <col min="8967" max="8967" width="1" style="446" customWidth="1"/>
    <col min="8968" max="8968" width="12.42578125" style="446" bestFit="1" customWidth="1"/>
    <col min="8969" max="8969" width="9.140625" style="446"/>
    <col min="8970" max="8970" width="11.85546875" style="446" customWidth="1"/>
    <col min="8971" max="9216" width="9.140625" style="446"/>
    <col min="9217" max="9217" width="4" style="446" customWidth="1"/>
    <col min="9218" max="9218" width="48.5703125" style="446" customWidth="1"/>
    <col min="9219" max="9219" width="6.28515625" style="446" customWidth="1"/>
    <col min="9220" max="9220" width="9" style="446" customWidth="1"/>
    <col min="9221" max="9221" width="8.140625" style="446" bestFit="1" customWidth="1"/>
    <col min="9222" max="9222" width="10.85546875" style="446" bestFit="1" customWidth="1"/>
    <col min="9223" max="9223" width="1" style="446" customWidth="1"/>
    <col min="9224" max="9224" width="12.42578125" style="446" bestFit="1" customWidth="1"/>
    <col min="9225" max="9225" width="9.140625" style="446"/>
    <col min="9226" max="9226" width="11.85546875" style="446" customWidth="1"/>
    <col min="9227" max="9472" width="9.140625" style="446"/>
    <col min="9473" max="9473" width="4" style="446" customWidth="1"/>
    <col min="9474" max="9474" width="48.5703125" style="446" customWidth="1"/>
    <col min="9475" max="9475" width="6.28515625" style="446" customWidth="1"/>
    <col min="9476" max="9476" width="9" style="446" customWidth="1"/>
    <col min="9477" max="9477" width="8.140625" style="446" bestFit="1" customWidth="1"/>
    <col min="9478" max="9478" width="10.85546875" style="446" bestFit="1" customWidth="1"/>
    <col min="9479" max="9479" width="1" style="446" customWidth="1"/>
    <col min="9480" max="9480" width="12.42578125" style="446" bestFit="1" customWidth="1"/>
    <col min="9481" max="9481" width="9.140625" style="446"/>
    <col min="9482" max="9482" width="11.85546875" style="446" customWidth="1"/>
    <col min="9483" max="9728" width="9.140625" style="446"/>
    <col min="9729" max="9729" width="4" style="446" customWidth="1"/>
    <col min="9730" max="9730" width="48.5703125" style="446" customWidth="1"/>
    <col min="9731" max="9731" width="6.28515625" style="446" customWidth="1"/>
    <col min="9732" max="9732" width="9" style="446" customWidth="1"/>
    <col min="9733" max="9733" width="8.140625" style="446" bestFit="1" customWidth="1"/>
    <col min="9734" max="9734" width="10.85546875" style="446" bestFit="1" customWidth="1"/>
    <col min="9735" max="9735" width="1" style="446" customWidth="1"/>
    <col min="9736" max="9736" width="12.42578125" style="446" bestFit="1" customWidth="1"/>
    <col min="9737" max="9737" width="9.140625" style="446"/>
    <col min="9738" max="9738" width="11.85546875" style="446" customWidth="1"/>
    <col min="9739" max="9984" width="9.140625" style="446"/>
    <col min="9985" max="9985" width="4" style="446" customWidth="1"/>
    <col min="9986" max="9986" width="48.5703125" style="446" customWidth="1"/>
    <col min="9987" max="9987" width="6.28515625" style="446" customWidth="1"/>
    <col min="9988" max="9988" width="9" style="446" customWidth="1"/>
    <col min="9989" max="9989" width="8.140625" style="446" bestFit="1" customWidth="1"/>
    <col min="9990" max="9990" width="10.85546875" style="446" bestFit="1" customWidth="1"/>
    <col min="9991" max="9991" width="1" style="446" customWidth="1"/>
    <col min="9992" max="9992" width="12.42578125" style="446" bestFit="1" customWidth="1"/>
    <col min="9993" max="9993" width="9.140625" style="446"/>
    <col min="9994" max="9994" width="11.85546875" style="446" customWidth="1"/>
    <col min="9995" max="10240" width="9.140625" style="446"/>
    <col min="10241" max="10241" width="4" style="446" customWidth="1"/>
    <col min="10242" max="10242" width="48.5703125" style="446" customWidth="1"/>
    <col min="10243" max="10243" width="6.28515625" style="446" customWidth="1"/>
    <col min="10244" max="10244" width="9" style="446" customWidth="1"/>
    <col min="10245" max="10245" width="8.140625" style="446" bestFit="1" customWidth="1"/>
    <col min="10246" max="10246" width="10.85546875" style="446" bestFit="1" customWidth="1"/>
    <col min="10247" max="10247" width="1" style="446" customWidth="1"/>
    <col min="10248" max="10248" width="12.42578125" style="446" bestFit="1" customWidth="1"/>
    <col min="10249" max="10249" width="9.140625" style="446"/>
    <col min="10250" max="10250" width="11.85546875" style="446" customWidth="1"/>
    <col min="10251" max="10496" width="9.140625" style="446"/>
    <col min="10497" max="10497" width="4" style="446" customWidth="1"/>
    <col min="10498" max="10498" width="48.5703125" style="446" customWidth="1"/>
    <col min="10499" max="10499" width="6.28515625" style="446" customWidth="1"/>
    <col min="10500" max="10500" width="9" style="446" customWidth="1"/>
    <col min="10501" max="10501" width="8.140625" style="446" bestFit="1" customWidth="1"/>
    <col min="10502" max="10502" width="10.85546875" style="446" bestFit="1" customWidth="1"/>
    <col min="10503" max="10503" width="1" style="446" customWidth="1"/>
    <col min="10504" max="10504" width="12.42578125" style="446" bestFit="1" customWidth="1"/>
    <col min="10505" max="10505" width="9.140625" style="446"/>
    <col min="10506" max="10506" width="11.85546875" style="446" customWidth="1"/>
    <col min="10507" max="10752" width="9.140625" style="446"/>
    <col min="10753" max="10753" width="4" style="446" customWidth="1"/>
    <col min="10754" max="10754" width="48.5703125" style="446" customWidth="1"/>
    <col min="10755" max="10755" width="6.28515625" style="446" customWidth="1"/>
    <col min="10756" max="10756" width="9" style="446" customWidth="1"/>
    <col min="10757" max="10757" width="8.140625" style="446" bestFit="1" customWidth="1"/>
    <col min="10758" max="10758" width="10.85546875" style="446" bestFit="1" customWidth="1"/>
    <col min="10759" max="10759" width="1" style="446" customWidth="1"/>
    <col min="10760" max="10760" width="12.42578125" style="446" bestFit="1" customWidth="1"/>
    <col min="10761" max="10761" width="9.140625" style="446"/>
    <col min="10762" max="10762" width="11.85546875" style="446" customWidth="1"/>
    <col min="10763" max="11008" width="9.140625" style="446"/>
    <col min="11009" max="11009" width="4" style="446" customWidth="1"/>
    <col min="11010" max="11010" width="48.5703125" style="446" customWidth="1"/>
    <col min="11011" max="11011" width="6.28515625" style="446" customWidth="1"/>
    <col min="11012" max="11012" width="9" style="446" customWidth="1"/>
    <col min="11013" max="11013" width="8.140625" style="446" bestFit="1" customWidth="1"/>
    <col min="11014" max="11014" width="10.85546875" style="446" bestFit="1" customWidth="1"/>
    <col min="11015" max="11015" width="1" style="446" customWidth="1"/>
    <col min="11016" max="11016" width="12.42578125" style="446" bestFit="1" customWidth="1"/>
    <col min="11017" max="11017" width="9.140625" style="446"/>
    <col min="11018" max="11018" width="11.85546875" style="446" customWidth="1"/>
    <col min="11019" max="11264" width="9.140625" style="446"/>
    <col min="11265" max="11265" width="4" style="446" customWidth="1"/>
    <col min="11266" max="11266" width="48.5703125" style="446" customWidth="1"/>
    <col min="11267" max="11267" width="6.28515625" style="446" customWidth="1"/>
    <col min="11268" max="11268" width="9" style="446" customWidth="1"/>
    <col min="11269" max="11269" width="8.140625" style="446" bestFit="1" customWidth="1"/>
    <col min="11270" max="11270" width="10.85546875" style="446" bestFit="1" customWidth="1"/>
    <col min="11271" max="11271" width="1" style="446" customWidth="1"/>
    <col min="11272" max="11272" width="12.42578125" style="446" bestFit="1" customWidth="1"/>
    <col min="11273" max="11273" width="9.140625" style="446"/>
    <col min="11274" max="11274" width="11.85546875" style="446" customWidth="1"/>
    <col min="11275" max="11520" width="9.140625" style="446"/>
    <col min="11521" max="11521" width="4" style="446" customWidth="1"/>
    <col min="11522" max="11522" width="48.5703125" style="446" customWidth="1"/>
    <col min="11523" max="11523" width="6.28515625" style="446" customWidth="1"/>
    <col min="11524" max="11524" width="9" style="446" customWidth="1"/>
    <col min="11525" max="11525" width="8.140625" style="446" bestFit="1" customWidth="1"/>
    <col min="11526" max="11526" width="10.85546875" style="446" bestFit="1" customWidth="1"/>
    <col min="11527" max="11527" width="1" style="446" customWidth="1"/>
    <col min="11528" max="11528" width="12.42578125" style="446" bestFit="1" customWidth="1"/>
    <col min="11529" max="11529" width="9.140625" style="446"/>
    <col min="11530" max="11530" width="11.85546875" style="446" customWidth="1"/>
    <col min="11531" max="11776" width="9.140625" style="446"/>
    <col min="11777" max="11777" width="4" style="446" customWidth="1"/>
    <col min="11778" max="11778" width="48.5703125" style="446" customWidth="1"/>
    <col min="11779" max="11779" width="6.28515625" style="446" customWidth="1"/>
    <col min="11780" max="11780" width="9" style="446" customWidth="1"/>
    <col min="11781" max="11781" width="8.140625" style="446" bestFit="1" customWidth="1"/>
    <col min="11782" max="11782" width="10.85546875" style="446" bestFit="1" customWidth="1"/>
    <col min="11783" max="11783" width="1" style="446" customWidth="1"/>
    <col min="11784" max="11784" width="12.42578125" style="446" bestFit="1" customWidth="1"/>
    <col min="11785" max="11785" width="9.140625" style="446"/>
    <col min="11786" max="11786" width="11.85546875" style="446" customWidth="1"/>
    <col min="11787" max="12032" width="9.140625" style="446"/>
    <col min="12033" max="12033" width="4" style="446" customWidth="1"/>
    <col min="12034" max="12034" width="48.5703125" style="446" customWidth="1"/>
    <col min="12035" max="12035" width="6.28515625" style="446" customWidth="1"/>
    <col min="12036" max="12036" width="9" style="446" customWidth="1"/>
    <col min="12037" max="12037" width="8.140625" style="446" bestFit="1" customWidth="1"/>
    <col min="12038" max="12038" width="10.85546875" style="446" bestFit="1" customWidth="1"/>
    <col min="12039" max="12039" width="1" style="446" customWidth="1"/>
    <col min="12040" max="12040" width="12.42578125" style="446" bestFit="1" customWidth="1"/>
    <col min="12041" max="12041" width="9.140625" style="446"/>
    <col min="12042" max="12042" width="11.85546875" style="446" customWidth="1"/>
    <col min="12043" max="12288" width="9.140625" style="446"/>
    <col min="12289" max="12289" width="4" style="446" customWidth="1"/>
    <col min="12290" max="12290" width="48.5703125" style="446" customWidth="1"/>
    <col min="12291" max="12291" width="6.28515625" style="446" customWidth="1"/>
    <col min="12292" max="12292" width="9" style="446" customWidth="1"/>
    <col min="12293" max="12293" width="8.140625" style="446" bestFit="1" customWidth="1"/>
    <col min="12294" max="12294" width="10.85546875" style="446" bestFit="1" customWidth="1"/>
    <col min="12295" max="12295" width="1" style="446" customWidth="1"/>
    <col min="12296" max="12296" width="12.42578125" style="446" bestFit="1" customWidth="1"/>
    <col min="12297" max="12297" width="9.140625" style="446"/>
    <col min="12298" max="12298" width="11.85546875" style="446" customWidth="1"/>
    <col min="12299" max="12544" width="9.140625" style="446"/>
    <col min="12545" max="12545" width="4" style="446" customWidth="1"/>
    <col min="12546" max="12546" width="48.5703125" style="446" customWidth="1"/>
    <col min="12547" max="12547" width="6.28515625" style="446" customWidth="1"/>
    <col min="12548" max="12548" width="9" style="446" customWidth="1"/>
    <col min="12549" max="12549" width="8.140625" style="446" bestFit="1" customWidth="1"/>
    <col min="12550" max="12550" width="10.85546875" style="446" bestFit="1" customWidth="1"/>
    <col min="12551" max="12551" width="1" style="446" customWidth="1"/>
    <col min="12552" max="12552" width="12.42578125" style="446" bestFit="1" customWidth="1"/>
    <col min="12553" max="12553" width="9.140625" style="446"/>
    <col min="12554" max="12554" width="11.85546875" style="446" customWidth="1"/>
    <col min="12555" max="12800" width="9.140625" style="446"/>
    <col min="12801" max="12801" width="4" style="446" customWidth="1"/>
    <col min="12802" max="12802" width="48.5703125" style="446" customWidth="1"/>
    <col min="12803" max="12803" width="6.28515625" style="446" customWidth="1"/>
    <col min="12804" max="12804" width="9" style="446" customWidth="1"/>
    <col min="12805" max="12805" width="8.140625" style="446" bestFit="1" customWidth="1"/>
    <col min="12806" max="12806" width="10.85546875" style="446" bestFit="1" customWidth="1"/>
    <col min="12807" max="12807" width="1" style="446" customWidth="1"/>
    <col min="12808" max="12808" width="12.42578125" style="446" bestFit="1" customWidth="1"/>
    <col min="12809" max="12809" width="9.140625" style="446"/>
    <col min="12810" max="12810" width="11.85546875" style="446" customWidth="1"/>
    <col min="12811" max="13056" width="9.140625" style="446"/>
    <col min="13057" max="13057" width="4" style="446" customWidth="1"/>
    <col min="13058" max="13058" width="48.5703125" style="446" customWidth="1"/>
    <col min="13059" max="13059" width="6.28515625" style="446" customWidth="1"/>
    <col min="13060" max="13060" width="9" style="446" customWidth="1"/>
    <col min="13061" max="13061" width="8.140625" style="446" bestFit="1" customWidth="1"/>
    <col min="13062" max="13062" width="10.85546875" style="446" bestFit="1" customWidth="1"/>
    <col min="13063" max="13063" width="1" style="446" customWidth="1"/>
    <col min="13064" max="13064" width="12.42578125" style="446" bestFit="1" customWidth="1"/>
    <col min="13065" max="13065" width="9.140625" style="446"/>
    <col min="13066" max="13066" width="11.85546875" style="446" customWidth="1"/>
    <col min="13067" max="13312" width="9.140625" style="446"/>
    <col min="13313" max="13313" width="4" style="446" customWidth="1"/>
    <col min="13314" max="13314" width="48.5703125" style="446" customWidth="1"/>
    <col min="13315" max="13315" width="6.28515625" style="446" customWidth="1"/>
    <col min="13316" max="13316" width="9" style="446" customWidth="1"/>
    <col min="13317" max="13317" width="8.140625" style="446" bestFit="1" customWidth="1"/>
    <col min="13318" max="13318" width="10.85546875" style="446" bestFit="1" customWidth="1"/>
    <col min="13319" max="13319" width="1" style="446" customWidth="1"/>
    <col min="13320" max="13320" width="12.42578125" style="446" bestFit="1" customWidth="1"/>
    <col min="13321" max="13321" width="9.140625" style="446"/>
    <col min="13322" max="13322" width="11.85546875" style="446" customWidth="1"/>
    <col min="13323" max="13568" width="9.140625" style="446"/>
    <col min="13569" max="13569" width="4" style="446" customWidth="1"/>
    <col min="13570" max="13570" width="48.5703125" style="446" customWidth="1"/>
    <col min="13571" max="13571" width="6.28515625" style="446" customWidth="1"/>
    <col min="13572" max="13572" width="9" style="446" customWidth="1"/>
    <col min="13573" max="13573" width="8.140625" style="446" bestFit="1" customWidth="1"/>
    <col min="13574" max="13574" width="10.85546875" style="446" bestFit="1" customWidth="1"/>
    <col min="13575" max="13575" width="1" style="446" customWidth="1"/>
    <col min="13576" max="13576" width="12.42578125" style="446" bestFit="1" customWidth="1"/>
    <col min="13577" max="13577" width="9.140625" style="446"/>
    <col min="13578" max="13578" width="11.85546875" style="446" customWidth="1"/>
    <col min="13579" max="13824" width="9.140625" style="446"/>
    <col min="13825" max="13825" width="4" style="446" customWidth="1"/>
    <col min="13826" max="13826" width="48.5703125" style="446" customWidth="1"/>
    <col min="13827" max="13827" width="6.28515625" style="446" customWidth="1"/>
    <col min="13828" max="13828" width="9" style="446" customWidth="1"/>
    <col min="13829" max="13829" width="8.140625" style="446" bestFit="1" customWidth="1"/>
    <col min="13830" max="13830" width="10.85546875" style="446" bestFit="1" customWidth="1"/>
    <col min="13831" max="13831" width="1" style="446" customWidth="1"/>
    <col min="13832" max="13832" width="12.42578125" style="446" bestFit="1" customWidth="1"/>
    <col min="13833" max="13833" width="9.140625" style="446"/>
    <col min="13834" max="13834" width="11.85546875" style="446" customWidth="1"/>
    <col min="13835" max="14080" width="9.140625" style="446"/>
    <col min="14081" max="14081" width="4" style="446" customWidth="1"/>
    <col min="14082" max="14082" width="48.5703125" style="446" customWidth="1"/>
    <col min="14083" max="14083" width="6.28515625" style="446" customWidth="1"/>
    <col min="14084" max="14084" width="9" style="446" customWidth="1"/>
    <col min="14085" max="14085" width="8.140625" style="446" bestFit="1" customWidth="1"/>
    <col min="14086" max="14086" width="10.85546875" style="446" bestFit="1" customWidth="1"/>
    <col min="14087" max="14087" width="1" style="446" customWidth="1"/>
    <col min="14088" max="14088" width="12.42578125" style="446" bestFit="1" customWidth="1"/>
    <col min="14089" max="14089" width="9.140625" style="446"/>
    <col min="14090" max="14090" width="11.85546875" style="446" customWidth="1"/>
    <col min="14091" max="14336" width="9.140625" style="446"/>
    <col min="14337" max="14337" width="4" style="446" customWidth="1"/>
    <col min="14338" max="14338" width="48.5703125" style="446" customWidth="1"/>
    <col min="14339" max="14339" width="6.28515625" style="446" customWidth="1"/>
    <col min="14340" max="14340" width="9" style="446" customWidth="1"/>
    <col min="14341" max="14341" width="8.140625" style="446" bestFit="1" customWidth="1"/>
    <col min="14342" max="14342" width="10.85546875" style="446" bestFit="1" customWidth="1"/>
    <col min="14343" max="14343" width="1" style="446" customWidth="1"/>
    <col min="14344" max="14344" width="12.42578125" style="446" bestFit="1" customWidth="1"/>
    <col min="14345" max="14345" width="9.140625" style="446"/>
    <col min="14346" max="14346" width="11.85546875" style="446" customWidth="1"/>
    <col min="14347" max="14592" width="9.140625" style="446"/>
    <col min="14593" max="14593" width="4" style="446" customWidth="1"/>
    <col min="14594" max="14594" width="48.5703125" style="446" customWidth="1"/>
    <col min="14595" max="14595" width="6.28515625" style="446" customWidth="1"/>
    <col min="14596" max="14596" width="9" style="446" customWidth="1"/>
    <col min="14597" max="14597" width="8.140625" style="446" bestFit="1" customWidth="1"/>
    <col min="14598" max="14598" width="10.85546875" style="446" bestFit="1" customWidth="1"/>
    <col min="14599" max="14599" width="1" style="446" customWidth="1"/>
    <col min="14600" max="14600" width="12.42578125" style="446" bestFit="1" customWidth="1"/>
    <col min="14601" max="14601" width="9.140625" style="446"/>
    <col min="14602" max="14602" width="11.85546875" style="446" customWidth="1"/>
    <col min="14603" max="14848" width="9.140625" style="446"/>
    <col min="14849" max="14849" width="4" style="446" customWidth="1"/>
    <col min="14850" max="14850" width="48.5703125" style="446" customWidth="1"/>
    <col min="14851" max="14851" width="6.28515625" style="446" customWidth="1"/>
    <col min="14852" max="14852" width="9" style="446" customWidth="1"/>
    <col min="14853" max="14853" width="8.140625" style="446" bestFit="1" customWidth="1"/>
    <col min="14854" max="14854" width="10.85546875" style="446" bestFit="1" customWidth="1"/>
    <col min="14855" max="14855" width="1" style="446" customWidth="1"/>
    <col min="14856" max="14856" width="12.42578125" style="446" bestFit="1" customWidth="1"/>
    <col min="14857" max="14857" width="9.140625" style="446"/>
    <col min="14858" max="14858" width="11.85546875" style="446" customWidth="1"/>
    <col min="14859" max="15104" width="9.140625" style="446"/>
    <col min="15105" max="15105" width="4" style="446" customWidth="1"/>
    <col min="15106" max="15106" width="48.5703125" style="446" customWidth="1"/>
    <col min="15107" max="15107" width="6.28515625" style="446" customWidth="1"/>
    <col min="15108" max="15108" width="9" style="446" customWidth="1"/>
    <col min="15109" max="15109" width="8.140625" style="446" bestFit="1" customWidth="1"/>
    <col min="15110" max="15110" width="10.85546875" style="446" bestFit="1" customWidth="1"/>
    <col min="15111" max="15111" width="1" style="446" customWidth="1"/>
    <col min="15112" max="15112" width="12.42578125" style="446" bestFit="1" customWidth="1"/>
    <col min="15113" max="15113" width="9.140625" style="446"/>
    <col min="15114" max="15114" width="11.85546875" style="446" customWidth="1"/>
    <col min="15115" max="15360" width="9.140625" style="446"/>
    <col min="15361" max="15361" width="4" style="446" customWidth="1"/>
    <col min="15362" max="15362" width="48.5703125" style="446" customWidth="1"/>
    <col min="15363" max="15363" width="6.28515625" style="446" customWidth="1"/>
    <col min="15364" max="15364" width="9" style="446" customWidth="1"/>
    <col min="15365" max="15365" width="8.140625" style="446" bestFit="1" customWidth="1"/>
    <col min="15366" max="15366" width="10.85546875" style="446" bestFit="1" customWidth="1"/>
    <col min="15367" max="15367" width="1" style="446" customWidth="1"/>
    <col min="15368" max="15368" width="12.42578125" style="446" bestFit="1" customWidth="1"/>
    <col min="15369" max="15369" width="9.140625" style="446"/>
    <col min="15370" max="15370" width="11.85546875" style="446" customWidth="1"/>
    <col min="15371" max="15616" width="9.140625" style="446"/>
    <col min="15617" max="15617" width="4" style="446" customWidth="1"/>
    <col min="15618" max="15618" width="48.5703125" style="446" customWidth="1"/>
    <col min="15619" max="15619" width="6.28515625" style="446" customWidth="1"/>
    <col min="15620" max="15620" width="9" style="446" customWidth="1"/>
    <col min="15621" max="15621" width="8.140625" style="446" bestFit="1" customWidth="1"/>
    <col min="15622" max="15622" width="10.85546875" style="446" bestFit="1" customWidth="1"/>
    <col min="15623" max="15623" width="1" style="446" customWidth="1"/>
    <col min="15624" max="15624" width="12.42578125" style="446" bestFit="1" customWidth="1"/>
    <col min="15625" max="15625" width="9.140625" style="446"/>
    <col min="15626" max="15626" width="11.85546875" style="446" customWidth="1"/>
    <col min="15627" max="15872" width="9.140625" style="446"/>
    <col min="15873" max="15873" width="4" style="446" customWidth="1"/>
    <col min="15874" max="15874" width="48.5703125" style="446" customWidth="1"/>
    <col min="15875" max="15875" width="6.28515625" style="446" customWidth="1"/>
    <col min="15876" max="15876" width="9" style="446" customWidth="1"/>
    <col min="15877" max="15877" width="8.140625" style="446" bestFit="1" customWidth="1"/>
    <col min="15878" max="15878" width="10.85546875" style="446" bestFit="1" customWidth="1"/>
    <col min="15879" max="15879" width="1" style="446" customWidth="1"/>
    <col min="15880" max="15880" width="12.42578125" style="446" bestFit="1" customWidth="1"/>
    <col min="15881" max="15881" width="9.140625" style="446"/>
    <col min="15882" max="15882" width="11.85546875" style="446" customWidth="1"/>
    <col min="15883" max="16128" width="9.140625" style="446"/>
    <col min="16129" max="16129" width="4" style="446" customWidth="1"/>
    <col min="16130" max="16130" width="48.5703125" style="446" customWidth="1"/>
    <col min="16131" max="16131" width="6.28515625" style="446" customWidth="1"/>
    <col min="16132" max="16132" width="9" style="446" customWidth="1"/>
    <col min="16133" max="16133" width="8.140625" style="446" bestFit="1" customWidth="1"/>
    <col min="16134" max="16134" width="10.85546875" style="446" bestFit="1" customWidth="1"/>
    <col min="16135" max="16135" width="1" style="446" customWidth="1"/>
    <col min="16136" max="16136" width="12.42578125" style="446" bestFit="1" customWidth="1"/>
    <col min="16137" max="16137" width="9.140625" style="446"/>
    <col min="16138" max="16138" width="11.85546875" style="446" customWidth="1"/>
    <col min="16139" max="16384" width="9.140625" style="446"/>
  </cols>
  <sheetData>
    <row r="1" spans="1:11" ht="15.75">
      <c r="A1" s="446"/>
      <c r="B1" s="948" t="s">
        <v>509</v>
      </c>
      <c r="C1" s="472"/>
      <c r="D1" s="587"/>
      <c r="E1" s="447"/>
      <c r="F1" s="473"/>
      <c r="G1" s="255"/>
      <c r="H1" s="257"/>
      <c r="I1" s="257"/>
      <c r="J1" s="474"/>
    </row>
    <row r="2" spans="1:11" ht="15.75">
      <c r="A2" s="475"/>
      <c r="B2" s="476"/>
      <c r="C2" s="472"/>
      <c r="D2" s="587"/>
      <c r="E2" s="447"/>
      <c r="F2" s="473"/>
      <c r="G2" s="255"/>
      <c r="H2" s="257"/>
      <c r="I2" s="257"/>
      <c r="J2" s="474"/>
    </row>
    <row r="3" spans="1:11" ht="36" customHeight="1">
      <c r="A3" s="477" t="s">
        <v>366</v>
      </c>
      <c r="B3" s="478" t="s">
        <v>367</v>
      </c>
      <c r="C3" s="479"/>
      <c r="D3" s="588"/>
      <c r="E3" s="448"/>
      <c r="F3" s="480"/>
      <c r="G3" s="481"/>
      <c r="H3" s="257"/>
      <c r="I3" s="257"/>
      <c r="J3" s="474"/>
    </row>
    <row r="4" spans="1:11">
      <c r="A4" s="988" t="s">
        <v>368</v>
      </c>
      <c r="B4" s="989"/>
      <c r="C4" s="479"/>
      <c r="D4" s="588"/>
      <c r="E4" s="448"/>
      <c r="F4" s="480"/>
      <c r="G4" s="481"/>
      <c r="H4" s="257"/>
      <c r="I4" s="257"/>
      <c r="J4" s="474"/>
    </row>
    <row r="5" spans="1:11" s="487" customFormat="1" ht="39" thickBot="1">
      <c r="A5" s="482" t="s">
        <v>369</v>
      </c>
      <c r="B5" s="482" t="s">
        <v>370</v>
      </c>
      <c r="C5" s="483" t="s">
        <v>371</v>
      </c>
      <c r="D5" s="484" t="s">
        <v>372</v>
      </c>
      <c r="E5" s="449" t="s">
        <v>373</v>
      </c>
      <c r="F5" s="485" t="s">
        <v>374</v>
      </c>
      <c r="G5" s="486"/>
      <c r="H5" s="485" t="s">
        <v>375</v>
      </c>
    </row>
    <row r="6" spans="1:11" s="487" customFormat="1">
      <c r="A6" s="127"/>
      <c r="B6" s="127"/>
      <c r="C6" s="488"/>
      <c r="D6" s="589"/>
      <c r="E6" s="450"/>
      <c r="F6" s="490"/>
      <c r="G6" s="266"/>
      <c r="H6" s="590"/>
    </row>
    <row r="7" spans="1:11" s="487" customFormat="1" ht="15">
      <c r="A7" s="127"/>
      <c r="B7" s="591" t="s">
        <v>510</v>
      </c>
      <c r="C7" s="488"/>
      <c r="D7" s="589"/>
      <c r="E7" s="450"/>
      <c r="F7" s="490"/>
      <c r="G7" s="266"/>
    </row>
    <row r="8" spans="1:11" s="595" customFormat="1">
      <c r="A8" s="592"/>
      <c r="B8" s="592"/>
      <c r="C8" s="128"/>
      <c r="D8" s="366"/>
      <c r="E8" s="578"/>
      <c r="F8" s="593"/>
      <c r="G8" s="155"/>
      <c r="H8" s="594"/>
    </row>
    <row r="9" spans="1:11" s="595" customFormat="1" ht="178.5">
      <c r="A9" s="503">
        <f>COUNT($A$5:A8)+1</f>
        <v>1</v>
      </c>
      <c r="B9" s="596" t="s">
        <v>511</v>
      </c>
      <c r="C9" s="134"/>
      <c r="D9" s="135"/>
      <c r="E9" s="136"/>
      <c r="F9" s="137"/>
      <c r="G9" s="155"/>
      <c r="H9" s="594"/>
    </row>
    <row r="10" spans="1:11" s="345" customFormat="1">
      <c r="A10" s="201"/>
      <c r="B10" s="157" t="s">
        <v>512</v>
      </c>
      <c r="C10" s="134" t="s">
        <v>385</v>
      </c>
      <c r="D10" s="135">
        <v>1</v>
      </c>
      <c r="E10" s="136">
        <v>0</v>
      </c>
      <c r="F10" s="137">
        <f>D10*E10</f>
        <v>0</v>
      </c>
      <c r="I10" s="429"/>
      <c r="K10" s="429"/>
    </row>
    <row r="11" spans="1:11" s="595" customFormat="1">
      <c r="A11" s="592"/>
      <c r="B11" s="597"/>
      <c r="C11" s="128"/>
      <c r="D11" s="366"/>
      <c r="E11" s="578"/>
      <c r="F11" s="598"/>
      <c r="G11" s="155"/>
      <c r="H11" s="594"/>
    </row>
    <row r="12" spans="1:11" s="345" customFormat="1" ht="140.25">
      <c r="A12" s="503">
        <f>COUNT($A$5:A11)+1</f>
        <v>2</v>
      </c>
      <c r="B12" s="494" t="s">
        <v>513</v>
      </c>
      <c r="C12" s="134"/>
      <c r="D12" s="135"/>
      <c r="E12" s="136"/>
      <c r="F12" s="599"/>
      <c r="I12" s="429"/>
      <c r="K12" s="429"/>
    </row>
    <row r="13" spans="1:11" s="345" customFormat="1">
      <c r="A13" s="201"/>
      <c r="B13" s="420" t="s">
        <v>514</v>
      </c>
      <c r="C13" s="134" t="s">
        <v>385</v>
      </c>
      <c r="D13" s="135">
        <v>1</v>
      </c>
      <c r="E13" s="136">
        <v>0</v>
      </c>
      <c r="F13" s="137">
        <f>D13*E13</f>
        <v>0</v>
      </c>
      <c r="I13" s="429"/>
      <c r="K13" s="429"/>
    </row>
    <row r="14" spans="1:11" s="345" customFormat="1">
      <c r="A14" s="201"/>
      <c r="B14" s="420"/>
      <c r="C14" s="134"/>
      <c r="D14" s="135"/>
      <c r="E14" s="136"/>
      <c r="F14" s="137"/>
      <c r="I14" s="429"/>
      <c r="K14" s="429"/>
    </row>
    <row r="15" spans="1:11" s="496" customFormat="1">
      <c r="A15" s="503">
        <f>COUNT($A$5:A13)+1</f>
        <v>3</v>
      </c>
      <c r="B15" s="600" t="s">
        <v>515</v>
      </c>
      <c r="C15" s="144"/>
      <c r="D15" s="404"/>
      <c r="E15" s="136"/>
      <c r="F15" s="137"/>
      <c r="G15" s="345"/>
      <c r="H15" s="345"/>
      <c r="I15" s="429"/>
      <c r="J15" s="345"/>
      <c r="K15" s="429"/>
    </row>
    <row r="16" spans="1:11" s="496" customFormat="1">
      <c r="A16" s="501"/>
      <c r="B16" s="601" t="s">
        <v>516</v>
      </c>
      <c r="C16" s="134" t="s">
        <v>14</v>
      </c>
      <c r="D16" s="135">
        <v>2</v>
      </c>
      <c r="E16" s="136">
        <v>0</v>
      </c>
      <c r="F16" s="137">
        <f>D16*E16</f>
        <v>0</v>
      </c>
      <c r="G16" s="345"/>
      <c r="H16" s="345"/>
      <c r="I16" s="429"/>
      <c r="J16" s="345"/>
      <c r="K16" s="429"/>
    </row>
    <row r="17" spans="1:13" s="496" customFormat="1">
      <c r="A17" s="501"/>
      <c r="B17" s="602"/>
      <c r="C17" s="134"/>
      <c r="D17" s="135"/>
      <c r="E17" s="136"/>
      <c r="F17" s="137"/>
      <c r="G17" s="345"/>
      <c r="H17" s="345"/>
      <c r="I17" s="429"/>
      <c r="J17" s="345"/>
      <c r="K17" s="429"/>
    </row>
    <row r="18" spans="1:13" s="496" customFormat="1">
      <c r="A18" s="603">
        <f>COUNT($A$5:A16)+1</f>
        <v>4</v>
      </c>
      <c r="B18" s="604" t="s">
        <v>517</v>
      </c>
      <c r="C18" s="144"/>
      <c r="D18" s="404"/>
      <c r="E18" s="136"/>
      <c r="F18" s="137"/>
      <c r="G18" s="345"/>
      <c r="H18" s="345"/>
      <c r="I18" s="429"/>
      <c r="J18" s="345"/>
      <c r="K18" s="429"/>
    </row>
    <row r="19" spans="1:13" s="496" customFormat="1">
      <c r="A19" s="501"/>
      <c r="B19" s="601" t="s">
        <v>518</v>
      </c>
      <c r="C19" s="134" t="s">
        <v>14</v>
      </c>
      <c r="D19" s="135">
        <v>1</v>
      </c>
      <c r="E19" s="136">
        <v>0</v>
      </c>
      <c r="F19" s="137">
        <f>D19*E19</f>
        <v>0</v>
      </c>
      <c r="G19" s="345"/>
      <c r="H19" s="345"/>
      <c r="I19" s="429"/>
      <c r="J19" s="345"/>
      <c r="K19" s="429"/>
    </row>
    <row r="20" spans="1:13" s="496" customFormat="1">
      <c r="A20" s="501"/>
      <c r="B20" s="601"/>
      <c r="C20" s="134"/>
      <c r="D20" s="135"/>
      <c r="E20" s="136"/>
      <c r="F20" s="137"/>
      <c r="G20" s="345"/>
      <c r="H20" s="345"/>
      <c r="I20" s="429"/>
      <c r="J20" s="345"/>
      <c r="K20" s="429"/>
    </row>
    <row r="21" spans="1:13" s="496" customFormat="1">
      <c r="A21" s="603">
        <f>COUNT($A$5:A19)+1</f>
        <v>5</v>
      </c>
      <c r="B21" s="604" t="s">
        <v>1008</v>
      </c>
      <c r="C21" s="144"/>
      <c r="D21" s="404"/>
      <c r="E21" s="136"/>
      <c r="F21" s="137"/>
      <c r="G21" s="345"/>
      <c r="H21" s="345"/>
      <c r="I21" s="429"/>
      <c r="J21" s="345"/>
      <c r="K21" s="429"/>
    </row>
    <row r="22" spans="1:13" s="496" customFormat="1">
      <c r="A22" s="501"/>
      <c r="B22" s="601" t="s">
        <v>1009</v>
      </c>
      <c r="C22" s="134" t="s">
        <v>14</v>
      </c>
      <c r="D22" s="135">
        <v>1</v>
      </c>
      <c r="E22" s="136">
        <v>0</v>
      </c>
      <c r="F22" s="137">
        <f>D22*E22</f>
        <v>0</v>
      </c>
      <c r="G22" s="345"/>
      <c r="H22" s="345"/>
      <c r="I22" s="429"/>
      <c r="J22" s="345"/>
      <c r="K22" s="429"/>
    </row>
    <row r="23" spans="1:13" s="606" customFormat="1">
      <c r="A23" s="605"/>
      <c r="B23" s="167"/>
      <c r="C23" s="134"/>
      <c r="D23" s="135"/>
      <c r="E23" s="136"/>
      <c r="F23" s="137"/>
      <c r="I23" s="607"/>
      <c r="K23" s="607"/>
    </row>
    <row r="24" spans="1:13" s="496" customFormat="1" ht="51">
      <c r="A24" s="503">
        <f>COUNT($A$5:A23)+1</f>
        <v>6</v>
      </c>
      <c r="B24" s="600" t="s">
        <v>519</v>
      </c>
      <c r="C24" s="144"/>
      <c r="D24" s="404"/>
      <c r="E24" s="136"/>
      <c r="F24" s="137"/>
      <c r="G24" s="345"/>
      <c r="H24" s="345"/>
      <c r="I24" s="429"/>
      <c r="J24" s="345"/>
      <c r="K24" s="429"/>
    </row>
    <row r="25" spans="1:13" s="496" customFormat="1">
      <c r="A25" s="501"/>
      <c r="B25" s="601" t="s">
        <v>520</v>
      </c>
      <c r="C25" s="134" t="s">
        <v>417</v>
      </c>
      <c r="D25" s="135">
        <v>19</v>
      </c>
      <c r="E25" s="136">
        <v>0</v>
      </c>
      <c r="F25" s="137">
        <f>D25*E25</f>
        <v>0</v>
      </c>
      <c r="G25" s="345"/>
      <c r="H25" s="345"/>
      <c r="I25" s="429"/>
      <c r="J25" s="345"/>
      <c r="K25" s="429"/>
    </row>
    <row r="26" spans="1:13" s="496" customFormat="1">
      <c r="A26" s="501"/>
      <c r="B26" s="601" t="s">
        <v>521</v>
      </c>
      <c r="C26" s="134" t="s">
        <v>417</v>
      </c>
      <c r="D26" s="135">
        <v>19</v>
      </c>
      <c r="E26" s="136">
        <v>0</v>
      </c>
      <c r="F26" s="137">
        <f>D26*E26</f>
        <v>0</v>
      </c>
      <c r="G26" s="345"/>
      <c r="H26" s="345"/>
      <c r="I26" s="429"/>
      <c r="J26" s="345"/>
      <c r="K26" s="429"/>
    </row>
    <row r="27" spans="1:13" s="345" customFormat="1">
      <c r="A27" s="201"/>
      <c r="B27" s="167"/>
      <c r="C27" s="134"/>
      <c r="D27" s="135"/>
      <c r="E27" s="579"/>
      <c r="F27" s="135"/>
      <c r="G27" s="429"/>
      <c r="H27" s="429"/>
      <c r="K27" s="429"/>
    </row>
    <row r="28" spans="1:13" s="345" customFormat="1">
      <c r="A28" s="503">
        <f>COUNT($A$5:A27)+1</f>
        <v>7</v>
      </c>
      <c r="B28" s="608" t="s">
        <v>522</v>
      </c>
      <c r="C28" s="134"/>
      <c r="D28" s="135"/>
      <c r="E28" s="136"/>
      <c r="F28" s="137"/>
      <c r="J28" s="429"/>
      <c r="K28" s="429"/>
      <c r="M28" s="429"/>
    </row>
    <row r="29" spans="1:13" s="496" customFormat="1">
      <c r="A29" s="501"/>
      <c r="B29" s="395"/>
      <c r="C29" s="134" t="s">
        <v>160</v>
      </c>
      <c r="D29" s="135">
        <v>10</v>
      </c>
      <c r="E29" s="136">
        <v>0</v>
      </c>
      <c r="F29" s="137">
        <f>D29*E29</f>
        <v>0</v>
      </c>
      <c r="G29" s="345"/>
      <c r="H29" s="345"/>
      <c r="I29" s="429"/>
      <c r="J29" s="345"/>
      <c r="K29" s="429"/>
    </row>
    <row r="30" spans="1:13" s="345" customFormat="1">
      <c r="A30" s="201"/>
      <c r="B30" s="167"/>
      <c r="C30" s="134"/>
      <c r="D30" s="135"/>
      <c r="E30" s="579"/>
      <c r="F30" s="135"/>
      <c r="G30" s="429"/>
      <c r="H30" s="429"/>
      <c r="K30" s="429"/>
    </row>
    <row r="31" spans="1:13" s="345" customFormat="1" ht="25.5">
      <c r="A31" s="503">
        <f>COUNT($A$5:A30)+1</f>
        <v>8</v>
      </c>
      <c r="B31" s="608" t="s">
        <v>523</v>
      </c>
      <c r="D31" s="135"/>
      <c r="E31" s="451"/>
      <c r="J31" s="429"/>
      <c r="K31" s="429"/>
      <c r="M31" s="429"/>
    </row>
    <row r="32" spans="1:13" s="496" customFormat="1">
      <c r="A32" s="501"/>
      <c r="B32" s="395"/>
      <c r="C32" s="134" t="s">
        <v>385</v>
      </c>
      <c r="D32" s="135">
        <v>1</v>
      </c>
      <c r="E32" s="136">
        <v>0</v>
      </c>
      <c r="F32" s="137">
        <f>D32*E32</f>
        <v>0</v>
      </c>
      <c r="G32" s="345"/>
      <c r="H32" s="345"/>
      <c r="I32" s="429"/>
      <c r="J32" s="345"/>
      <c r="K32" s="429"/>
    </row>
    <row r="33" spans="1:13" s="345" customFormat="1">
      <c r="A33" s="201"/>
      <c r="B33" s="167"/>
      <c r="D33" s="135"/>
      <c r="E33" s="451"/>
      <c r="J33" s="429"/>
      <c r="K33" s="429"/>
      <c r="M33" s="429"/>
    </row>
    <row r="34" spans="1:13" s="345" customFormat="1" ht="25.5">
      <c r="A34" s="503">
        <f>COUNT($A$5:A33)+1</f>
        <v>9</v>
      </c>
      <c r="B34" s="609" t="s">
        <v>524</v>
      </c>
      <c r="C34" s="134"/>
      <c r="D34" s="135"/>
      <c r="E34" s="136"/>
      <c r="F34" s="137"/>
      <c r="J34" s="429"/>
      <c r="K34" s="429"/>
      <c r="M34" s="429"/>
    </row>
    <row r="35" spans="1:13" s="496" customFormat="1">
      <c r="A35" s="501"/>
      <c r="B35" s="395"/>
      <c r="C35" s="134" t="s">
        <v>385</v>
      </c>
      <c r="D35" s="135">
        <v>1</v>
      </c>
      <c r="E35" s="136">
        <v>0</v>
      </c>
      <c r="F35" s="137">
        <f>D35*E35</f>
        <v>0</v>
      </c>
      <c r="G35" s="345"/>
      <c r="H35" s="345"/>
      <c r="I35" s="429"/>
      <c r="J35" s="345"/>
      <c r="K35" s="429"/>
    </row>
    <row r="36" spans="1:13" s="496" customFormat="1">
      <c r="A36" s="501"/>
      <c r="B36" s="395"/>
      <c r="C36" s="144"/>
      <c r="D36" s="135"/>
      <c r="E36" s="136"/>
      <c r="F36" s="137"/>
      <c r="G36" s="345"/>
      <c r="H36" s="345"/>
      <c r="I36" s="429"/>
      <c r="J36" s="345"/>
      <c r="K36" s="429"/>
    </row>
    <row r="37" spans="1:13" s="345" customFormat="1">
      <c r="A37" s="503">
        <f>COUNT($A$5:A36)+1</f>
        <v>10</v>
      </c>
      <c r="B37" s="608" t="s">
        <v>525</v>
      </c>
      <c r="C37" s="134"/>
      <c r="D37" s="135"/>
      <c r="E37" s="136"/>
      <c r="F37" s="137"/>
      <c r="I37" s="429"/>
      <c r="K37" s="429"/>
    </row>
    <row r="38" spans="1:13" s="496" customFormat="1">
      <c r="A38" s="501"/>
      <c r="B38" s="395"/>
      <c r="C38" s="134" t="s">
        <v>385</v>
      </c>
      <c r="D38" s="135">
        <v>1</v>
      </c>
      <c r="E38" s="136">
        <v>0</v>
      </c>
      <c r="F38" s="137">
        <f>D38*E38</f>
        <v>0</v>
      </c>
      <c r="G38" s="345"/>
      <c r="H38" s="345"/>
      <c r="I38" s="429"/>
      <c r="J38" s="345"/>
      <c r="K38" s="429"/>
    </row>
    <row r="39" spans="1:13" s="345" customFormat="1">
      <c r="A39" s="514"/>
      <c r="B39" s="157"/>
      <c r="C39" s="134"/>
      <c r="D39" s="135"/>
      <c r="E39" s="136"/>
      <c r="F39" s="137"/>
      <c r="I39" s="429"/>
      <c r="K39" s="429"/>
    </row>
    <row r="40" spans="1:13" s="345" customFormat="1" ht="114.75">
      <c r="A40" s="503">
        <f>COUNT($A$5:A39)+1</f>
        <v>11</v>
      </c>
      <c r="B40" s="609" t="s">
        <v>526</v>
      </c>
      <c r="C40" s="155"/>
      <c r="D40" s="156"/>
      <c r="E40" s="136"/>
      <c r="F40" s="137"/>
      <c r="I40" s="429"/>
      <c r="K40" s="429"/>
    </row>
    <row r="41" spans="1:13" s="496" customFormat="1">
      <c r="A41" s="501"/>
      <c r="B41" s="395" t="s">
        <v>527</v>
      </c>
      <c r="C41" s="134" t="s">
        <v>14</v>
      </c>
      <c r="D41" s="135">
        <v>1</v>
      </c>
      <c r="E41" s="136">
        <v>0</v>
      </c>
      <c r="F41" s="137">
        <f>D41*E41</f>
        <v>0</v>
      </c>
      <c r="G41" s="345"/>
      <c r="H41" s="345"/>
      <c r="I41" s="429"/>
      <c r="J41" s="345"/>
      <c r="K41" s="429"/>
    </row>
    <row r="42" spans="1:13" s="496" customFormat="1">
      <c r="A42" s="501"/>
      <c r="B42" s="610" t="s">
        <v>528</v>
      </c>
      <c r="C42" s="134" t="s">
        <v>14</v>
      </c>
      <c r="D42" s="135">
        <v>1</v>
      </c>
      <c r="E42" s="136">
        <v>0</v>
      </c>
      <c r="F42" s="137">
        <f>D42*E42</f>
        <v>0</v>
      </c>
      <c r="G42" s="345"/>
      <c r="H42" s="345"/>
      <c r="I42" s="429"/>
      <c r="J42" s="345"/>
      <c r="K42" s="429"/>
    </row>
    <row r="43" spans="1:13" s="345" customFormat="1">
      <c r="A43" s="514"/>
      <c r="B43" s="157"/>
      <c r="C43" s="134"/>
      <c r="D43" s="135"/>
      <c r="E43" s="136"/>
      <c r="F43" s="137"/>
      <c r="I43" s="429"/>
      <c r="K43" s="429"/>
    </row>
    <row r="44" spans="1:13" s="345" customFormat="1" ht="38.25">
      <c r="A44" s="503">
        <f>COUNT($A$5:A43)+1</f>
        <v>12</v>
      </c>
      <c r="B44" s="611" t="s">
        <v>529</v>
      </c>
      <c r="C44" s="155"/>
      <c r="D44" s="156"/>
      <c r="E44" s="136"/>
      <c r="F44" s="137"/>
      <c r="I44" s="429"/>
      <c r="K44" s="429"/>
    </row>
    <row r="45" spans="1:13" s="496" customFormat="1">
      <c r="A45" s="501"/>
      <c r="B45" s="28" t="s">
        <v>400</v>
      </c>
      <c r="C45" s="134" t="s">
        <v>14</v>
      </c>
      <c r="D45" s="135">
        <v>2</v>
      </c>
      <c r="E45" s="136">
        <v>0</v>
      </c>
      <c r="F45" s="137">
        <f>D45*E45</f>
        <v>0</v>
      </c>
      <c r="G45" s="345"/>
      <c r="H45" s="345"/>
      <c r="I45" s="429"/>
      <c r="J45" s="345"/>
      <c r="K45" s="429"/>
    </row>
    <row r="46" spans="1:13" s="496" customFormat="1">
      <c r="A46" s="501"/>
      <c r="B46" s="28"/>
      <c r="C46" s="134"/>
      <c r="D46" s="135"/>
      <c r="E46" s="136"/>
      <c r="F46" s="137"/>
      <c r="G46" s="345"/>
      <c r="H46" s="345"/>
      <c r="I46" s="429"/>
      <c r="J46" s="345"/>
      <c r="K46" s="429"/>
    </row>
    <row r="47" spans="1:13" s="496" customFormat="1">
      <c r="A47" s="503">
        <f>COUNT($A$5:A46)+1</f>
        <v>13</v>
      </c>
      <c r="B47" s="609" t="s">
        <v>530</v>
      </c>
      <c r="C47" s="134"/>
      <c r="D47" s="135"/>
      <c r="E47" s="136"/>
      <c r="F47" s="137"/>
      <c r="G47" s="345"/>
      <c r="H47" s="345"/>
      <c r="I47" s="429"/>
      <c r="J47" s="345"/>
      <c r="K47" s="429"/>
    </row>
    <row r="48" spans="1:13" s="496" customFormat="1" ht="25.5">
      <c r="A48" s="501"/>
      <c r="B48" s="532" t="s">
        <v>531</v>
      </c>
      <c r="C48" s="134"/>
      <c r="D48" s="135"/>
      <c r="E48" s="136"/>
      <c r="F48" s="137"/>
      <c r="G48" s="345"/>
      <c r="H48" s="345"/>
      <c r="I48" s="429"/>
      <c r="J48" s="345"/>
      <c r="K48" s="429"/>
    </row>
    <row r="49" spans="1:11" s="496" customFormat="1" ht="25.5">
      <c r="A49" s="501"/>
      <c r="B49" s="532" t="s">
        <v>532</v>
      </c>
      <c r="C49" s="134"/>
      <c r="D49" s="135"/>
      <c r="E49" s="136"/>
      <c r="F49" s="137"/>
      <c r="G49" s="345"/>
      <c r="H49" s="345"/>
      <c r="I49" s="429"/>
      <c r="J49" s="345"/>
      <c r="K49" s="429"/>
    </row>
    <row r="50" spans="1:11" s="496" customFormat="1">
      <c r="A50" s="501"/>
      <c r="B50" s="532" t="s">
        <v>1010</v>
      </c>
      <c r="C50" s="134" t="s">
        <v>14</v>
      </c>
      <c r="D50" s="135">
        <v>1</v>
      </c>
      <c r="E50" s="136">
        <v>0</v>
      </c>
      <c r="F50" s="137">
        <f>D50*E50</f>
        <v>0</v>
      </c>
      <c r="G50" s="345"/>
      <c r="H50" s="345"/>
      <c r="I50" s="429"/>
      <c r="J50" s="345"/>
      <c r="K50" s="429"/>
    </row>
    <row r="51" spans="1:11" s="496" customFormat="1">
      <c r="A51" s="501"/>
      <c r="B51" s="28"/>
      <c r="C51" s="134"/>
      <c r="D51" s="135"/>
      <c r="E51" s="136"/>
      <c r="F51" s="137"/>
      <c r="G51" s="345"/>
      <c r="H51" s="345"/>
      <c r="I51" s="429"/>
      <c r="J51" s="345"/>
      <c r="K51" s="429"/>
    </row>
    <row r="52" spans="1:11" s="345" customFormat="1">
      <c r="A52" s="503">
        <f>COUNT($A$5:A51)+1</f>
        <v>14</v>
      </c>
      <c r="B52" s="611" t="s">
        <v>533</v>
      </c>
      <c r="C52" s="155"/>
      <c r="D52" s="156"/>
      <c r="E52" s="136"/>
      <c r="F52" s="137"/>
      <c r="I52" s="429"/>
      <c r="K52" s="429"/>
    </row>
    <row r="53" spans="1:11" s="345" customFormat="1" ht="38.25">
      <c r="A53" s="503"/>
      <c r="B53" s="609" t="s">
        <v>534</v>
      </c>
      <c r="C53" s="155"/>
      <c r="D53" s="156"/>
      <c r="E53" s="136"/>
      <c r="F53" s="137"/>
      <c r="I53" s="429"/>
      <c r="K53" s="429"/>
    </row>
    <row r="54" spans="1:11" s="345" customFormat="1">
      <c r="A54" s="503"/>
      <c r="B54" s="609" t="s">
        <v>535</v>
      </c>
      <c r="C54" s="155"/>
      <c r="D54" s="156"/>
      <c r="E54" s="136"/>
      <c r="F54" s="137"/>
      <c r="I54" s="429"/>
      <c r="K54" s="429"/>
    </row>
    <row r="55" spans="1:11" s="345" customFormat="1">
      <c r="A55" s="503"/>
      <c r="B55" s="609" t="s">
        <v>536</v>
      </c>
      <c r="C55" s="155"/>
      <c r="D55" s="156"/>
      <c r="E55" s="136"/>
      <c r="F55" s="137"/>
      <c r="I55" s="429"/>
      <c r="K55" s="429"/>
    </row>
    <row r="56" spans="1:11" s="345" customFormat="1" ht="25.5">
      <c r="A56" s="612" t="s">
        <v>537</v>
      </c>
      <c r="B56" s="609" t="s">
        <v>538</v>
      </c>
      <c r="C56" s="155"/>
      <c r="D56" s="156"/>
      <c r="E56" s="136"/>
      <c r="F56" s="137"/>
      <c r="I56" s="429"/>
      <c r="K56" s="429"/>
    </row>
    <row r="57" spans="1:11" s="345" customFormat="1">
      <c r="A57" s="613"/>
      <c r="B57" s="609" t="s">
        <v>539</v>
      </c>
      <c r="C57" s="134" t="s">
        <v>14</v>
      </c>
      <c r="D57" s="135">
        <v>1</v>
      </c>
      <c r="E57" s="136">
        <v>0</v>
      </c>
      <c r="F57" s="137">
        <f>D57*E57</f>
        <v>0</v>
      </c>
      <c r="I57" s="429"/>
      <c r="K57" s="429"/>
    </row>
    <row r="58" spans="1:11" s="496" customFormat="1">
      <c r="A58" s="501"/>
      <c r="B58" s="494"/>
      <c r="E58" s="452"/>
      <c r="G58" s="345"/>
      <c r="H58" s="345"/>
      <c r="I58" s="429"/>
      <c r="J58" s="345"/>
      <c r="K58" s="429"/>
    </row>
    <row r="59" spans="1:11" s="345" customFormat="1" ht="25.5">
      <c r="A59" s="503">
        <f>COUNT($A$5:A58)+1</f>
        <v>15</v>
      </c>
      <c r="B59" s="611" t="s">
        <v>540</v>
      </c>
      <c r="C59" s="155"/>
      <c r="D59" s="156"/>
      <c r="E59" s="136"/>
      <c r="F59" s="137"/>
      <c r="I59" s="429"/>
      <c r="K59" s="429"/>
    </row>
    <row r="60" spans="1:11" s="345" customFormat="1" ht="38.25">
      <c r="A60" s="503"/>
      <c r="B60" s="609" t="s">
        <v>534</v>
      </c>
      <c r="C60" s="155"/>
      <c r="D60" s="156"/>
      <c r="E60" s="136"/>
      <c r="F60" s="137"/>
      <c r="I60" s="429"/>
      <c r="K60" s="429"/>
    </row>
    <row r="61" spans="1:11" s="345" customFormat="1">
      <c r="A61" s="503"/>
      <c r="B61" s="609" t="s">
        <v>541</v>
      </c>
      <c r="C61" s="155"/>
      <c r="D61" s="156"/>
      <c r="E61" s="136"/>
      <c r="F61" s="137"/>
      <c r="I61" s="429"/>
      <c r="K61" s="429"/>
    </row>
    <row r="62" spans="1:11" s="345" customFormat="1">
      <c r="A62" s="503"/>
      <c r="B62" s="609" t="s">
        <v>542</v>
      </c>
      <c r="C62" s="155"/>
      <c r="D62" s="156"/>
      <c r="E62" s="136"/>
      <c r="F62" s="137"/>
      <c r="I62" s="429"/>
      <c r="K62" s="429"/>
    </row>
    <row r="63" spans="1:11" s="345" customFormat="1" ht="25.5">
      <c r="A63" s="612" t="s">
        <v>537</v>
      </c>
      <c r="B63" s="609" t="s">
        <v>538</v>
      </c>
      <c r="C63" s="155"/>
      <c r="D63" s="156"/>
      <c r="E63" s="136"/>
      <c r="F63" s="137"/>
      <c r="I63" s="429"/>
      <c r="K63" s="429"/>
    </row>
    <row r="64" spans="1:11" s="345" customFormat="1">
      <c r="A64" s="613"/>
      <c r="B64" s="609" t="s">
        <v>539</v>
      </c>
      <c r="C64" s="134" t="s">
        <v>14</v>
      </c>
      <c r="D64" s="135">
        <v>1</v>
      </c>
      <c r="E64" s="136">
        <v>0</v>
      </c>
      <c r="F64" s="137">
        <f>D64*E64</f>
        <v>0</v>
      </c>
      <c r="I64" s="429"/>
      <c r="K64" s="429"/>
    </row>
    <row r="65" spans="1:11" s="345" customFormat="1">
      <c r="A65" s="613"/>
      <c r="B65" s="609"/>
      <c r="C65" s="134"/>
      <c r="D65" s="135"/>
      <c r="E65" s="136"/>
      <c r="F65" s="137"/>
      <c r="I65" s="429"/>
      <c r="K65" s="429"/>
    </row>
    <row r="66" spans="1:11" s="345" customFormat="1">
      <c r="A66" s="503">
        <f>COUNT($A$5:A65)+1</f>
        <v>16</v>
      </c>
      <c r="B66" s="611" t="s">
        <v>543</v>
      </c>
      <c r="C66" s="155"/>
      <c r="D66" s="156"/>
      <c r="E66" s="136"/>
      <c r="F66" s="137"/>
      <c r="I66" s="429"/>
      <c r="K66" s="429"/>
    </row>
    <row r="67" spans="1:11" s="496" customFormat="1" ht="38.25">
      <c r="A67" s="503"/>
      <c r="B67" s="609" t="s">
        <v>534</v>
      </c>
      <c r="C67" s="155"/>
      <c r="D67" s="156"/>
      <c r="E67" s="136"/>
      <c r="F67" s="137"/>
      <c r="G67" s="345"/>
      <c r="H67" s="345"/>
      <c r="I67" s="429"/>
      <c r="J67" s="345"/>
      <c r="K67" s="429"/>
    </row>
    <row r="68" spans="1:11" s="345" customFormat="1">
      <c r="A68" s="503"/>
      <c r="B68" s="609" t="s">
        <v>544</v>
      </c>
      <c r="C68" s="155"/>
      <c r="D68" s="156"/>
      <c r="E68" s="136"/>
      <c r="F68" s="137"/>
      <c r="I68" s="429"/>
      <c r="K68" s="429"/>
    </row>
    <row r="69" spans="1:11" s="345" customFormat="1">
      <c r="A69" s="503"/>
      <c r="B69" s="609" t="s">
        <v>536</v>
      </c>
      <c r="C69" s="155"/>
      <c r="D69" s="156"/>
      <c r="E69" s="136"/>
      <c r="F69" s="137"/>
      <c r="I69" s="429"/>
      <c r="K69" s="429"/>
    </row>
    <row r="70" spans="1:11" s="345" customFormat="1" ht="25.5">
      <c r="A70" s="612" t="s">
        <v>537</v>
      </c>
      <c r="B70" s="609" t="s">
        <v>538</v>
      </c>
      <c r="C70" s="155"/>
      <c r="D70" s="156"/>
      <c r="E70" s="136"/>
      <c r="F70" s="137"/>
      <c r="I70" s="429"/>
      <c r="K70" s="429"/>
    </row>
    <row r="71" spans="1:11" s="345" customFormat="1">
      <c r="A71" s="613"/>
      <c r="B71" s="609" t="s">
        <v>539</v>
      </c>
      <c r="C71" s="134" t="s">
        <v>14</v>
      </c>
      <c r="D71" s="135">
        <v>1</v>
      </c>
      <c r="E71" s="136">
        <v>0</v>
      </c>
      <c r="F71" s="137">
        <f>D71*E71</f>
        <v>0</v>
      </c>
      <c r="I71" s="429"/>
      <c r="K71" s="429"/>
    </row>
    <row r="72" spans="1:11" s="345" customFormat="1">
      <c r="A72" s="613"/>
      <c r="B72" s="609"/>
      <c r="C72" s="134"/>
      <c r="D72" s="135"/>
      <c r="E72" s="136"/>
      <c r="F72" s="137"/>
      <c r="I72" s="429"/>
      <c r="K72" s="429"/>
    </row>
    <row r="73" spans="1:11" s="345" customFormat="1">
      <c r="A73" s="613"/>
      <c r="B73" s="609"/>
      <c r="C73" s="134"/>
      <c r="D73" s="135"/>
      <c r="E73" s="136"/>
      <c r="F73" s="137"/>
      <c r="I73" s="429"/>
      <c r="K73" s="429"/>
    </row>
    <row r="74" spans="1:11" s="345" customFormat="1" ht="63.75">
      <c r="A74" s="503">
        <f>COUNT($A$5:A73)+1</f>
        <v>17</v>
      </c>
      <c r="B74" s="28" t="s">
        <v>545</v>
      </c>
      <c r="C74" s="155"/>
      <c r="D74" s="156"/>
      <c r="E74" s="136"/>
      <c r="F74" s="137"/>
      <c r="I74" s="429"/>
      <c r="K74" s="429"/>
    </row>
    <row r="75" spans="1:11" s="496" customFormat="1">
      <c r="A75" s="501"/>
      <c r="B75" s="28" t="s">
        <v>546</v>
      </c>
      <c r="C75" s="134" t="s">
        <v>14</v>
      </c>
      <c r="D75" s="135">
        <v>1</v>
      </c>
      <c r="E75" s="136">
        <v>0</v>
      </c>
      <c r="F75" s="137">
        <f>D75*E75</f>
        <v>0</v>
      </c>
      <c r="G75" s="345"/>
      <c r="H75" s="345"/>
      <c r="I75" s="429"/>
      <c r="J75" s="345"/>
      <c r="K75" s="429"/>
    </row>
    <row r="76" spans="1:11" s="496" customFormat="1">
      <c r="A76" s="501"/>
      <c r="B76" s="28" t="s">
        <v>547</v>
      </c>
      <c r="C76" s="134" t="s">
        <v>14</v>
      </c>
      <c r="D76" s="135">
        <v>1</v>
      </c>
      <c r="E76" s="136">
        <v>0</v>
      </c>
      <c r="F76" s="137">
        <f>D76*E76</f>
        <v>0</v>
      </c>
      <c r="G76" s="345"/>
      <c r="H76" s="345"/>
      <c r="I76" s="429"/>
      <c r="J76" s="345"/>
      <c r="K76" s="429"/>
    </row>
    <row r="77" spans="1:11" s="496" customFormat="1">
      <c r="A77" s="501"/>
      <c r="B77" s="28" t="s">
        <v>548</v>
      </c>
      <c r="C77" s="134" t="s">
        <v>14</v>
      </c>
      <c r="D77" s="135">
        <v>1</v>
      </c>
      <c r="E77" s="136">
        <v>0</v>
      </c>
      <c r="F77" s="137">
        <f>D77*E77</f>
        <v>0</v>
      </c>
      <c r="G77" s="345"/>
      <c r="H77" s="345"/>
      <c r="I77" s="429"/>
      <c r="J77" s="345"/>
      <c r="K77" s="429"/>
    </row>
    <row r="78" spans="1:11" s="496" customFormat="1">
      <c r="A78" s="501"/>
      <c r="B78" s="28"/>
      <c r="C78" s="134"/>
      <c r="D78" s="135"/>
      <c r="E78" s="136"/>
      <c r="F78" s="137"/>
      <c r="G78" s="345"/>
      <c r="H78" s="345"/>
      <c r="I78" s="429"/>
      <c r="J78" s="345"/>
      <c r="K78" s="429"/>
    </row>
    <row r="79" spans="1:11" s="496" customFormat="1">
      <c r="A79" s="503">
        <f>COUNT($A$5:A78)+1</f>
        <v>18</v>
      </c>
      <c r="B79" s="28" t="s">
        <v>549</v>
      </c>
      <c r="C79" s="134"/>
      <c r="D79" s="135"/>
      <c r="E79" s="136"/>
      <c r="F79" s="137"/>
      <c r="G79" s="345"/>
      <c r="H79" s="345"/>
      <c r="I79" s="429"/>
      <c r="J79" s="345"/>
      <c r="K79" s="429"/>
    </row>
    <row r="80" spans="1:11" s="496" customFormat="1" ht="25.5">
      <c r="A80" s="501"/>
      <c r="B80" s="28" t="s">
        <v>550</v>
      </c>
      <c r="C80" s="134"/>
      <c r="D80" s="135"/>
      <c r="E80" s="136"/>
      <c r="F80" s="137"/>
      <c r="G80" s="345"/>
      <c r="H80" s="345"/>
      <c r="I80" s="429"/>
      <c r="J80" s="345"/>
      <c r="K80" s="429"/>
    </row>
    <row r="81" spans="1:11" s="496" customFormat="1">
      <c r="A81" s="501"/>
      <c r="B81" s="28" t="s">
        <v>551</v>
      </c>
      <c r="C81" s="134" t="s">
        <v>14</v>
      </c>
      <c r="D81" s="135">
        <v>1</v>
      </c>
      <c r="E81" s="136">
        <v>0</v>
      </c>
      <c r="F81" s="137">
        <f>D81*E81</f>
        <v>0</v>
      </c>
      <c r="G81" s="345"/>
      <c r="H81" s="345"/>
      <c r="I81" s="429"/>
      <c r="J81" s="345"/>
      <c r="K81" s="429"/>
    </row>
    <row r="82" spans="1:11" s="496" customFormat="1">
      <c r="A82" s="501"/>
      <c r="B82" s="28"/>
      <c r="C82" s="134"/>
      <c r="D82" s="135"/>
      <c r="E82" s="136"/>
      <c r="F82" s="137"/>
      <c r="G82" s="345"/>
      <c r="H82" s="345"/>
      <c r="I82" s="429"/>
      <c r="J82" s="345"/>
      <c r="K82" s="429"/>
    </row>
    <row r="83" spans="1:11" s="345" customFormat="1" ht="51">
      <c r="A83" s="503">
        <f>COUNT($A$5:A82)+1</f>
        <v>19</v>
      </c>
      <c r="B83" s="614" t="s">
        <v>552</v>
      </c>
      <c r="C83" s="155"/>
      <c r="D83" s="156"/>
      <c r="E83" s="136"/>
      <c r="F83" s="137"/>
      <c r="I83" s="429"/>
      <c r="K83" s="429"/>
    </row>
    <row r="84" spans="1:11" s="617" customFormat="1">
      <c r="A84" s="501"/>
      <c r="B84" s="28" t="s">
        <v>553</v>
      </c>
      <c r="C84" s="134" t="s">
        <v>14</v>
      </c>
      <c r="D84" s="135">
        <v>8</v>
      </c>
      <c r="E84" s="136">
        <v>0</v>
      </c>
      <c r="F84" s="137">
        <f>D84*E84</f>
        <v>0</v>
      </c>
      <c r="G84" s="345"/>
      <c r="H84" s="345"/>
      <c r="I84" s="615"/>
      <c r="J84" s="616"/>
      <c r="K84" s="615"/>
    </row>
    <row r="85" spans="1:11" s="617" customFormat="1">
      <c r="A85" s="501"/>
      <c r="B85" s="28" t="s">
        <v>554</v>
      </c>
      <c r="C85" s="134" t="s">
        <v>14</v>
      </c>
      <c r="D85" s="135">
        <v>4</v>
      </c>
      <c r="E85" s="136">
        <v>0</v>
      </c>
      <c r="F85" s="137">
        <f>D85*E85</f>
        <v>0</v>
      </c>
      <c r="G85" s="345"/>
      <c r="H85" s="345"/>
      <c r="I85" s="615"/>
      <c r="J85" s="616"/>
      <c r="K85" s="615"/>
    </row>
    <row r="86" spans="1:11" s="617" customFormat="1">
      <c r="A86" s="501"/>
      <c r="B86" s="28" t="s">
        <v>555</v>
      </c>
      <c r="C86" s="134" t="s">
        <v>14</v>
      </c>
      <c r="D86" s="135">
        <v>11</v>
      </c>
      <c r="E86" s="136">
        <v>0</v>
      </c>
      <c r="F86" s="137">
        <f>D86*E86</f>
        <v>0</v>
      </c>
      <c r="G86" s="345"/>
      <c r="H86" s="345"/>
      <c r="I86" s="615"/>
      <c r="J86" s="616"/>
      <c r="K86" s="615"/>
    </row>
    <row r="87" spans="1:11" s="345" customFormat="1">
      <c r="A87" s="514"/>
      <c r="B87" s="157"/>
      <c r="C87" s="134"/>
      <c r="D87" s="135"/>
      <c r="E87" s="136"/>
      <c r="F87" s="137"/>
      <c r="I87" s="429"/>
      <c r="K87" s="429"/>
    </row>
    <row r="88" spans="1:11" s="345" customFormat="1" ht="51">
      <c r="A88" s="503">
        <f>COUNT($A$5:A87)+1</f>
        <v>20</v>
      </c>
      <c r="B88" s="614" t="s">
        <v>556</v>
      </c>
      <c r="C88" s="155"/>
      <c r="D88" s="156"/>
      <c r="E88" s="136"/>
      <c r="F88" s="137"/>
      <c r="I88" s="429"/>
      <c r="K88" s="429"/>
    </row>
    <row r="89" spans="1:11" s="617" customFormat="1">
      <c r="A89" s="501"/>
      <c r="B89" s="28" t="s">
        <v>553</v>
      </c>
      <c r="C89" s="134" t="s">
        <v>14</v>
      </c>
      <c r="D89" s="135">
        <v>1</v>
      </c>
      <c r="E89" s="136">
        <v>0</v>
      </c>
      <c r="F89" s="137">
        <f>D89*E89</f>
        <v>0</v>
      </c>
      <c r="G89" s="345"/>
      <c r="H89" s="345"/>
      <c r="I89" s="615"/>
      <c r="J89" s="616"/>
      <c r="K89" s="615"/>
    </row>
    <row r="90" spans="1:11" s="617" customFormat="1">
      <c r="A90" s="501"/>
      <c r="B90" s="28" t="s">
        <v>554</v>
      </c>
      <c r="C90" s="134" t="s">
        <v>14</v>
      </c>
      <c r="D90" s="135">
        <v>1</v>
      </c>
      <c r="E90" s="136">
        <v>0</v>
      </c>
      <c r="F90" s="137">
        <f>D90*E90</f>
        <v>0</v>
      </c>
      <c r="G90" s="345"/>
      <c r="H90" s="345"/>
      <c r="I90" s="615"/>
      <c r="J90" s="616"/>
      <c r="K90" s="615"/>
    </row>
    <row r="91" spans="1:11" s="617" customFormat="1">
      <c r="A91" s="501"/>
      <c r="B91" s="28" t="s">
        <v>555</v>
      </c>
      <c r="C91" s="134" t="s">
        <v>14</v>
      </c>
      <c r="D91" s="135">
        <v>1</v>
      </c>
      <c r="E91" s="136">
        <v>0</v>
      </c>
      <c r="F91" s="137">
        <f>D91*E91</f>
        <v>0</v>
      </c>
      <c r="G91" s="345"/>
      <c r="H91" s="345"/>
      <c r="I91" s="615"/>
      <c r="J91" s="616"/>
      <c r="K91" s="615"/>
    </row>
    <row r="92" spans="1:11" s="345" customFormat="1">
      <c r="A92" s="514"/>
      <c r="B92" s="157"/>
      <c r="C92" s="134"/>
      <c r="D92" s="135"/>
      <c r="E92" s="136"/>
      <c r="F92" s="137"/>
      <c r="I92" s="429"/>
      <c r="K92" s="429"/>
    </row>
    <row r="93" spans="1:11" s="345" customFormat="1" ht="38.25">
      <c r="A93" s="503">
        <f>COUNT($A$5:A92)+1</f>
        <v>21</v>
      </c>
      <c r="B93" s="614" t="s">
        <v>557</v>
      </c>
      <c r="C93" s="155"/>
      <c r="D93" s="156"/>
      <c r="E93" s="136"/>
      <c r="F93" s="137"/>
      <c r="I93" s="429"/>
      <c r="K93" s="429"/>
    </row>
    <row r="94" spans="1:11" s="617" customFormat="1">
      <c r="A94" s="501"/>
      <c r="B94" s="28" t="s">
        <v>553</v>
      </c>
      <c r="C94" s="134" t="s">
        <v>14</v>
      </c>
      <c r="D94" s="135">
        <v>1</v>
      </c>
      <c r="E94" s="136">
        <v>0</v>
      </c>
      <c r="F94" s="137">
        <f>D94*E94</f>
        <v>0</v>
      </c>
      <c r="G94" s="345"/>
      <c r="H94" s="345"/>
      <c r="I94" s="615"/>
      <c r="J94" s="616"/>
      <c r="K94" s="615"/>
    </row>
    <row r="95" spans="1:11" s="617" customFormat="1">
      <c r="A95" s="501"/>
      <c r="B95" s="28" t="s">
        <v>554</v>
      </c>
      <c r="C95" s="134" t="s">
        <v>14</v>
      </c>
      <c r="D95" s="135">
        <v>1</v>
      </c>
      <c r="E95" s="136">
        <v>0</v>
      </c>
      <c r="F95" s="137">
        <f>D95*E95</f>
        <v>0</v>
      </c>
      <c r="G95" s="345"/>
      <c r="H95" s="345"/>
      <c r="I95" s="615"/>
      <c r="J95" s="616"/>
      <c r="K95" s="615"/>
    </row>
    <row r="96" spans="1:11" s="617" customFormat="1">
      <c r="A96" s="501"/>
      <c r="B96" s="28" t="s">
        <v>555</v>
      </c>
      <c r="C96" s="134" t="s">
        <v>14</v>
      </c>
      <c r="D96" s="135">
        <v>1</v>
      </c>
      <c r="E96" s="136">
        <v>0</v>
      </c>
      <c r="F96" s="137">
        <f>D96*E96</f>
        <v>0</v>
      </c>
      <c r="G96" s="345"/>
      <c r="H96" s="345"/>
      <c r="I96" s="615"/>
      <c r="J96" s="616"/>
      <c r="K96" s="615"/>
    </row>
    <row r="97" spans="1:11" s="345" customFormat="1">
      <c r="A97" s="514"/>
      <c r="B97" s="157"/>
      <c r="C97" s="134"/>
      <c r="D97" s="135"/>
      <c r="E97" s="136"/>
      <c r="F97" s="137"/>
      <c r="I97" s="429"/>
      <c r="K97" s="429"/>
    </row>
    <row r="98" spans="1:11" s="345" customFormat="1" ht="38.25">
      <c r="A98" s="503">
        <f>COUNT($A$5:A97)+1</f>
        <v>22</v>
      </c>
      <c r="B98" s="618" t="s">
        <v>558</v>
      </c>
      <c r="C98" s="155"/>
      <c r="D98" s="156"/>
      <c r="E98" s="136"/>
      <c r="F98" s="137"/>
      <c r="I98" s="429"/>
      <c r="K98" s="429"/>
    </row>
    <row r="99" spans="1:11" s="345" customFormat="1">
      <c r="A99" s="503"/>
      <c r="B99" s="28" t="s">
        <v>553</v>
      </c>
      <c r="C99" s="134" t="s">
        <v>14</v>
      </c>
      <c r="D99" s="135">
        <v>1</v>
      </c>
      <c r="E99" s="136">
        <v>0</v>
      </c>
      <c r="F99" s="137">
        <f>D99*E99</f>
        <v>0</v>
      </c>
      <c r="I99" s="429"/>
      <c r="K99" s="429"/>
    </row>
    <row r="100" spans="1:11" s="617" customFormat="1">
      <c r="A100" s="501"/>
      <c r="B100" s="28" t="s">
        <v>554</v>
      </c>
      <c r="C100" s="134" t="s">
        <v>14</v>
      </c>
      <c r="D100" s="135">
        <v>1</v>
      </c>
      <c r="E100" s="136">
        <v>0</v>
      </c>
      <c r="F100" s="137">
        <f>D100*E100</f>
        <v>0</v>
      </c>
      <c r="G100" s="345"/>
      <c r="H100" s="345"/>
      <c r="I100" s="615"/>
      <c r="J100" s="616"/>
      <c r="K100" s="615"/>
    </row>
    <row r="101" spans="1:11" s="617" customFormat="1">
      <c r="A101" s="501"/>
      <c r="B101" s="28" t="s">
        <v>555</v>
      </c>
      <c r="C101" s="134" t="s">
        <v>14</v>
      </c>
      <c r="D101" s="135">
        <v>2</v>
      </c>
      <c r="E101" s="136">
        <v>0</v>
      </c>
      <c r="F101" s="137">
        <f>D101*E101</f>
        <v>0</v>
      </c>
      <c r="G101" s="345"/>
      <c r="H101" s="345"/>
      <c r="I101" s="615"/>
      <c r="J101" s="616"/>
      <c r="K101" s="615"/>
    </row>
    <row r="102" spans="1:11" s="345" customFormat="1">
      <c r="A102" s="514"/>
      <c r="B102" s="157"/>
      <c r="C102" s="134"/>
      <c r="D102" s="135"/>
      <c r="E102" s="136"/>
      <c r="F102" s="137"/>
      <c r="I102" s="429"/>
      <c r="K102" s="429"/>
    </row>
    <row r="103" spans="1:11" s="345" customFormat="1" ht="38.25">
      <c r="A103" s="503">
        <f>COUNT($A$5:A102)+1</f>
        <v>23</v>
      </c>
      <c r="B103" s="618" t="s">
        <v>559</v>
      </c>
      <c r="C103" s="155"/>
      <c r="D103" s="156"/>
      <c r="E103" s="136"/>
      <c r="F103" s="137"/>
      <c r="I103" s="429"/>
      <c r="K103" s="429"/>
    </row>
    <row r="104" spans="1:11" s="496" customFormat="1">
      <c r="A104" s="501"/>
      <c r="B104" s="28" t="s">
        <v>400</v>
      </c>
      <c r="C104" s="134" t="s">
        <v>14</v>
      </c>
      <c r="D104" s="135">
        <v>7</v>
      </c>
      <c r="E104" s="136">
        <v>0</v>
      </c>
      <c r="F104" s="137">
        <f>D104*E104</f>
        <v>0</v>
      </c>
      <c r="G104" s="345"/>
      <c r="H104" s="345"/>
      <c r="I104" s="429"/>
      <c r="J104" s="345"/>
      <c r="K104" s="429"/>
    </row>
    <row r="105" spans="1:11" s="345" customFormat="1">
      <c r="A105" s="514"/>
      <c r="B105" s="157"/>
      <c r="C105" s="134"/>
      <c r="D105" s="135"/>
      <c r="E105" s="136"/>
      <c r="F105" s="137"/>
      <c r="I105" s="429"/>
      <c r="K105" s="429"/>
    </row>
    <row r="106" spans="1:11" s="345" customFormat="1" ht="38.25">
      <c r="A106" s="503">
        <f>COUNT($A$5:A105)+1</f>
        <v>24</v>
      </c>
      <c r="B106" s="618" t="s">
        <v>560</v>
      </c>
      <c r="C106" s="155"/>
      <c r="D106" s="156"/>
      <c r="E106" s="136"/>
      <c r="F106" s="137"/>
      <c r="I106" s="429"/>
      <c r="K106" s="429"/>
    </row>
    <row r="107" spans="1:11" s="496" customFormat="1">
      <c r="A107" s="501"/>
      <c r="B107" s="28" t="s">
        <v>561</v>
      </c>
      <c r="C107" s="134" t="s">
        <v>14</v>
      </c>
      <c r="D107" s="135">
        <v>14</v>
      </c>
      <c r="E107" s="136">
        <v>0</v>
      </c>
      <c r="F107" s="137">
        <f>D107*E107</f>
        <v>0</v>
      </c>
      <c r="G107" s="345"/>
      <c r="H107" s="345"/>
      <c r="I107" s="429"/>
      <c r="J107" s="345"/>
      <c r="K107" s="429"/>
    </row>
    <row r="108" spans="1:11" s="345" customFormat="1">
      <c r="A108" s="514"/>
      <c r="B108" s="157"/>
      <c r="C108" s="134"/>
      <c r="D108" s="135"/>
      <c r="E108" s="136"/>
      <c r="F108" s="137"/>
      <c r="I108" s="429"/>
      <c r="K108" s="429"/>
    </row>
    <row r="109" spans="1:11" s="345" customFormat="1" ht="51">
      <c r="A109" s="503">
        <f>COUNT($A$5:A108)+1</f>
        <v>25</v>
      </c>
      <c r="B109" s="614" t="s">
        <v>562</v>
      </c>
      <c r="C109" s="155"/>
      <c r="D109" s="156"/>
      <c r="E109" s="136"/>
      <c r="F109" s="137"/>
      <c r="I109" s="429"/>
      <c r="K109" s="429"/>
    </row>
    <row r="110" spans="1:11" s="496" customFormat="1">
      <c r="A110" s="501"/>
      <c r="B110" s="28"/>
      <c r="C110" s="134" t="s">
        <v>14</v>
      </c>
      <c r="D110" s="135">
        <v>6</v>
      </c>
      <c r="E110" s="136">
        <v>0</v>
      </c>
      <c r="F110" s="137">
        <f>D110*E110</f>
        <v>0</v>
      </c>
      <c r="G110" s="345"/>
      <c r="H110" s="345"/>
      <c r="I110" s="429"/>
      <c r="J110" s="345"/>
      <c r="K110" s="429"/>
    </row>
    <row r="111" spans="1:11" s="496" customFormat="1">
      <c r="A111" s="501"/>
      <c r="B111" s="28"/>
      <c r="C111" s="134"/>
      <c r="D111" s="135"/>
      <c r="E111" s="136"/>
      <c r="F111" s="137"/>
      <c r="G111" s="345"/>
      <c r="H111" s="345"/>
      <c r="I111" s="429"/>
      <c r="J111" s="345"/>
      <c r="K111" s="429"/>
    </row>
    <row r="112" spans="1:11" s="345" customFormat="1" ht="140.25">
      <c r="A112" s="503">
        <f>COUNT($A$5:A111)+1</f>
        <v>26</v>
      </c>
      <c r="B112" s="28" t="s">
        <v>563</v>
      </c>
      <c r="C112" s="155"/>
      <c r="D112" s="156"/>
      <c r="E112" s="136"/>
      <c r="F112" s="137"/>
      <c r="I112" s="429"/>
      <c r="K112" s="429"/>
    </row>
    <row r="113" spans="1:11" s="496" customFormat="1">
      <c r="A113" s="501"/>
      <c r="B113" s="494"/>
      <c r="C113" s="134" t="s">
        <v>14</v>
      </c>
      <c r="D113" s="135">
        <v>2</v>
      </c>
      <c r="E113" s="136">
        <v>0</v>
      </c>
      <c r="F113" s="137">
        <f>D113*E113</f>
        <v>0</v>
      </c>
      <c r="G113" s="345"/>
      <c r="H113" s="345"/>
      <c r="I113" s="429"/>
      <c r="J113" s="345"/>
      <c r="K113" s="429"/>
    </row>
    <row r="114" spans="1:11" s="496" customFormat="1">
      <c r="A114" s="501"/>
      <c r="B114" s="28"/>
      <c r="C114" s="134"/>
      <c r="D114" s="135"/>
      <c r="E114" s="136"/>
      <c r="F114" s="137"/>
      <c r="G114" s="345"/>
      <c r="H114" s="345"/>
      <c r="I114" s="429"/>
      <c r="J114" s="345"/>
      <c r="K114" s="429"/>
    </row>
    <row r="115" spans="1:11" s="345" customFormat="1" ht="38.25">
      <c r="A115" s="503">
        <f>COUNT($A$5:A114)+1</f>
        <v>27</v>
      </c>
      <c r="B115" s="494" t="s">
        <v>564</v>
      </c>
      <c r="C115" s="155"/>
      <c r="D115" s="156"/>
      <c r="E115" s="136"/>
      <c r="F115" s="137"/>
      <c r="I115" s="429"/>
      <c r="K115" s="429"/>
    </row>
    <row r="116" spans="1:11" s="496" customFormat="1">
      <c r="A116" s="501"/>
      <c r="B116" s="494"/>
      <c r="C116" s="134" t="s">
        <v>14</v>
      </c>
      <c r="D116" s="135">
        <v>3</v>
      </c>
      <c r="E116" s="136">
        <v>0</v>
      </c>
      <c r="F116" s="137">
        <f>D116*E116</f>
        <v>0</v>
      </c>
      <c r="G116" s="345"/>
      <c r="H116" s="345"/>
      <c r="I116" s="429"/>
      <c r="J116" s="345"/>
      <c r="K116" s="429"/>
    </row>
    <row r="117" spans="1:11" s="496" customFormat="1">
      <c r="A117" s="501"/>
      <c r="B117" s="28"/>
      <c r="C117" s="134"/>
      <c r="D117" s="135"/>
      <c r="E117" s="136"/>
      <c r="F117" s="137"/>
      <c r="G117" s="345"/>
      <c r="H117" s="345"/>
      <c r="I117" s="429"/>
      <c r="J117" s="345"/>
      <c r="K117" s="429"/>
    </row>
    <row r="118" spans="1:11" s="345" customFormat="1" ht="38.25">
      <c r="A118" s="503">
        <f>COUNT($A$5:A117)+1</f>
        <v>28</v>
      </c>
      <c r="B118" s="494" t="s">
        <v>565</v>
      </c>
      <c r="C118" s="155"/>
      <c r="D118" s="156"/>
      <c r="E118" s="136"/>
      <c r="F118" s="137"/>
      <c r="I118" s="429"/>
      <c r="K118" s="429"/>
    </row>
    <row r="119" spans="1:11" s="496" customFormat="1">
      <c r="A119" s="501"/>
      <c r="B119" s="494"/>
      <c r="C119" s="134" t="s">
        <v>14</v>
      </c>
      <c r="D119" s="135">
        <v>3</v>
      </c>
      <c r="E119" s="136">
        <v>0</v>
      </c>
      <c r="F119" s="137">
        <f>D119*E119</f>
        <v>0</v>
      </c>
      <c r="G119" s="345"/>
      <c r="H119" s="345"/>
      <c r="I119" s="429"/>
      <c r="J119" s="345"/>
      <c r="K119" s="429"/>
    </row>
    <row r="120" spans="1:11" s="345" customFormat="1">
      <c r="A120" s="514"/>
      <c r="B120" s="157"/>
      <c r="C120" s="134"/>
      <c r="D120" s="135"/>
      <c r="E120" s="136"/>
      <c r="F120" s="137"/>
      <c r="I120" s="429"/>
      <c r="K120" s="429"/>
    </row>
    <row r="121" spans="1:11" s="345" customFormat="1" ht="25.5">
      <c r="A121" s="503">
        <f>COUNT($A$5:A120)+1</f>
        <v>29</v>
      </c>
      <c r="B121" s="618" t="s">
        <v>566</v>
      </c>
      <c r="C121" s="155"/>
      <c r="D121" s="156"/>
      <c r="E121" s="136"/>
      <c r="F121" s="137"/>
      <c r="I121" s="429"/>
      <c r="K121" s="429"/>
    </row>
    <row r="122" spans="1:11" s="496" customFormat="1">
      <c r="A122" s="501"/>
      <c r="B122" s="494"/>
      <c r="C122" s="134" t="s">
        <v>14</v>
      </c>
      <c r="D122" s="135">
        <v>8</v>
      </c>
      <c r="E122" s="136">
        <v>0</v>
      </c>
      <c r="F122" s="137">
        <f>D122*E122</f>
        <v>0</v>
      </c>
      <c r="G122" s="345"/>
      <c r="H122" s="345"/>
      <c r="I122" s="429"/>
      <c r="J122" s="345"/>
      <c r="K122" s="429"/>
    </row>
    <row r="123" spans="1:11" s="496" customFormat="1">
      <c r="A123" s="501"/>
      <c r="B123" s="494"/>
      <c r="C123" s="134"/>
      <c r="D123" s="135"/>
      <c r="E123" s="136"/>
      <c r="F123" s="137"/>
      <c r="G123" s="345"/>
      <c r="H123" s="345"/>
      <c r="I123" s="429"/>
      <c r="J123" s="345"/>
      <c r="K123" s="429"/>
    </row>
    <row r="124" spans="1:11" s="345" customFormat="1" ht="63.75">
      <c r="A124" s="503">
        <f>COUNT($A$5:A123)+1</f>
        <v>30</v>
      </c>
      <c r="B124" s="494" t="s">
        <v>567</v>
      </c>
      <c r="C124" s="155"/>
      <c r="D124" s="156"/>
      <c r="E124" s="136"/>
      <c r="F124" s="137"/>
      <c r="I124" s="429"/>
      <c r="K124" s="429"/>
    </row>
    <row r="125" spans="1:11" s="496" customFormat="1">
      <c r="A125" s="501"/>
      <c r="B125" s="28" t="s">
        <v>568</v>
      </c>
      <c r="C125" s="134" t="s">
        <v>417</v>
      </c>
      <c r="D125" s="135">
        <v>3</v>
      </c>
      <c r="E125" s="136">
        <v>0</v>
      </c>
      <c r="F125" s="137">
        <f>D125*E125</f>
        <v>0</v>
      </c>
      <c r="G125" s="345"/>
      <c r="H125" s="345"/>
      <c r="I125" s="429"/>
      <c r="J125" s="345"/>
      <c r="K125" s="429"/>
    </row>
    <row r="126" spans="1:11" s="496" customFormat="1">
      <c r="A126" s="501"/>
      <c r="B126" s="28" t="s">
        <v>553</v>
      </c>
      <c r="C126" s="134" t="s">
        <v>417</v>
      </c>
      <c r="D126" s="135">
        <v>28</v>
      </c>
      <c r="E126" s="136">
        <v>0</v>
      </c>
      <c r="F126" s="137">
        <f>D126*E126</f>
        <v>0</v>
      </c>
      <c r="G126" s="345"/>
      <c r="H126" s="345"/>
      <c r="I126" s="429"/>
      <c r="J126" s="345"/>
      <c r="K126" s="429"/>
    </row>
    <row r="127" spans="1:11" s="496" customFormat="1">
      <c r="A127" s="501"/>
      <c r="B127" s="28" t="s">
        <v>554</v>
      </c>
      <c r="C127" s="134" t="s">
        <v>417</v>
      </c>
      <c r="D127" s="135">
        <v>4</v>
      </c>
      <c r="E127" s="136">
        <v>0</v>
      </c>
      <c r="F127" s="137">
        <f>D127*E127</f>
        <v>0</v>
      </c>
      <c r="G127" s="345"/>
      <c r="H127" s="345"/>
      <c r="I127" s="429"/>
      <c r="J127" s="345"/>
      <c r="K127" s="429"/>
    </row>
    <row r="128" spans="1:11" s="496" customFormat="1">
      <c r="A128" s="501"/>
      <c r="B128" s="526" t="s">
        <v>423</v>
      </c>
      <c r="C128" s="619" t="s">
        <v>417</v>
      </c>
      <c r="D128" s="620">
        <v>13</v>
      </c>
      <c r="E128" s="461">
        <v>0</v>
      </c>
      <c r="F128" s="137">
        <f>D128*E128</f>
        <v>0</v>
      </c>
      <c r="G128" s="345"/>
      <c r="H128" s="345"/>
      <c r="I128" s="429"/>
      <c r="J128" s="345"/>
      <c r="K128" s="429"/>
    </row>
    <row r="129" spans="1:11" s="496" customFormat="1">
      <c r="A129" s="501"/>
      <c r="B129" s="494"/>
      <c r="C129" s="134"/>
      <c r="D129" s="135"/>
      <c r="E129" s="136"/>
      <c r="F129" s="137"/>
      <c r="G129" s="345"/>
      <c r="H129" s="345"/>
      <c r="I129" s="429"/>
      <c r="J129" s="345"/>
      <c r="K129" s="429"/>
    </row>
    <row r="130" spans="1:11" s="496" customFormat="1">
      <c r="A130" s="503">
        <f>COUNT($A$5:A129)+1</f>
        <v>31</v>
      </c>
      <c r="B130" s="621" t="s">
        <v>569</v>
      </c>
      <c r="C130" s="622"/>
      <c r="D130" s="623"/>
      <c r="E130" s="581"/>
      <c r="F130" s="624"/>
      <c r="G130" s="625"/>
      <c r="H130" s="626"/>
      <c r="I130" s="429"/>
      <c r="J130" s="345"/>
      <c r="K130" s="429"/>
    </row>
    <row r="131" spans="1:11" s="496" customFormat="1" ht="76.5">
      <c r="A131" s="627"/>
      <c r="B131" s="621" t="s">
        <v>570</v>
      </c>
      <c r="C131" s="622"/>
      <c r="D131" s="623"/>
      <c r="E131" s="581"/>
      <c r="F131" s="624"/>
      <c r="G131" s="625"/>
      <c r="H131" s="626"/>
      <c r="I131" s="429"/>
      <c r="J131" s="345"/>
      <c r="K131" s="429"/>
    </row>
    <row r="132" spans="1:11" s="633" customFormat="1">
      <c r="A132" s="628"/>
      <c r="B132" s="28" t="s">
        <v>571</v>
      </c>
      <c r="C132" s="628"/>
      <c r="D132" s="629"/>
      <c r="E132" s="453"/>
      <c r="F132" s="497"/>
      <c r="G132" s="497"/>
      <c r="H132" s="630"/>
      <c r="I132" s="631"/>
      <c r="J132" s="632"/>
      <c r="K132" s="631"/>
    </row>
    <row r="133" spans="1:11" s="496" customFormat="1">
      <c r="A133" s="603"/>
      <c r="B133" s="28" t="s">
        <v>572</v>
      </c>
      <c r="C133" s="134" t="s">
        <v>417</v>
      </c>
      <c r="D133" s="135">
        <v>3</v>
      </c>
      <c r="E133" s="136">
        <v>0</v>
      </c>
      <c r="F133" s="137">
        <f>D133*E133</f>
        <v>0</v>
      </c>
      <c r="G133" s="28"/>
      <c r="H133" s="634"/>
      <c r="I133" s="429"/>
      <c r="J133" s="345"/>
      <c r="K133" s="429"/>
    </row>
    <row r="134" spans="1:11" s="496" customFormat="1">
      <c r="A134" s="603"/>
      <c r="B134" s="28" t="s">
        <v>573</v>
      </c>
      <c r="C134" s="134" t="s">
        <v>417</v>
      </c>
      <c r="D134" s="135">
        <v>28</v>
      </c>
      <c r="E134" s="136">
        <v>0</v>
      </c>
      <c r="F134" s="137">
        <f>D134*E134</f>
        <v>0</v>
      </c>
      <c r="G134" s="28"/>
      <c r="H134" s="634"/>
      <c r="I134" s="429"/>
      <c r="J134" s="345"/>
      <c r="K134" s="429"/>
    </row>
    <row r="135" spans="1:11" s="496" customFormat="1">
      <c r="A135" s="603"/>
      <c r="B135" s="28" t="s">
        <v>574</v>
      </c>
      <c r="C135" s="134" t="s">
        <v>417</v>
      </c>
      <c r="D135" s="135">
        <v>4</v>
      </c>
      <c r="E135" s="136">
        <v>0</v>
      </c>
      <c r="F135" s="137">
        <f>D135*E135</f>
        <v>0</v>
      </c>
      <c r="G135" s="28"/>
      <c r="H135" s="634"/>
      <c r="I135" s="429"/>
      <c r="J135" s="345"/>
      <c r="K135" s="429"/>
    </row>
    <row r="136" spans="1:11" s="496" customFormat="1">
      <c r="A136" s="603"/>
      <c r="B136" s="55" t="s">
        <v>575</v>
      </c>
      <c r="C136" s="27" t="s">
        <v>417</v>
      </c>
      <c r="D136" s="620">
        <v>13</v>
      </c>
      <c r="E136" s="136">
        <v>0</v>
      </c>
      <c r="F136" s="137">
        <f>D136*E136</f>
        <v>0</v>
      </c>
      <c r="G136" s="28"/>
      <c r="H136" s="634"/>
      <c r="I136" s="429"/>
      <c r="J136" s="345"/>
      <c r="K136" s="429"/>
    </row>
    <row r="137" spans="1:11" s="345" customFormat="1">
      <c r="A137" s="627"/>
      <c r="B137" s="494"/>
      <c r="C137" s="134"/>
      <c r="D137" s="135"/>
      <c r="E137" s="136"/>
      <c r="F137" s="137"/>
      <c r="G137" s="28"/>
      <c r="H137" s="626"/>
      <c r="I137" s="429"/>
      <c r="K137" s="429"/>
    </row>
    <row r="138" spans="1:11" s="638" customFormat="1">
      <c r="A138" s="635"/>
      <c r="B138" s="35"/>
      <c r="C138" s="134"/>
      <c r="D138" s="135"/>
      <c r="E138" s="136"/>
      <c r="F138" s="137"/>
      <c r="G138" s="636"/>
      <c r="H138" s="637"/>
      <c r="I138" s="636"/>
    </row>
    <row r="139" spans="1:11" s="496" customFormat="1" ht="15">
      <c r="A139" s="501"/>
      <c r="B139" s="591" t="s">
        <v>576</v>
      </c>
      <c r="C139" s="134"/>
      <c r="D139" s="135"/>
      <c r="E139" s="136"/>
      <c r="F139" s="137"/>
      <c r="G139" s="345"/>
      <c r="H139" s="345"/>
      <c r="I139" s="429"/>
      <c r="J139" s="345"/>
      <c r="K139" s="429"/>
    </row>
    <row r="140" spans="1:11" s="496" customFormat="1">
      <c r="A140" s="501"/>
      <c r="B140" s="28"/>
      <c r="C140" s="134"/>
      <c r="D140" s="135"/>
      <c r="E140" s="136"/>
      <c r="F140" s="137"/>
      <c r="G140" s="345"/>
      <c r="H140" s="345"/>
      <c r="I140" s="429"/>
      <c r="J140" s="345"/>
      <c r="K140" s="429"/>
    </row>
    <row r="141" spans="1:11" s="345" customFormat="1" ht="38.25">
      <c r="A141" s="503">
        <f>COUNT($A$5:A139)+1</f>
        <v>32</v>
      </c>
      <c r="B141" s="494" t="s">
        <v>577</v>
      </c>
      <c r="C141" s="155"/>
      <c r="D141" s="156"/>
      <c r="E141" s="136"/>
      <c r="F141" s="137"/>
      <c r="I141" s="429"/>
      <c r="K141" s="429"/>
    </row>
    <row r="142" spans="1:11" s="496" customFormat="1">
      <c r="A142" s="501"/>
      <c r="B142" s="494" t="s">
        <v>578</v>
      </c>
      <c r="C142" s="134" t="s">
        <v>14</v>
      </c>
      <c r="D142" s="135">
        <v>3</v>
      </c>
      <c r="E142" s="136">
        <v>0</v>
      </c>
      <c r="F142" s="137">
        <f>D142*E142</f>
        <v>0</v>
      </c>
      <c r="G142" s="345"/>
      <c r="H142" s="345"/>
      <c r="I142" s="429"/>
      <c r="J142" s="345"/>
      <c r="K142" s="429"/>
    </row>
    <row r="143" spans="1:11" s="496" customFormat="1">
      <c r="A143" s="501"/>
      <c r="C143" s="134"/>
      <c r="D143" s="135"/>
      <c r="E143" s="136"/>
      <c r="F143" s="137"/>
      <c r="G143" s="345"/>
      <c r="H143" s="345"/>
      <c r="I143" s="429"/>
      <c r="J143" s="345"/>
      <c r="K143" s="429"/>
    </row>
    <row r="144" spans="1:11" s="496" customFormat="1" ht="25.5">
      <c r="A144" s="501"/>
      <c r="B144" s="555" t="s">
        <v>579</v>
      </c>
      <c r="C144" s="134"/>
      <c r="D144" s="135"/>
      <c r="E144" s="136"/>
      <c r="F144" s="137"/>
      <c r="G144" s="345"/>
      <c r="H144" s="345"/>
      <c r="I144" s="429"/>
      <c r="J144" s="345"/>
      <c r="K144" s="429"/>
    </row>
    <row r="145" spans="1:11" s="345" customFormat="1" ht="153">
      <c r="A145" s="514"/>
      <c r="B145" s="494" t="s">
        <v>580</v>
      </c>
      <c r="C145" s="155"/>
      <c r="D145" s="156"/>
      <c r="E145" s="136"/>
      <c r="F145" s="137"/>
      <c r="I145" s="429"/>
      <c r="K145" s="429"/>
    </row>
    <row r="146" spans="1:11" s="345" customFormat="1" ht="38.25">
      <c r="A146" s="514"/>
      <c r="B146" s="555" t="s">
        <v>581</v>
      </c>
      <c r="C146" s="155"/>
      <c r="D146" s="156"/>
      <c r="E146" s="136"/>
      <c r="F146" s="137"/>
      <c r="I146" s="429"/>
      <c r="K146" s="429"/>
    </row>
    <row r="147" spans="1:11" s="496" customFormat="1">
      <c r="A147" s="501"/>
      <c r="B147" s="494" t="s">
        <v>582</v>
      </c>
      <c r="C147" s="134" t="s">
        <v>14</v>
      </c>
      <c r="D147" s="135">
        <v>1</v>
      </c>
      <c r="E147" s="136">
        <v>0</v>
      </c>
      <c r="F147" s="137">
        <f>D147*E147</f>
        <v>0</v>
      </c>
      <c r="G147" s="345"/>
      <c r="H147" s="345"/>
      <c r="I147" s="429"/>
      <c r="J147" s="345"/>
      <c r="K147" s="429"/>
    </row>
    <row r="148" spans="1:11" s="496" customFormat="1">
      <c r="A148" s="501"/>
      <c r="B148" s="494" t="s">
        <v>583</v>
      </c>
      <c r="C148" s="134" t="s">
        <v>14</v>
      </c>
      <c r="D148" s="135">
        <v>1</v>
      </c>
      <c r="E148" s="136">
        <v>0</v>
      </c>
      <c r="F148" s="137">
        <f>D148*E148</f>
        <v>0</v>
      </c>
      <c r="G148" s="345"/>
      <c r="H148" s="345"/>
      <c r="I148" s="429"/>
      <c r="J148" s="345"/>
      <c r="K148" s="429"/>
    </row>
    <row r="149" spans="1:11" s="496" customFormat="1" ht="25.5">
      <c r="A149" s="501"/>
      <c r="B149" s="494" t="s">
        <v>584</v>
      </c>
      <c r="C149" s="134" t="s">
        <v>14</v>
      </c>
      <c r="D149" s="135">
        <v>1</v>
      </c>
      <c r="E149" s="136">
        <v>0</v>
      </c>
      <c r="F149" s="137">
        <f>D149*E149</f>
        <v>0</v>
      </c>
      <c r="G149" s="345"/>
      <c r="H149" s="345"/>
      <c r="I149" s="429"/>
      <c r="J149" s="345"/>
      <c r="K149" s="429"/>
    </row>
    <row r="150" spans="1:11" s="496" customFormat="1">
      <c r="A150" s="501"/>
      <c r="B150" s="494"/>
      <c r="C150" s="134"/>
      <c r="D150" s="135"/>
      <c r="E150" s="136"/>
      <c r="F150" s="137"/>
      <c r="G150" s="345"/>
      <c r="H150" s="345"/>
      <c r="I150" s="429"/>
      <c r="J150" s="345"/>
      <c r="K150" s="429"/>
    </row>
    <row r="151" spans="1:11" s="496" customFormat="1">
      <c r="A151" s="503">
        <f>COUNT($A$5:A150)+1</f>
        <v>33</v>
      </c>
      <c r="B151" s="555" t="s">
        <v>585</v>
      </c>
      <c r="C151" s="134"/>
      <c r="D151" s="135"/>
      <c r="E151" s="136"/>
      <c r="F151" s="137"/>
      <c r="G151" s="345"/>
      <c r="H151" s="345"/>
      <c r="I151" s="429"/>
      <c r="J151" s="345"/>
      <c r="K151" s="429"/>
    </row>
    <row r="152" spans="1:11" s="496" customFormat="1">
      <c r="A152" s="501"/>
      <c r="B152" s="639" t="s">
        <v>586</v>
      </c>
      <c r="C152" s="134"/>
      <c r="D152" s="135"/>
      <c r="E152" s="136"/>
      <c r="F152" s="137"/>
      <c r="G152" s="345"/>
      <c r="H152" s="345"/>
      <c r="I152" s="429"/>
      <c r="J152" s="345"/>
      <c r="K152" s="429"/>
    </row>
    <row r="153" spans="1:11" s="496" customFormat="1">
      <c r="A153" s="501"/>
      <c r="B153" s="555" t="s">
        <v>587</v>
      </c>
      <c r="C153" s="134"/>
      <c r="D153" s="135"/>
      <c r="E153" s="136"/>
      <c r="F153" s="137"/>
      <c r="G153" s="345"/>
      <c r="H153" s="345"/>
      <c r="I153" s="429"/>
      <c r="J153" s="345"/>
      <c r="K153" s="429"/>
    </row>
    <row r="154" spans="1:11" s="496" customFormat="1">
      <c r="A154" s="501"/>
      <c r="B154" s="555" t="s">
        <v>588</v>
      </c>
      <c r="C154" s="134" t="s">
        <v>14</v>
      </c>
      <c r="D154" s="135">
        <v>12</v>
      </c>
      <c r="E154" s="136">
        <v>0</v>
      </c>
      <c r="F154" s="137">
        <f>D154*E154</f>
        <v>0</v>
      </c>
      <c r="G154" s="345"/>
      <c r="H154" s="345"/>
      <c r="I154" s="429"/>
      <c r="J154" s="345"/>
      <c r="K154" s="429"/>
    </row>
    <row r="155" spans="1:11" s="496" customFormat="1">
      <c r="A155" s="501"/>
      <c r="B155" s="494"/>
      <c r="C155" s="134"/>
      <c r="D155" s="135"/>
      <c r="E155" s="136"/>
      <c r="F155" s="137"/>
      <c r="G155" s="345"/>
      <c r="H155" s="345"/>
      <c r="I155" s="429"/>
      <c r="J155" s="345"/>
      <c r="K155" s="429"/>
    </row>
    <row r="156" spans="1:11" s="345" customFormat="1" ht="102">
      <c r="A156" s="503">
        <f>COUNT($A$5:A155)+1</f>
        <v>34</v>
      </c>
      <c r="B156" s="640" t="s">
        <v>589</v>
      </c>
      <c r="C156" s="155"/>
      <c r="D156" s="156"/>
      <c r="E156" s="136"/>
      <c r="F156" s="137"/>
      <c r="I156" s="429"/>
      <c r="K156" s="429"/>
    </row>
    <row r="157" spans="1:11" s="496" customFormat="1">
      <c r="A157" s="501"/>
      <c r="B157" s="494"/>
      <c r="C157" s="134" t="s">
        <v>14</v>
      </c>
      <c r="D157" s="135">
        <v>3</v>
      </c>
      <c r="E157" s="136">
        <v>0</v>
      </c>
      <c r="F157" s="137">
        <f>D157*E157</f>
        <v>0</v>
      </c>
      <c r="G157" s="345"/>
      <c r="H157" s="345"/>
      <c r="I157" s="429"/>
      <c r="J157" s="345"/>
      <c r="K157" s="429"/>
    </row>
    <row r="158" spans="1:11" s="638" customFormat="1">
      <c r="A158" s="635"/>
      <c r="B158" s="35"/>
      <c r="C158" s="134"/>
      <c r="D158" s="135"/>
      <c r="E158" s="136"/>
      <c r="F158" s="137"/>
      <c r="G158" s="636"/>
      <c r="H158" s="637"/>
      <c r="I158" s="636"/>
    </row>
    <row r="159" spans="1:11" s="345" customFormat="1" ht="51">
      <c r="A159" s="503">
        <f>COUNT($A$5:A158)+1</f>
        <v>35</v>
      </c>
      <c r="B159" s="494" t="s">
        <v>590</v>
      </c>
      <c r="C159" s="155"/>
      <c r="D159" s="156"/>
      <c r="E159" s="136"/>
      <c r="F159" s="137"/>
      <c r="I159" s="429"/>
      <c r="K159" s="429"/>
    </row>
    <row r="160" spans="1:11" s="496" customFormat="1">
      <c r="A160" s="501"/>
      <c r="B160" s="494" t="s">
        <v>568</v>
      </c>
      <c r="C160" s="134" t="s">
        <v>14</v>
      </c>
      <c r="D160" s="135">
        <v>1</v>
      </c>
      <c r="E160" s="136">
        <v>0</v>
      </c>
      <c r="F160" s="137">
        <f>D160*E160</f>
        <v>0</v>
      </c>
      <c r="G160" s="345"/>
      <c r="H160" s="345"/>
      <c r="I160" s="429"/>
      <c r="J160" s="345"/>
      <c r="K160" s="429"/>
    </row>
    <row r="161" spans="1:11" s="496" customFormat="1">
      <c r="A161" s="501"/>
      <c r="B161" s="494" t="s">
        <v>553</v>
      </c>
      <c r="C161" s="134" t="s">
        <v>14</v>
      </c>
      <c r="D161" s="135">
        <v>2</v>
      </c>
      <c r="E161" s="136">
        <v>0</v>
      </c>
      <c r="F161" s="137">
        <f>D161*E161</f>
        <v>0</v>
      </c>
      <c r="G161" s="345"/>
      <c r="H161" s="345"/>
      <c r="I161" s="429"/>
      <c r="J161" s="345"/>
      <c r="K161" s="429"/>
    </row>
    <row r="162" spans="1:11" s="345" customFormat="1">
      <c r="A162" s="514"/>
      <c r="B162" s="157"/>
      <c r="C162" s="134"/>
      <c r="D162" s="135"/>
      <c r="E162" s="136"/>
      <c r="F162" s="137"/>
      <c r="I162" s="429"/>
      <c r="K162" s="429"/>
    </row>
    <row r="163" spans="1:11" s="345" customFormat="1" ht="38.25">
      <c r="A163" s="503">
        <f>COUNT($A$5:A162)+1</f>
        <v>36</v>
      </c>
      <c r="B163" s="494" t="s">
        <v>591</v>
      </c>
      <c r="C163" s="155"/>
      <c r="D163" s="156"/>
      <c r="E163" s="136"/>
      <c r="F163" s="137"/>
      <c r="I163" s="429"/>
      <c r="K163" s="429"/>
    </row>
    <row r="164" spans="1:11" s="496" customFormat="1">
      <c r="A164" s="501"/>
      <c r="B164" s="494" t="s">
        <v>568</v>
      </c>
      <c r="C164" s="134" t="s">
        <v>14</v>
      </c>
      <c r="D164" s="135">
        <v>2</v>
      </c>
      <c r="E164" s="136">
        <v>0</v>
      </c>
      <c r="F164" s="137">
        <f>D164*E164</f>
        <v>0</v>
      </c>
      <c r="G164" s="345"/>
      <c r="H164" s="345"/>
      <c r="I164" s="429"/>
      <c r="J164" s="345"/>
      <c r="K164" s="429"/>
    </row>
    <row r="165" spans="1:11" s="496" customFormat="1">
      <c r="A165" s="501"/>
      <c r="B165" s="494" t="s">
        <v>553</v>
      </c>
      <c r="C165" s="134" t="s">
        <v>14</v>
      </c>
      <c r="D165" s="135">
        <v>4</v>
      </c>
      <c r="E165" s="136">
        <v>0</v>
      </c>
      <c r="F165" s="137">
        <f>D165*E165</f>
        <v>0</v>
      </c>
      <c r="G165" s="345"/>
      <c r="H165" s="345"/>
      <c r="I165" s="429"/>
      <c r="J165" s="345"/>
      <c r="K165" s="429"/>
    </row>
    <row r="166" spans="1:11" s="345" customFormat="1">
      <c r="A166" s="514"/>
      <c r="B166" s="157"/>
      <c r="C166" s="134"/>
      <c r="D166" s="135"/>
      <c r="E166" s="136"/>
      <c r="F166" s="137"/>
      <c r="I166" s="429"/>
      <c r="K166" s="429"/>
    </row>
    <row r="167" spans="1:11" s="345" customFormat="1">
      <c r="A167" s="503">
        <f>COUNT($A$5:A166)+1</f>
        <v>37</v>
      </c>
      <c r="B167" s="494" t="s">
        <v>592</v>
      </c>
      <c r="C167" s="155"/>
      <c r="D167" s="156"/>
      <c r="E167" s="136"/>
      <c r="F167" s="137"/>
      <c r="I167" s="429"/>
      <c r="K167" s="429"/>
    </row>
    <row r="168" spans="1:11" s="496" customFormat="1">
      <c r="A168" s="501"/>
      <c r="B168" s="494"/>
      <c r="C168" s="134" t="s">
        <v>14</v>
      </c>
      <c r="D168" s="135">
        <v>58</v>
      </c>
      <c r="E168" s="136">
        <v>0</v>
      </c>
      <c r="F168" s="137">
        <f>D168*E168</f>
        <v>0</v>
      </c>
      <c r="G168" s="345"/>
      <c r="H168" s="345"/>
      <c r="I168" s="429"/>
      <c r="J168" s="345"/>
      <c r="K168" s="429"/>
    </row>
    <row r="169" spans="1:11" s="345" customFormat="1">
      <c r="A169" s="514"/>
      <c r="B169" s="157"/>
      <c r="C169" s="134"/>
      <c r="D169" s="135"/>
      <c r="E169" s="136"/>
      <c r="F169" s="137"/>
      <c r="I169" s="429"/>
      <c r="K169" s="429"/>
    </row>
    <row r="170" spans="1:11" s="345" customFormat="1" ht="63.75">
      <c r="A170" s="503">
        <f>COUNT($A$5:A169)+1</f>
        <v>38</v>
      </c>
      <c r="B170" s="640" t="s">
        <v>593</v>
      </c>
      <c r="C170" s="155"/>
      <c r="D170" s="156"/>
      <c r="E170" s="136"/>
      <c r="F170" s="137"/>
      <c r="I170" s="429"/>
      <c r="K170" s="429"/>
    </row>
    <row r="171" spans="1:11" s="496" customFormat="1">
      <c r="A171" s="501"/>
      <c r="B171" s="494" t="s">
        <v>594</v>
      </c>
      <c r="C171" s="134" t="s">
        <v>417</v>
      </c>
      <c r="D171" s="135">
        <v>3150</v>
      </c>
      <c r="E171" s="136">
        <v>0</v>
      </c>
      <c r="F171" s="137">
        <f>D171*E171</f>
        <v>0</v>
      </c>
      <c r="G171" s="345"/>
      <c r="H171" s="345"/>
      <c r="I171" s="429"/>
      <c r="J171" s="345"/>
      <c r="K171" s="429"/>
    </row>
    <row r="172" spans="1:11" s="345" customFormat="1">
      <c r="A172" s="514"/>
      <c r="B172" s="157"/>
      <c r="C172" s="134"/>
      <c r="D172" s="135"/>
      <c r="E172" s="136"/>
      <c r="F172" s="137"/>
      <c r="I172" s="429"/>
      <c r="K172" s="429"/>
    </row>
    <row r="173" spans="1:11" s="345" customFormat="1" ht="102">
      <c r="A173" s="503">
        <f>COUNT($A$5:A172)+1</f>
        <v>39</v>
      </c>
      <c r="B173" s="640" t="s">
        <v>595</v>
      </c>
      <c r="C173" s="155"/>
      <c r="D173" s="156"/>
      <c r="E173" s="136"/>
      <c r="F173" s="137"/>
      <c r="I173" s="429"/>
      <c r="K173" s="429"/>
    </row>
    <row r="174" spans="1:11" s="496" customFormat="1">
      <c r="A174" s="501"/>
      <c r="B174" s="494"/>
      <c r="C174" s="134" t="s">
        <v>596</v>
      </c>
      <c r="D174" s="135">
        <v>460</v>
      </c>
      <c r="E174" s="136">
        <v>0</v>
      </c>
      <c r="F174" s="137">
        <f>D174*E174</f>
        <v>0</v>
      </c>
      <c r="G174" s="345"/>
      <c r="H174" s="345"/>
      <c r="I174" s="429"/>
      <c r="J174" s="345"/>
      <c r="K174" s="429"/>
    </row>
    <row r="175" spans="1:11" s="345" customFormat="1">
      <c r="A175" s="514"/>
      <c r="B175" s="157"/>
      <c r="C175" s="134"/>
      <c r="D175" s="135"/>
      <c r="E175" s="136"/>
      <c r="F175" s="137"/>
      <c r="I175" s="429"/>
      <c r="K175" s="429"/>
    </row>
    <row r="176" spans="1:11" s="345" customFormat="1" ht="25.5">
      <c r="A176" s="503">
        <f>COUNT($A$5:A175)+1</f>
        <v>40</v>
      </c>
      <c r="B176" s="640" t="s">
        <v>597</v>
      </c>
      <c r="C176" s="155"/>
      <c r="D176" s="156"/>
      <c r="E176" s="136"/>
      <c r="F176" s="137"/>
      <c r="I176" s="429"/>
      <c r="K176" s="429"/>
    </row>
    <row r="177" spans="1:11" s="496" customFormat="1">
      <c r="A177" s="501"/>
      <c r="B177" s="494"/>
      <c r="C177" s="134" t="s">
        <v>417</v>
      </c>
      <c r="D177" s="135">
        <v>380</v>
      </c>
      <c r="E177" s="136">
        <v>0</v>
      </c>
      <c r="F177" s="137">
        <f>D177*E177</f>
        <v>0</v>
      </c>
      <c r="G177" s="345"/>
      <c r="H177" s="345"/>
      <c r="I177" s="429"/>
      <c r="J177" s="345"/>
      <c r="K177" s="429"/>
    </row>
    <row r="178" spans="1:11" s="345" customFormat="1">
      <c r="A178" s="514"/>
      <c r="B178" s="157"/>
      <c r="C178" s="134"/>
      <c r="D178" s="135"/>
      <c r="E178" s="136"/>
      <c r="F178" s="137"/>
      <c r="I178" s="429"/>
      <c r="K178" s="429"/>
    </row>
    <row r="179" spans="1:11" s="345" customFormat="1" ht="25.5">
      <c r="A179" s="503">
        <f>COUNT($A$5:A178)+1</f>
        <v>41</v>
      </c>
      <c r="B179" s="640" t="s">
        <v>598</v>
      </c>
      <c r="C179" s="155"/>
      <c r="D179" s="156"/>
      <c r="E179" s="136"/>
      <c r="F179" s="137"/>
      <c r="I179" s="429"/>
      <c r="K179" s="429"/>
    </row>
    <row r="180" spans="1:11" s="496" customFormat="1">
      <c r="A180" s="501"/>
      <c r="B180" s="494"/>
      <c r="C180" s="134" t="s">
        <v>599</v>
      </c>
      <c r="D180" s="135">
        <v>80</v>
      </c>
      <c r="E180" s="136">
        <v>0</v>
      </c>
      <c r="F180" s="137">
        <f>D180*E180</f>
        <v>0</v>
      </c>
      <c r="G180" s="345"/>
      <c r="H180" s="345"/>
      <c r="I180" s="429"/>
      <c r="J180" s="345"/>
      <c r="K180" s="429"/>
    </row>
    <row r="181" spans="1:11" s="496" customFormat="1">
      <c r="A181" s="501"/>
      <c r="B181" s="494"/>
      <c r="C181" s="134"/>
      <c r="D181" s="135"/>
      <c r="E181" s="136"/>
      <c r="F181" s="137"/>
      <c r="G181" s="345"/>
      <c r="H181" s="345"/>
      <c r="I181" s="429"/>
      <c r="J181" s="345"/>
      <c r="K181" s="429"/>
    </row>
    <row r="182" spans="1:11" s="496" customFormat="1" ht="25.5">
      <c r="A182" s="503">
        <f>COUNT($A$5:A181)+1</f>
        <v>42</v>
      </c>
      <c r="B182" s="641" t="s">
        <v>600</v>
      </c>
      <c r="C182" s="134"/>
      <c r="D182" s="135"/>
      <c r="E182" s="136"/>
      <c r="F182" s="137"/>
      <c r="G182" s="345"/>
      <c r="H182" s="345"/>
      <c r="I182" s="429"/>
      <c r="J182" s="345"/>
      <c r="K182" s="429"/>
    </row>
    <row r="183" spans="1:11" s="496" customFormat="1" ht="25.5">
      <c r="A183" s="501"/>
      <c r="B183" s="642" t="s">
        <v>601</v>
      </c>
      <c r="C183" s="134"/>
      <c r="D183" s="135"/>
      <c r="E183" s="136"/>
      <c r="F183" s="137"/>
      <c r="G183" s="345"/>
      <c r="H183" s="345"/>
      <c r="I183" s="429"/>
      <c r="J183" s="345"/>
      <c r="K183" s="429"/>
    </row>
    <row r="184" spans="1:11" s="496" customFormat="1">
      <c r="A184" s="501"/>
      <c r="B184" s="643" t="s">
        <v>602</v>
      </c>
      <c r="C184" s="644" t="s">
        <v>417</v>
      </c>
      <c r="D184" s="645">
        <v>25</v>
      </c>
      <c r="E184" s="582">
        <v>0</v>
      </c>
      <c r="F184" s="137">
        <f>E184*D184</f>
        <v>0</v>
      </c>
      <c r="G184" s="345"/>
      <c r="H184" s="345"/>
      <c r="I184" s="429"/>
      <c r="J184" s="345"/>
      <c r="K184" s="429"/>
    </row>
    <row r="185" spans="1:11" s="496" customFormat="1">
      <c r="A185" s="501"/>
      <c r="B185" s="643" t="s">
        <v>603</v>
      </c>
      <c r="C185" s="644" t="s">
        <v>417</v>
      </c>
      <c r="D185" s="645">
        <v>27</v>
      </c>
      <c r="E185" s="582">
        <v>0</v>
      </c>
      <c r="F185" s="137">
        <f>E185*D185</f>
        <v>0</v>
      </c>
      <c r="G185" s="345"/>
      <c r="H185" s="345"/>
      <c r="I185" s="429"/>
      <c r="J185" s="345"/>
      <c r="K185" s="429"/>
    </row>
    <row r="186" spans="1:11" s="496" customFormat="1">
      <c r="A186" s="501"/>
      <c r="B186" s="643" t="s">
        <v>551</v>
      </c>
      <c r="C186" s="644" t="s">
        <v>417</v>
      </c>
      <c r="D186" s="645">
        <v>22</v>
      </c>
      <c r="E186" s="582">
        <v>0</v>
      </c>
      <c r="F186" s="137">
        <f>E186*D186</f>
        <v>0</v>
      </c>
      <c r="G186" s="345"/>
      <c r="H186" s="345"/>
      <c r="I186" s="429"/>
      <c r="J186" s="345"/>
      <c r="K186" s="429"/>
    </row>
    <row r="187" spans="1:11" s="496" customFormat="1">
      <c r="A187" s="501"/>
      <c r="B187" s="643" t="s">
        <v>423</v>
      </c>
      <c r="C187" s="644" t="s">
        <v>417</v>
      </c>
      <c r="D187" s="645">
        <v>17</v>
      </c>
      <c r="E187" s="582">
        <v>0</v>
      </c>
      <c r="F187" s="137">
        <f>E187*D187</f>
        <v>0</v>
      </c>
      <c r="G187" s="345"/>
      <c r="H187" s="345"/>
      <c r="I187" s="429"/>
      <c r="J187" s="345"/>
      <c r="K187" s="429"/>
    </row>
    <row r="188" spans="1:11" s="496" customFormat="1">
      <c r="A188" s="501"/>
      <c r="B188" s="494"/>
      <c r="C188" s="134"/>
      <c r="D188" s="135"/>
      <c r="E188" s="136"/>
      <c r="F188" s="137"/>
      <c r="G188" s="345"/>
      <c r="H188" s="345"/>
      <c r="I188" s="429"/>
      <c r="J188" s="345"/>
      <c r="K188" s="429"/>
    </row>
    <row r="189" spans="1:11" s="496" customFormat="1" ht="92.25">
      <c r="A189" s="503">
        <f>COUNT($A$5:A188)+1</f>
        <v>43</v>
      </c>
      <c r="B189" s="56" t="s">
        <v>604</v>
      </c>
      <c r="C189" s="57"/>
      <c r="D189" s="58"/>
      <c r="E189" s="136"/>
      <c r="F189" s="137"/>
      <c r="G189" s="345"/>
      <c r="H189" s="345"/>
      <c r="I189" s="429"/>
      <c r="J189" s="345"/>
      <c r="K189" s="429"/>
    </row>
    <row r="190" spans="1:11" s="496" customFormat="1">
      <c r="A190" s="503"/>
      <c r="B190" s="55" t="s">
        <v>605</v>
      </c>
      <c r="C190" s="644" t="s">
        <v>417</v>
      </c>
      <c r="D190" s="645">
        <v>25</v>
      </c>
      <c r="E190" s="583">
        <v>0</v>
      </c>
      <c r="F190" s="137">
        <f>D190*E190</f>
        <v>0</v>
      </c>
      <c r="G190" s="345"/>
      <c r="H190" s="345"/>
      <c r="I190" s="429"/>
      <c r="J190" s="345"/>
      <c r="K190" s="429"/>
    </row>
    <row r="191" spans="1:11" s="496" customFormat="1">
      <c r="A191" s="501"/>
      <c r="B191" s="55" t="s">
        <v>606</v>
      </c>
      <c r="C191" s="644" t="s">
        <v>417</v>
      </c>
      <c r="D191" s="645">
        <v>27</v>
      </c>
      <c r="E191" s="583">
        <v>0</v>
      </c>
      <c r="F191" s="137">
        <f>D191*E191</f>
        <v>0</v>
      </c>
      <c r="G191" s="345"/>
      <c r="H191" s="345"/>
      <c r="I191" s="429"/>
      <c r="J191" s="345"/>
      <c r="K191" s="429"/>
    </row>
    <row r="192" spans="1:11" s="496" customFormat="1">
      <c r="A192" s="501"/>
      <c r="B192" s="59" t="s">
        <v>607</v>
      </c>
      <c r="C192" s="644" t="s">
        <v>417</v>
      </c>
      <c r="D192" s="645">
        <v>22</v>
      </c>
      <c r="E192" s="583">
        <v>0</v>
      </c>
      <c r="F192" s="137">
        <f>D192*E192</f>
        <v>0</v>
      </c>
      <c r="G192" s="345"/>
      <c r="H192" s="345"/>
      <c r="I192" s="429"/>
      <c r="J192" s="345"/>
      <c r="K192" s="429"/>
    </row>
    <row r="193" spans="1:11" s="496" customFormat="1">
      <c r="A193" s="501"/>
      <c r="B193" s="59" t="s">
        <v>608</v>
      </c>
      <c r="C193" s="644" t="s">
        <v>417</v>
      </c>
      <c r="D193" s="645">
        <v>17</v>
      </c>
      <c r="E193" s="583">
        <v>0</v>
      </c>
      <c r="F193" s="137">
        <f>D193*E193</f>
        <v>0</v>
      </c>
      <c r="G193" s="345"/>
      <c r="H193" s="345"/>
      <c r="I193" s="429"/>
      <c r="J193" s="345"/>
      <c r="K193" s="429"/>
    </row>
    <row r="194" spans="1:11" s="496" customFormat="1">
      <c r="A194" s="501"/>
      <c r="B194" s="494"/>
      <c r="C194" s="134"/>
      <c r="D194" s="135"/>
      <c r="E194" s="136"/>
      <c r="F194" s="137"/>
      <c r="G194" s="345"/>
      <c r="H194" s="345"/>
      <c r="I194" s="429"/>
      <c r="J194" s="345"/>
      <c r="K194" s="429"/>
    </row>
    <row r="195" spans="1:11" s="496" customFormat="1" ht="15">
      <c r="A195" s="501"/>
      <c r="B195" s="591" t="s">
        <v>609</v>
      </c>
      <c r="C195" s="134"/>
      <c r="D195" s="135"/>
      <c r="E195" s="136"/>
      <c r="F195" s="137"/>
      <c r="G195" s="345"/>
      <c r="H195" s="345"/>
      <c r="I195" s="429"/>
      <c r="J195" s="345"/>
      <c r="K195" s="429"/>
    </row>
    <row r="196" spans="1:11" s="638" customFormat="1">
      <c r="A196" s="635"/>
      <c r="B196" s="35"/>
      <c r="C196" s="134"/>
      <c r="D196" s="135"/>
      <c r="E196" s="136"/>
      <c r="F196" s="137"/>
      <c r="G196" s="636"/>
      <c r="H196" s="637"/>
      <c r="I196" s="636"/>
    </row>
    <row r="197" spans="1:11" s="345" customFormat="1">
      <c r="A197" s="503">
        <f>COUNT($A$5:A196)+1</f>
        <v>44</v>
      </c>
      <c r="B197" s="28" t="s">
        <v>610</v>
      </c>
      <c r="C197" s="134"/>
      <c r="D197" s="135"/>
      <c r="E197" s="136"/>
      <c r="F197" s="137"/>
      <c r="I197" s="429"/>
      <c r="K197" s="429"/>
    </row>
    <row r="198" spans="1:11" s="345" customFormat="1" ht="51">
      <c r="A198" s="503"/>
      <c r="B198" s="646" t="s">
        <v>611</v>
      </c>
      <c r="C198" s="134"/>
      <c r="D198" s="135"/>
      <c r="E198" s="136"/>
      <c r="F198" s="137"/>
      <c r="I198" s="429"/>
      <c r="K198" s="429"/>
    </row>
    <row r="199" spans="1:11" s="345" customFormat="1">
      <c r="A199" s="503"/>
      <c r="B199" s="646" t="s">
        <v>612</v>
      </c>
      <c r="C199" s="134"/>
      <c r="D199" s="135"/>
      <c r="E199" s="136"/>
      <c r="F199" s="137"/>
      <c r="I199" s="429"/>
      <c r="K199" s="429"/>
    </row>
    <row r="200" spans="1:11" s="345" customFormat="1" ht="102">
      <c r="A200" s="503"/>
      <c r="B200" s="646" t="s">
        <v>613</v>
      </c>
      <c r="C200" s="134"/>
      <c r="D200" s="135"/>
      <c r="E200" s="136"/>
      <c r="F200" s="137"/>
      <c r="I200" s="429"/>
      <c r="K200" s="429"/>
    </row>
    <row r="201" spans="1:11" s="345" customFormat="1">
      <c r="A201" s="503"/>
      <c r="B201" s="646" t="s">
        <v>614</v>
      </c>
      <c r="C201" s="134"/>
      <c r="D201" s="135"/>
      <c r="E201" s="136"/>
      <c r="F201" s="137"/>
      <c r="I201" s="429"/>
      <c r="K201" s="429"/>
    </row>
    <row r="202" spans="1:11" s="345" customFormat="1" ht="51">
      <c r="A202" s="503"/>
      <c r="B202" s="646" t="s">
        <v>615</v>
      </c>
      <c r="C202" s="134"/>
      <c r="D202" s="135"/>
      <c r="E202" s="136"/>
      <c r="F202" s="137"/>
      <c r="I202" s="429"/>
      <c r="K202" s="429"/>
    </row>
    <row r="203" spans="1:11" s="345" customFormat="1">
      <c r="A203" s="503"/>
      <c r="B203" s="646" t="s">
        <v>616</v>
      </c>
      <c r="C203" s="134"/>
      <c r="D203" s="135"/>
      <c r="E203" s="136"/>
      <c r="F203" s="137"/>
      <c r="I203" s="429"/>
      <c r="K203" s="429"/>
    </row>
    <row r="204" spans="1:11" s="345" customFormat="1" ht="76.5">
      <c r="A204" s="503"/>
      <c r="B204" s="646" t="s">
        <v>617</v>
      </c>
      <c r="C204" s="134"/>
      <c r="D204" s="135"/>
      <c r="E204" s="136"/>
      <c r="F204" s="137"/>
      <c r="I204" s="429"/>
      <c r="K204" s="429"/>
    </row>
    <row r="205" spans="1:11" s="345" customFormat="1">
      <c r="A205" s="503"/>
      <c r="B205" s="646" t="s">
        <v>618</v>
      </c>
      <c r="C205" s="134"/>
      <c r="D205" s="135"/>
      <c r="E205" s="136"/>
      <c r="F205" s="137"/>
      <c r="I205" s="429"/>
      <c r="K205" s="429"/>
    </row>
    <row r="206" spans="1:11" s="345" customFormat="1" ht="38.25">
      <c r="A206" s="503"/>
      <c r="B206" s="646" t="s">
        <v>619</v>
      </c>
      <c r="C206" s="134"/>
      <c r="D206" s="135"/>
      <c r="E206" s="136"/>
      <c r="F206" s="137"/>
      <c r="I206" s="429"/>
      <c r="K206" s="429"/>
    </row>
    <row r="207" spans="1:11" s="345" customFormat="1">
      <c r="A207" s="503"/>
      <c r="B207" s="646" t="s">
        <v>620</v>
      </c>
      <c r="C207" s="134"/>
      <c r="D207" s="135"/>
      <c r="E207" s="136"/>
      <c r="F207" s="137"/>
      <c r="I207" s="429"/>
      <c r="K207" s="429"/>
    </row>
    <row r="208" spans="1:11" s="345" customFormat="1" ht="38.25">
      <c r="A208" s="503"/>
      <c r="B208" s="646" t="s">
        <v>621</v>
      </c>
      <c r="C208" s="134"/>
      <c r="D208" s="135"/>
      <c r="E208" s="136"/>
      <c r="F208" s="137"/>
      <c r="I208" s="429"/>
      <c r="K208" s="429"/>
    </row>
    <row r="209" spans="1:21" s="345" customFormat="1" ht="255">
      <c r="A209" s="503"/>
      <c r="B209" s="28" t="s">
        <v>622</v>
      </c>
      <c r="C209" s="155"/>
      <c r="D209" s="156"/>
      <c r="E209" s="136"/>
      <c r="F209" s="137"/>
      <c r="I209" s="429"/>
      <c r="K209" s="429"/>
    </row>
    <row r="210" spans="1:21" s="496" customFormat="1" ht="25.5">
      <c r="A210" s="501"/>
      <c r="B210" s="647" t="s">
        <v>623</v>
      </c>
      <c r="C210" s="202"/>
      <c r="D210" s="203"/>
      <c r="E210" s="584"/>
      <c r="F210" s="648"/>
      <c r="G210" s="345"/>
      <c r="H210" s="345"/>
      <c r="I210" s="429"/>
      <c r="J210" s="345"/>
      <c r="K210" s="429"/>
    </row>
    <row r="211" spans="1:21" s="522" customFormat="1" ht="25.5">
      <c r="A211" s="551" t="s">
        <v>624</v>
      </c>
      <c r="B211" s="647" t="s">
        <v>625</v>
      </c>
      <c r="C211" s="202" t="s">
        <v>14</v>
      </c>
      <c r="D211" s="203">
        <v>2</v>
      </c>
      <c r="E211" s="584">
        <v>0</v>
      </c>
      <c r="F211" s="648">
        <f>D211*E211</f>
        <v>0</v>
      </c>
      <c r="G211" s="345"/>
      <c r="H211" s="649"/>
      <c r="I211" s="649"/>
      <c r="J211" s="649"/>
      <c r="K211" s="650"/>
      <c r="L211" s="650"/>
      <c r="M211" s="651"/>
      <c r="N211" s="652"/>
      <c r="O211" s="650"/>
      <c r="P211" s="650"/>
      <c r="Q211" s="650"/>
      <c r="R211" s="650"/>
      <c r="S211" s="650"/>
      <c r="T211" s="653"/>
      <c r="U211" s="650"/>
    </row>
    <row r="212" spans="1:21" s="496" customFormat="1">
      <c r="A212" s="501"/>
      <c r="B212" s="647" t="s">
        <v>626</v>
      </c>
      <c r="C212" s="202"/>
      <c r="D212" s="203"/>
      <c r="E212" s="584"/>
      <c r="F212" s="648"/>
      <c r="G212" s="345"/>
      <c r="H212" s="345"/>
      <c r="I212" s="429"/>
      <c r="J212" s="345"/>
      <c r="K212" s="429"/>
    </row>
    <row r="213" spans="1:21" s="522" customFormat="1" ht="25.5">
      <c r="A213" s="551" t="s">
        <v>624</v>
      </c>
      <c r="B213" s="647" t="s">
        <v>627</v>
      </c>
      <c r="C213" s="202" t="s">
        <v>14</v>
      </c>
      <c r="D213" s="203">
        <v>2</v>
      </c>
      <c r="E213" s="584">
        <v>0</v>
      </c>
      <c r="F213" s="648">
        <f>D213*E213</f>
        <v>0</v>
      </c>
      <c r="G213" s="345"/>
      <c r="H213" s="649"/>
      <c r="I213" s="649"/>
      <c r="J213" s="649"/>
      <c r="K213" s="650"/>
      <c r="L213" s="650"/>
      <c r="M213" s="651"/>
      <c r="N213" s="652"/>
      <c r="O213" s="650"/>
      <c r="P213" s="650"/>
      <c r="Q213" s="650"/>
      <c r="R213" s="650"/>
      <c r="S213" s="650"/>
      <c r="T213" s="653"/>
      <c r="U213" s="650"/>
    </row>
    <row r="214" spans="1:21" s="496" customFormat="1">
      <c r="A214" s="501"/>
      <c r="B214" s="647" t="s">
        <v>628</v>
      </c>
      <c r="C214" s="202"/>
      <c r="D214" s="203"/>
      <c r="E214" s="584"/>
      <c r="F214" s="648"/>
      <c r="G214" s="345"/>
      <c r="H214" s="345"/>
      <c r="I214" s="429"/>
      <c r="J214" s="345"/>
      <c r="K214" s="429"/>
    </row>
    <row r="215" spans="1:21" s="496" customFormat="1">
      <c r="A215" s="501"/>
      <c r="B215" s="647" t="s">
        <v>629</v>
      </c>
      <c r="C215" s="202"/>
      <c r="D215" s="203"/>
      <c r="E215" s="584"/>
      <c r="F215" s="648"/>
      <c r="G215" s="345"/>
      <c r="H215" s="345"/>
      <c r="I215" s="429"/>
      <c r="J215" s="345"/>
      <c r="K215" s="429"/>
    </row>
    <row r="216" spans="1:21" s="522" customFormat="1" ht="25.5">
      <c r="A216" s="551" t="s">
        <v>624</v>
      </c>
      <c r="B216" s="647" t="s">
        <v>627</v>
      </c>
      <c r="C216" s="202" t="s">
        <v>14</v>
      </c>
      <c r="D216" s="203">
        <v>2</v>
      </c>
      <c r="E216" s="584">
        <v>0</v>
      </c>
      <c r="F216" s="648">
        <f>D216*E216</f>
        <v>0</v>
      </c>
      <c r="G216" s="345"/>
      <c r="H216" s="649"/>
      <c r="I216" s="649"/>
      <c r="J216" s="649"/>
      <c r="K216" s="650"/>
      <c r="L216" s="650"/>
      <c r="M216" s="651"/>
      <c r="N216" s="652"/>
      <c r="O216" s="650"/>
      <c r="P216" s="650"/>
      <c r="Q216" s="650"/>
      <c r="R216" s="650"/>
      <c r="S216" s="650"/>
      <c r="T216" s="653"/>
      <c r="U216" s="650"/>
    </row>
    <row r="217" spans="1:21" s="522" customFormat="1">
      <c r="A217" s="551"/>
      <c r="B217" s="647"/>
      <c r="C217" s="202"/>
      <c r="D217" s="203"/>
      <c r="E217" s="584"/>
      <c r="F217" s="648"/>
      <c r="G217" s="345"/>
      <c r="H217" s="649"/>
      <c r="I217" s="649"/>
      <c r="J217" s="649"/>
      <c r="K217" s="650"/>
      <c r="L217" s="650"/>
      <c r="M217" s="651"/>
      <c r="N217" s="652"/>
      <c r="O217" s="650"/>
      <c r="P217" s="650"/>
      <c r="Q217" s="650"/>
      <c r="R217" s="650"/>
      <c r="S217" s="650"/>
      <c r="T217" s="653"/>
      <c r="U217" s="650"/>
    </row>
    <row r="218" spans="1:21" s="496" customFormat="1">
      <c r="A218" s="501"/>
      <c r="B218" s="28"/>
      <c r="C218" s="202"/>
      <c r="D218" s="203"/>
      <c r="E218" s="584"/>
      <c r="F218" s="648"/>
      <c r="G218" s="345"/>
      <c r="H218" s="345"/>
      <c r="I218" s="429"/>
      <c r="J218" s="345"/>
      <c r="K218" s="429"/>
    </row>
    <row r="219" spans="1:21" s="345" customFormat="1" ht="38.25">
      <c r="A219" s="503">
        <f>COUNT($A$5:A218)+1</f>
        <v>45</v>
      </c>
      <c r="B219" s="654" t="s">
        <v>630</v>
      </c>
      <c r="C219" s="155"/>
      <c r="D219" s="156"/>
      <c r="E219" s="136"/>
      <c r="F219" s="137"/>
      <c r="I219" s="429"/>
      <c r="K219" s="429"/>
    </row>
    <row r="220" spans="1:21" s="496" customFormat="1" ht="25.5">
      <c r="A220" s="551" t="s">
        <v>624</v>
      </c>
      <c r="B220" s="494" t="s">
        <v>631</v>
      </c>
      <c r="C220" s="134" t="s">
        <v>14</v>
      </c>
      <c r="D220" s="135">
        <v>5</v>
      </c>
      <c r="E220" s="136">
        <v>0</v>
      </c>
      <c r="F220" s="137">
        <f>D220*E220</f>
        <v>0</v>
      </c>
      <c r="G220" s="345"/>
      <c r="H220" s="345"/>
      <c r="I220" s="429"/>
      <c r="J220" s="345"/>
      <c r="K220" s="429"/>
    </row>
    <row r="221" spans="1:21" s="496" customFormat="1">
      <c r="A221" s="501"/>
      <c r="B221" s="494"/>
      <c r="C221" s="134"/>
      <c r="D221" s="135"/>
      <c r="E221" s="136"/>
      <c r="F221" s="137"/>
      <c r="G221" s="345"/>
      <c r="H221" s="345"/>
      <c r="I221" s="429"/>
      <c r="J221" s="345"/>
      <c r="K221" s="429"/>
    </row>
    <row r="222" spans="1:21" s="345" customFormat="1">
      <c r="A222" s="503">
        <f>COUNT($A$5:A221)+1</f>
        <v>46</v>
      </c>
      <c r="B222" s="654" t="s">
        <v>632</v>
      </c>
      <c r="C222" s="155"/>
      <c r="D222" s="156"/>
      <c r="E222" s="136"/>
      <c r="F222" s="137"/>
      <c r="I222" s="429"/>
      <c r="K222" s="429"/>
    </row>
    <row r="223" spans="1:21" s="496" customFormat="1">
      <c r="A223" s="501"/>
      <c r="B223" s="494"/>
      <c r="C223" s="134" t="s">
        <v>14</v>
      </c>
      <c r="D223" s="135">
        <v>1</v>
      </c>
      <c r="E223" s="136">
        <v>0</v>
      </c>
      <c r="F223" s="137">
        <f>D223*E223</f>
        <v>0</v>
      </c>
      <c r="G223" s="345"/>
      <c r="H223" s="345"/>
      <c r="I223" s="429"/>
      <c r="J223" s="345"/>
      <c r="K223" s="429"/>
    </row>
    <row r="224" spans="1:21" s="496" customFormat="1">
      <c r="A224" s="501"/>
      <c r="B224" s="494"/>
      <c r="C224" s="134"/>
      <c r="D224" s="135"/>
      <c r="E224" s="136"/>
      <c r="F224" s="137"/>
      <c r="G224" s="345"/>
      <c r="H224" s="345"/>
      <c r="I224" s="429"/>
      <c r="J224" s="345"/>
      <c r="K224" s="429"/>
    </row>
    <row r="225" spans="1:11" s="496" customFormat="1" ht="25.5">
      <c r="A225" s="503">
        <f>COUNT($A$5:A224)+1</f>
        <v>47</v>
      </c>
      <c r="B225" s="641" t="s">
        <v>600</v>
      </c>
      <c r="C225" s="134"/>
      <c r="D225" s="135"/>
      <c r="E225" s="136"/>
      <c r="F225" s="137"/>
      <c r="G225" s="345"/>
      <c r="H225" s="345"/>
      <c r="I225" s="429"/>
      <c r="J225" s="345"/>
      <c r="K225" s="429"/>
    </row>
    <row r="226" spans="1:11" s="496" customFormat="1" ht="25.5">
      <c r="A226" s="501"/>
      <c r="B226" s="642" t="s">
        <v>601</v>
      </c>
      <c r="C226" s="134"/>
      <c r="D226" s="135"/>
      <c r="E226" s="136"/>
      <c r="F226" s="137"/>
      <c r="G226" s="345"/>
      <c r="H226" s="345"/>
      <c r="I226" s="429"/>
      <c r="J226" s="345"/>
      <c r="K226" s="429"/>
    </row>
    <row r="227" spans="1:11" s="496" customFormat="1">
      <c r="A227" s="501"/>
      <c r="B227" s="643" t="s">
        <v>390</v>
      </c>
      <c r="C227" s="644" t="s">
        <v>417</v>
      </c>
      <c r="D227" s="645">
        <v>45</v>
      </c>
      <c r="E227" s="582">
        <v>0</v>
      </c>
      <c r="F227" s="137">
        <f>E227*D227</f>
        <v>0</v>
      </c>
      <c r="G227" s="345"/>
      <c r="H227" s="345"/>
      <c r="I227" s="429"/>
      <c r="J227" s="345"/>
      <c r="K227" s="429"/>
    </row>
    <row r="228" spans="1:11" s="496" customFormat="1">
      <c r="A228" s="501"/>
      <c r="B228" s="643" t="s">
        <v>602</v>
      </c>
      <c r="C228" s="644" t="s">
        <v>417</v>
      </c>
      <c r="D228" s="645">
        <v>40</v>
      </c>
      <c r="E228" s="582">
        <v>0</v>
      </c>
      <c r="F228" s="137">
        <f>E228*D228</f>
        <v>0</v>
      </c>
      <c r="G228" s="345"/>
      <c r="H228" s="345"/>
      <c r="I228" s="429"/>
      <c r="J228" s="345"/>
      <c r="K228" s="429"/>
    </row>
    <row r="229" spans="1:11" s="496" customFormat="1">
      <c r="A229" s="501"/>
      <c r="B229" s="643" t="s">
        <v>603</v>
      </c>
      <c r="C229" s="644" t="s">
        <v>417</v>
      </c>
      <c r="D229" s="645">
        <v>39</v>
      </c>
      <c r="E229" s="582">
        <v>0</v>
      </c>
      <c r="F229" s="137">
        <f>E229*D229</f>
        <v>0</v>
      </c>
      <c r="G229" s="345"/>
      <c r="H229" s="345"/>
      <c r="I229" s="429"/>
      <c r="J229" s="345"/>
      <c r="K229" s="429"/>
    </row>
    <row r="230" spans="1:11" s="496" customFormat="1">
      <c r="A230" s="501"/>
      <c r="B230" s="643" t="s">
        <v>551</v>
      </c>
      <c r="C230" s="644" t="s">
        <v>417</v>
      </c>
      <c r="D230" s="645">
        <v>8</v>
      </c>
      <c r="E230" s="582">
        <v>0</v>
      </c>
      <c r="F230" s="137">
        <f>E230*D230</f>
        <v>0</v>
      </c>
      <c r="G230" s="345"/>
      <c r="H230" s="345"/>
      <c r="I230" s="429"/>
      <c r="J230" s="345"/>
      <c r="K230" s="429"/>
    </row>
    <row r="231" spans="1:11" s="496" customFormat="1">
      <c r="A231" s="501"/>
      <c r="B231" s="494"/>
      <c r="C231" s="134"/>
      <c r="D231" s="135"/>
      <c r="E231" s="136"/>
      <c r="F231" s="137"/>
      <c r="G231" s="345"/>
      <c r="H231" s="345"/>
      <c r="I231" s="429"/>
      <c r="J231" s="345"/>
      <c r="K231" s="429"/>
    </row>
    <row r="232" spans="1:11" s="496" customFormat="1" ht="92.25">
      <c r="A232" s="503">
        <f>COUNT($A$5:A231)+1</f>
        <v>48</v>
      </c>
      <c r="B232" s="56" t="s">
        <v>604</v>
      </c>
      <c r="C232" s="57"/>
      <c r="D232" s="58"/>
      <c r="E232" s="136"/>
      <c r="F232" s="137"/>
      <c r="G232" s="345"/>
      <c r="H232" s="345"/>
      <c r="I232" s="429"/>
      <c r="J232" s="345"/>
      <c r="K232" s="429"/>
    </row>
    <row r="233" spans="1:11" s="496" customFormat="1">
      <c r="A233" s="503"/>
      <c r="B233" s="55" t="s">
        <v>605</v>
      </c>
      <c r="C233" s="644" t="s">
        <v>417</v>
      </c>
      <c r="D233" s="645">
        <v>45</v>
      </c>
      <c r="E233" s="583">
        <v>0</v>
      </c>
      <c r="F233" s="137">
        <f>D233*E233</f>
        <v>0</v>
      </c>
      <c r="G233" s="345"/>
      <c r="H233" s="345"/>
      <c r="I233" s="429"/>
      <c r="J233" s="345"/>
      <c r="K233" s="429"/>
    </row>
    <row r="234" spans="1:11" s="496" customFormat="1">
      <c r="A234" s="503"/>
      <c r="B234" s="55" t="s">
        <v>605</v>
      </c>
      <c r="C234" s="644" t="s">
        <v>417</v>
      </c>
      <c r="D234" s="645">
        <v>40</v>
      </c>
      <c r="E234" s="583">
        <v>0</v>
      </c>
      <c r="F234" s="137">
        <f>D234*E234</f>
        <v>0</v>
      </c>
      <c r="G234" s="345"/>
      <c r="H234" s="345"/>
      <c r="I234" s="429"/>
      <c r="J234" s="345"/>
      <c r="K234" s="429"/>
    </row>
    <row r="235" spans="1:11" s="496" customFormat="1">
      <c r="A235" s="501"/>
      <c r="B235" s="55" t="s">
        <v>606</v>
      </c>
      <c r="C235" s="644" t="s">
        <v>417</v>
      </c>
      <c r="D235" s="645">
        <v>39</v>
      </c>
      <c r="E235" s="583">
        <v>0</v>
      </c>
      <c r="F235" s="137">
        <f>D235*E235</f>
        <v>0</v>
      </c>
      <c r="G235" s="345"/>
      <c r="H235" s="345"/>
      <c r="I235" s="429"/>
      <c r="J235" s="345"/>
      <c r="K235" s="429"/>
    </row>
    <row r="236" spans="1:11" s="496" customFormat="1">
      <c r="A236" s="501"/>
      <c r="B236" s="59" t="s">
        <v>607</v>
      </c>
      <c r="C236" s="644" t="s">
        <v>417</v>
      </c>
      <c r="D236" s="645">
        <v>8</v>
      </c>
      <c r="E236" s="583">
        <v>0</v>
      </c>
      <c r="F236" s="137">
        <f>D236*E236</f>
        <v>0</v>
      </c>
      <c r="G236" s="345"/>
      <c r="H236" s="345"/>
      <c r="I236" s="429"/>
      <c r="J236" s="345"/>
      <c r="K236" s="429"/>
    </row>
    <row r="237" spans="1:11" s="496" customFormat="1">
      <c r="A237" s="501"/>
      <c r="B237" s="494"/>
      <c r="C237" s="134"/>
      <c r="D237" s="135"/>
      <c r="E237" s="136"/>
      <c r="F237" s="137"/>
      <c r="G237" s="345"/>
      <c r="H237" s="345"/>
      <c r="I237" s="429"/>
      <c r="J237" s="345"/>
      <c r="K237" s="429"/>
    </row>
    <row r="238" spans="1:11" s="496" customFormat="1" ht="25.5">
      <c r="A238" s="503">
        <f>COUNT($A$5:A237)+1</f>
        <v>49</v>
      </c>
      <c r="B238" s="35" t="s">
        <v>633</v>
      </c>
      <c r="C238" s="172"/>
      <c r="D238" s="172"/>
      <c r="E238" s="461" t="s">
        <v>634</v>
      </c>
      <c r="F238" s="655" t="str">
        <f>IF(AND(D238&lt;&gt;"",E238&lt;&gt;""),D238*E238,"")</f>
        <v/>
      </c>
      <c r="G238" s="345"/>
      <c r="H238" s="345"/>
      <c r="I238" s="429"/>
      <c r="J238" s="345"/>
      <c r="K238" s="429"/>
    </row>
    <row r="239" spans="1:11" s="496" customFormat="1" ht="51">
      <c r="A239" s="501"/>
      <c r="B239" s="520" t="s">
        <v>635</v>
      </c>
      <c r="C239" s="533"/>
      <c r="D239" s="656"/>
      <c r="E239" s="461" t="s">
        <v>634</v>
      </c>
      <c r="F239" s="655" t="str">
        <f>IF(AND(D239&lt;&gt;"",E239&lt;&gt;""),D239*E239,"")</f>
        <v/>
      </c>
      <c r="G239" s="345"/>
      <c r="H239" s="345"/>
      <c r="I239" s="429"/>
      <c r="J239" s="345"/>
      <c r="K239" s="429"/>
    </row>
    <row r="240" spans="1:11" s="496" customFormat="1">
      <c r="A240" s="501"/>
      <c r="B240" s="532" t="s">
        <v>568</v>
      </c>
      <c r="C240" s="657" t="s">
        <v>636</v>
      </c>
      <c r="D240" s="658">
        <v>1</v>
      </c>
      <c r="E240" s="461">
        <v>0</v>
      </c>
      <c r="F240" s="531">
        <f>IF(AND(D240&lt;&gt;"",E240&lt;&gt;""),D240*E240,"")</f>
        <v>0</v>
      </c>
      <c r="G240" s="345"/>
      <c r="H240" s="345"/>
      <c r="I240" s="429"/>
      <c r="J240" s="345"/>
      <c r="K240" s="429"/>
    </row>
    <row r="241" spans="1:11" s="496" customFormat="1">
      <c r="A241" s="501"/>
      <c r="B241" s="532" t="s">
        <v>553</v>
      </c>
      <c r="C241" s="657" t="s">
        <v>636</v>
      </c>
      <c r="D241" s="658">
        <v>1</v>
      </c>
      <c r="E241" s="461">
        <v>0</v>
      </c>
      <c r="F241" s="531">
        <f>IF(AND(D241&lt;&gt;"",E241&lt;&gt;""),D241*E241,"")</f>
        <v>0</v>
      </c>
      <c r="G241" s="345"/>
      <c r="H241" s="345"/>
      <c r="I241" s="429"/>
      <c r="J241" s="345"/>
      <c r="K241" s="429"/>
    </row>
    <row r="242" spans="1:11" s="638" customFormat="1">
      <c r="A242" s="635"/>
      <c r="B242" s="35"/>
      <c r="C242" s="134"/>
      <c r="D242" s="135"/>
      <c r="E242" s="136"/>
      <c r="F242" s="137"/>
      <c r="G242" s="636"/>
      <c r="H242" s="637"/>
      <c r="I242" s="636"/>
    </row>
    <row r="243" spans="1:11" s="345" customFormat="1" ht="38.25">
      <c r="A243" s="503">
        <f>COUNT($A$5:A242)+1</f>
        <v>50</v>
      </c>
      <c r="B243" s="640" t="s">
        <v>637</v>
      </c>
      <c r="C243" s="155"/>
      <c r="D243" s="156"/>
      <c r="E243" s="136"/>
      <c r="F243" s="137"/>
      <c r="I243" s="429"/>
      <c r="K243" s="429"/>
    </row>
    <row r="244" spans="1:11" s="496" customFormat="1">
      <c r="A244" s="501"/>
      <c r="B244" s="494"/>
      <c r="C244" s="134" t="s">
        <v>596</v>
      </c>
      <c r="D244" s="135">
        <v>1.5</v>
      </c>
      <c r="E244" s="136">
        <v>0</v>
      </c>
      <c r="F244" s="137">
        <f>D244*E244</f>
        <v>0</v>
      </c>
      <c r="G244" s="345"/>
      <c r="H244" s="345"/>
      <c r="I244" s="429"/>
      <c r="J244" s="345"/>
      <c r="K244" s="429"/>
    </row>
    <row r="245" spans="1:11" s="345" customFormat="1">
      <c r="A245" s="514"/>
      <c r="B245" s="157"/>
      <c r="C245" s="134"/>
      <c r="D245" s="135"/>
      <c r="E245" s="136"/>
      <c r="F245" s="137"/>
      <c r="I245" s="429"/>
      <c r="K245" s="429"/>
    </row>
    <row r="246" spans="1:11" s="345" customFormat="1" ht="25.5">
      <c r="A246" s="503">
        <f>COUNT($A$5:A245)+1</f>
        <v>51</v>
      </c>
      <c r="B246" s="640" t="s">
        <v>638</v>
      </c>
      <c r="C246" s="155"/>
      <c r="D246" s="156"/>
      <c r="E246" s="136"/>
      <c r="F246" s="137"/>
      <c r="I246" s="429"/>
      <c r="K246" s="429"/>
    </row>
    <row r="247" spans="1:11" s="496" customFormat="1">
      <c r="A247" s="501"/>
      <c r="B247" s="494"/>
      <c r="C247" s="134" t="s">
        <v>596</v>
      </c>
      <c r="D247" s="135">
        <v>1.5</v>
      </c>
      <c r="E247" s="136">
        <v>0</v>
      </c>
      <c r="F247" s="137">
        <f>D247*E247</f>
        <v>0</v>
      </c>
      <c r="G247" s="345"/>
      <c r="H247" s="345"/>
      <c r="I247" s="429"/>
      <c r="J247" s="345"/>
      <c r="K247" s="429"/>
    </row>
    <row r="248" spans="1:11" s="345" customFormat="1">
      <c r="A248" s="514"/>
      <c r="B248" s="157"/>
      <c r="C248" s="134"/>
      <c r="D248" s="135"/>
      <c r="E248" s="136"/>
      <c r="F248" s="137"/>
      <c r="I248" s="429"/>
      <c r="K248" s="429"/>
    </row>
    <row r="249" spans="1:11" s="345" customFormat="1">
      <c r="A249" s="503">
        <f>COUNT($A$5:A248)+1</f>
        <v>52</v>
      </c>
      <c r="B249" s="640" t="s">
        <v>639</v>
      </c>
      <c r="C249" s="155"/>
      <c r="D249" s="156"/>
      <c r="E249" s="136"/>
      <c r="F249" s="137"/>
      <c r="I249" s="429"/>
      <c r="K249" s="429"/>
    </row>
    <row r="250" spans="1:11" s="496" customFormat="1">
      <c r="A250" s="501"/>
      <c r="B250" s="494"/>
      <c r="C250" s="134" t="s">
        <v>385</v>
      </c>
      <c r="D250" s="135">
        <v>1</v>
      </c>
      <c r="E250" s="136">
        <v>0</v>
      </c>
      <c r="F250" s="137">
        <f>D250*E250</f>
        <v>0</v>
      </c>
      <c r="G250" s="345"/>
      <c r="H250" s="345"/>
      <c r="I250" s="429"/>
      <c r="J250" s="345"/>
      <c r="K250" s="429"/>
    </row>
    <row r="251" spans="1:11" s="638" customFormat="1">
      <c r="A251" s="635"/>
      <c r="B251" s="35"/>
      <c r="C251" s="134"/>
      <c r="D251" s="135"/>
      <c r="E251" s="136"/>
      <c r="F251" s="137"/>
      <c r="G251" s="636"/>
      <c r="H251" s="637"/>
      <c r="I251" s="636"/>
    </row>
    <row r="252" spans="1:11" s="496" customFormat="1" ht="15">
      <c r="A252" s="501"/>
      <c r="B252" s="591" t="s">
        <v>640</v>
      </c>
      <c r="C252" s="134"/>
      <c r="D252" s="135"/>
      <c r="E252" s="136"/>
      <c r="F252" s="137"/>
      <c r="G252" s="345"/>
      <c r="H252" s="345"/>
      <c r="I252" s="429"/>
      <c r="J252" s="345"/>
      <c r="K252" s="429"/>
    </row>
    <row r="253" spans="1:11" s="496" customFormat="1">
      <c r="A253" s="503"/>
      <c r="B253" s="55"/>
      <c r="C253" s="644"/>
      <c r="D253" s="645"/>
      <c r="E253" s="583"/>
      <c r="F253" s="137"/>
      <c r="G253" s="345"/>
      <c r="H253" s="345"/>
      <c r="I253" s="429"/>
      <c r="J253" s="345"/>
      <c r="K253" s="429"/>
    </row>
    <row r="254" spans="1:11" s="345" customFormat="1" ht="25.5">
      <c r="A254" s="603">
        <f>COUNT($A$5:A253)+1</f>
        <v>53</v>
      </c>
      <c r="B254" s="35" t="s">
        <v>641</v>
      </c>
      <c r="C254" s="657"/>
      <c r="D254" s="173"/>
      <c r="E254" s="461" t="s">
        <v>634</v>
      </c>
      <c r="H254" s="659" t="str">
        <f>IF(AND(D254&lt;&gt;"",E254&lt;&gt;""),D254*E254,"")</f>
        <v/>
      </c>
      <c r="I254" s="429"/>
      <c r="K254" s="429"/>
    </row>
    <row r="255" spans="1:11" s="345" customFormat="1" ht="38.25">
      <c r="A255" s="172"/>
      <c r="B255" s="35" t="s">
        <v>642</v>
      </c>
      <c r="C255" s="657"/>
      <c r="D255" s="173"/>
      <c r="E255" s="461" t="s">
        <v>634</v>
      </c>
      <c r="H255" s="659" t="str">
        <f>IF(AND(D255&lt;&gt;"",E255&lt;&gt;""),D255*E255,"")</f>
        <v/>
      </c>
      <c r="I255" s="429"/>
      <c r="K255" s="429"/>
    </row>
    <row r="256" spans="1:11" s="345" customFormat="1">
      <c r="A256" s="172"/>
      <c r="B256" s="35"/>
      <c r="C256" s="657" t="s">
        <v>636</v>
      </c>
      <c r="D256" s="173">
        <v>24</v>
      </c>
      <c r="E256" s="461">
        <v>0</v>
      </c>
      <c r="F256" s="137">
        <f>D256*E256</f>
        <v>0</v>
      </c>
      <c r="H256" s="137"/>
      <c r="I256" s="429"/>
      <c r="K256" s="429"/>
    </row>
    <row r="257" spans="1:11" s="345" customFormat="1">
      <c r="A257" s="172"/>
      <c r="B257" s="35"/>
      <c r="C257" s="657"/>
      <c r="D257" s="173"/>
      <c r="E257" s="461"/>
      <c r="F257" s="137"/>
      <c r="H257" s="137"/>
      <c r="I257" s="429"/>
      <c r="K257" s="429"/>
    </row>
    <row r="258" spans="1:11" s="345" customFormat="1" ht="25.5">
      <c r="A258" s="603">
        <f>COUNT($A$5:A257)+1</f>
        <v>54</v>
      </c>
      <c r="B258" s="35" t="s">
        <v>643</v>
      </c>
      <c r="C258" s="657"/>
      <c r="D258" s="173"/>
      <c r="E258" s="461" t="s">
        <v>634</v>
      </c>
      <c r="F258" s="659" t="str">
        <f>IF(AND(B258&lt;&gt;"",C258&lt;&gt;""),B258*C258,"")</f>
        <v/>
      </c>
      <c r="H258" s="659" t="str">
        <f>IF(AND(D258&lt;&gt;"",E258&lt;&gt;""),D258*E258,"")</f>
        <v/>
      </c>
      <c r="I258" s="429"/>
      <c r="K258" s="429"/>
    </row>
    <row r="259" spans="1:11" s="345" customFormat="1" ht="51">
      <c r="A259" s="172"/>
      <c r="B259" s="35" t="s">
        <v>644</v>
      </c>
      <c r="C259" s="657"/>
      <c r="D259" s="173"/>
      <c r="E259" s="461" t="s">
        <v>634</v>
      </c>
      <c r="F259" s="659" t="str">
        <f>IF(AND(B259&lt;&gt;"",C259&lt;&gt;""),B259*C259,"")</f>
        <v/>
      </c>
      <c r="H259" s="659" t="str">
        <f>IF(AND(D259&lt;&gt;"",E259&lt;&gt;""),D259*E259,"")</f>
        <v/>
      </c>
      <c r="I259" s="429"/>
      <c r="K259" s="429"/>
    </row>
    <row r="260" spans="1:11" s="345" customFormat="1">
      <c r="A260" s="172"/>
      <c r="B260" s="35"/>
      <c r="C260" s="657" t="s">
        <v>645</v>
      </c>
      <c r="D260" s="173">
        <v>1</v>
      </c>
      <c r="E260" s="461">
        <v>0</v>
      </c>
      <c r="F260" s="137">
        <f>D260*E260</f>
        <v>0</v>
      </c>
      <c r="H260" s="137"/>
      <c r="I260" s="429"/>
      <c r="K260" s="429"/>
    </row>
    <row r="261" spans="1:11" s="345" customFormat="1">
      <c r="A261" s="172"/>
      <c r="B261" s="35"/>
      <c r="C261" s="657"/>
      <c r="D261" s="173"/>
      <c r="E261" s="461"/>
      <c r="F261" s="137"/>
      <c r="H261" s="137"/>
      <c r="I261" s="429"/>
      <c r="K261" s="429"/>
    </row>
    <row r="262" spans="1:11" s="345" customFormat="1" ht="25.5">
      <c r="A262" s="603">
        <f>COUNT($A$5:A261)+1</f>
        <v>55</v>
      </c>
      <c r="B262" s="604" t="s">
        <v>646</v>
      </c>
      <c r="C262" s="134"/>
      <c r="D262" s="135"/>
      <c r="E262" s="136"/>
      <c r="F262" s="137"/>
      <c r="H262" s="137"/>
      <c r="I262" s="429"/>
      <c r="K262" s="429"/>
    </row>
    <row r="263" spans="1:11" s="345" customFormat="1" ht="25.5">
      <c r="A263" s="660"/>
      <c r="B263" s="604" t="s">
        <v>647</v>
      </c>
      <c r="C263" s="134" t="s">
        <v>385</v>
      </c>
      <c r="D263" s="135">
        <v>2</v>
      </c>
      <c r="E263" s="136">
        <v>0</v>
      </c>
      <c r="F263" s="137">
        <f>D263*E263</f>
        <v>0</v>
      </c>
      <c r="H263" s="137"/>
      <c r="I263" s="429"/>
      <c r="K263" s="429"/>
    </row>
    <row r="264" spans="1:11" s="345" customFormat="1">
      <c r="A264" s="172"/>
      <c r="B264" s="35"/>
      <c r="C264" s="657"/>
      <c r="D264" s="173"/>
      <c r="E264" s="461"/>
      <c r="H264" s="137"/>
      <c r="I264" s="429"/>
      <c r="K264" s="429"/>
    </row>
    <row r="265" spans="1:11" s="345" customFormat="1">
      <c r="A265" s="503">
        <f>COUNT($A$5:A264)+1</f>
        <v>56</v>
      </c>
      <c r="B265" s="640" t="s">
        <v>639</v>
      </c>
      <c r="C265" s="155"/>
      <c r="D265" s="156"/>
      <c r="E265" s="136"/>
      <c r="F265" s="137"/>
      <c r="I265" s="429"/>
      <c r="K265" s="429"/>
    </row>
    <row r="266" spans="1:11" s="496" customFormat="1">
      <c r="A266" s="501"/>
      <c r="B266" s="494"/>
      <c r="C266" s="134" t="s">
        <v>385</v>
      </c>
      <c r="D266" s="135">
        <v>1</v>
      </c>
      <c r="E266" s="136">
        <v>0</v>
      </c>
      <c r="F266" s="137">
        <f>D266*E266</f>
        <v>0</v>
      </c>
      <c r="G266" s="345"/>
      <c r="H266" s="345"/>
      <c r="I266" s="429"/>
      <c r="J266" s="345"/>
      <c r="K266" s="429"/>
    </row>
    <row r="267" spans="1:11" s="345" customFormat="1" ht="13.5" thickBot="1">
      <c r="A267" s="567"/>
      <c r="B267" s="661" t="s">
        <v>501</v>
      </c>
      <c r="C267" s="662"/>
      <c r="D267" s="663"/>
      <c r="E267" s="585"/>
      <c r="F267" s="664">
        <f>SUM(F7:F266)</f>
        <v>0</v>
      </c>
      <c r="H267" s="664">
        <f>SUM(H7:H266)</f>
        <v>0</v>
      </c>
      <c r="K267" s="429"/>
    </row>
    <row r="268" spans="1:11" s="345" customFormat="1" ht="13.5" thickTop="1">
      <c r="A268" s="201"/>
      <c r="B268" s="167"/>
      <c r="C268" s="134"/>
      <c r="D268" s="135"/>
      <c r="E268" s="136"/>
      <c r="F268" s="137"/>
      <c r="K268" s="429"/>
    </row>
    <row r="269" spans="1:11" s="345" customFormat="1" ht="102">
      <c r="A269" s="503">
        <f>COUNT($A$5:A268)+1</f>
        <v>57</v>
      </c>
      <c r="B269" s="665" t="s">
        <v>648</v>
      </c>
      <c r="C269" s="134" t="s">
        <v>503</v>
      </c>
      <c r="D269" s="135">
        <v>1</v>
      </c>
      <c r="E269" s="580"/>
      <c r="F269" s="137">
        <f>F267*D269/100</f>
        <v>0</v>
      </c>
      <c r="H269" s="137">
        <f>H267*D269/100</f>
        <v>0</v>
      </c>
      <c r="K269" s="429"/>
    </row>
    <row r="270" spans="1:11" s="345" customFormat="1">
      <c r="A270" s="201"/>
      <c r="B270" s="167"/>
      <c r="C270" s="134"/>
      <c r="D270" s="135"/>
      <c r="E270" s="580"/>
      <c r="F270" s="137"/>
      <c r="K270" s="429"/>
    </row>
    <row r="271" spans="1:11" s="345" customFormat="1" ht="51">
      <c r="A271" s="503">
        <f>COUNT($A$5:A270)+1</f>
        <v>58</v>
      </c>
      <c r="B271" s="654" t="s">
        <v>649</v>
      </c>
      <c r="C271" s="134" t="s">
        <v>503</v>
      </c>
      <c r="D271" s="135">
        <v>0.5</v>
      </c>
      <c r="E271" s="580"/>
      <c r="F271" s="137">
        <f>D271*F267/100</f>
        <v>0</v>
      </c>
      <c r="H271" s="137">
        <f>D271*H267/100</f>
        <v>0</v>
      </c>
      <c r="K271" s="429"/>
    </row>
    <row r="272" spans="1:11" s="345" customFormat="1">
      <c r="A272" s="201"/>
      <c r="B272" s="167"/>
      <c r="C272" s="134"/>
      <c r="D272" s="135"/>
      <c r="E272" s="580"/>
      <c r="F272" s="137"/>
      <c r="K272" s="429"/>
    </row>
    <row r="273" spans="1:13" s="345" customFormat="1" ht="38.25">
      <c r="A273" s="503">
        <f>COUNT($A$5:A272)+1</f>
        <v>59</v>
      </c>
      <c r="B273" s="666" t="s">
        <v>650</v>
      </c>
      <c r="C273" s="134" t="s">
        <v>503</v>
      </c>
      <c r="D273" s="135">
        <v>1</v>
      </c>
      <c r="E273" s="580"/>
      <c r="F273" s="137">
        <f>D273*F267/100</f>
        <v>0</v>
      </c>
      <c r="H273" s="137">
        <f>D273*H267/100</f>
        <v>0</v>
      </c>
      <c r="K273" s="429"/>
    </row>
    <row r="274" spans="1:13" s="345" customFormat="1">
      <c r="A274" s="201"/>
      <c r="B274" s="167"/>
      <c r="C274" s="134"/>
      <c r="D274" s="135"/>
      <c r="E274" s="580"/>
      <c r="F274" s="137"/>
      <c r="K274" s="429"/>
    </row>
    <row r="275" spans="1:13" s="345" customFormat="1">
      <c r="A275" s="503">
        <f>COUNT($A$5:A274)+1</f>
        <v>60</v>
      </c>
      <c r="B275" s="654" t="s">
        <v>651</v>
      </c>
      <c r="C275" s="134" t="s">
        <v>503</v>
      </c>
      <c r="D275" s="135">
        <v>1.5</v>
      </c>
      <c r="E275" s="580"/>
      <c r="F275" s="137">
        <f>D275*F267/100</f>
        <v>0</v>
      </c>
      <c r="H275" s="137">
        <f>D275*H267/100</f>
        <v>0</v>
      </c>
      <c r="K275" s="429"/>
    </row>
    <row r="276" spans="1:13" s="668" customFormat="1">
      <c r="A276" s="201"/>
      <c r="B276" s="167"/>
      <c r="C276" s="134"/>
      <c r="D276" s="135"/>
      <c r="E276" s="580"/>
      <c r="F276" s="137"/>
      <c r="G276" s="667"/>
      <c r="H276" s="667"/>
    </row>
    <row r="277" spans="1:13" s="668" customFormat="1">
      <c r="A277" s="503">
        <f>COUNT($A$5:A276)+1</f>
        <v>61</v>
      </c>
      <c r="B277" s="640" t="s">
        <v>652</v>
      </c>
      <c r="C277" s="190" t="s">
        <v>503</v>
      </c>
      <c r="D277" s="191">
        <v>3</v>
      </c>
      <c r="E277" s="586"/>
      <c r="F277" s="137">
        <f>F267*D277/100</f>
        <v>0</v>
      </c>
      <c r="G277" s="667"/>
      <c r="H277" s="137">
        <f>H267*D277/100</f>
        <v>0</v>
      </c>
    </row>
    <row r="278" spans="1:13" s="668" customFormat="1">
      <c r="A278" s="201"/>
      <c r="B278" s="189"/>
      <c r="C278" s="190"/>
      <c r="D278" s="191"/>
      <c r="E278" s="586"/>
      <c r="F278" s="429"/>
      <c r="G278" s="667"/>
      <c r="H278" s="667"/>
    </row>
    <row r="279" spans="1:13" s="345" customFormat="1" ht="13.5" thickBot="1">
      <c r="A279" s="567"/>
      <c r="B279" s="568" t="s">
        <v>508</v>
      </c>
      <c r="C279" s="662"/>
      <c r="D279" s="663"/>
      <c r="E279" s="585"/>
      <c r="F279" s="664">
        <f>SUM(F267:F278)</f>
        <v>0</v>
      </c>
      <c r="H279" s="664">
        <f>SUM(H267:H278)</f>
        <v>0</v>
      </c>
      <c r="K279" s="429"/>
    </row>
    <row r="280" spans="1:13" s="381" customFormat="1" ht="15" customHeight="1" thickTop="1">
      <c r="A280" s="201"/>
      <c r="B280" s="167"/>
      <c r="C280" s="202"/>
      <c r="D280" s="203"/>
      <c r="E280" s="565"/>
      <c r="F280" s="565"/>
      <c r="H280" s="446"/>
      <c r="I280" s="446"/>
      <c r="J280" s="566"/>
      <c r="K280" s="446"/>
      <c r="L280" s="446"/>
      <c r="M280" s="446"/>
    </row>
    <row r="281" spans="1:13" s="381" customFormat="1" ht="15" customHeight="1">
      <c r="A281" s="470"/>
      <c r="B281" s="444"/>
      <c r="C281" s="3"/>
      <c r="D281" s="669"/>
      <c r="E281" s="565"/>
      <c r="F281" s="565"/>
      <c r="H281" s="446"/>
      <c r="I281" s="446"/>
      <c r="J281" s="566"/>
      <c r="K281" s="446"/>
      <c r="L281" s="446"/>
      <c r="M281" s="446"/>
    </row>
    <row r="282" spans="1:13" s="381" customFormat="1" ht="15" customHeight="1">
      <c r="A282" s="470"/>
      <c r="B282" s="444"/>
      <c r="C282" s="3"/>
      <c r="D282" s="669"/>
      <c r="E282" s="565"/>
      <c r="F282" s="565"/>
      <c r="H282" s="446"/>
      <c r="I282" s="446"/>
      <c r="J282" s="566"/>
      <c r="K282" s="446"/>
      <c r="L282" s="446"/>
      <c r="M282" s="446"/>
    </row>
    <row r="283" spans="1:13" s="381" customFormat="1" ht="15" customHeight="1">
      <c r="A283" s="470"/>
      <c r="B283" s="444"/>
      <c r="C283" s="3"/>
      <c r="D283" s="669"/>
      <c r="E283" s="565"/>
      <c r="F283" s="565"/>
      <c r="H283" s="446"/>
      <c r="I283" s="446"/>
      <c r="J283" s="566"/>
      <c r="K283" s="446"/>
      <c r="L283" s="446"/>
      <c r="M283" s="446"/>
    </row>
    <row r="284" spans="1:13" s="381" customFormat="1" ht="15" customHeight="1">
      <c r="A284" s="470"/>
      <c r="B284" s="444"/>
      <c r="C284" s="3"/>
      <c r="D284" s="669"/>
      <c r="E284" s="565"/>
      <c r="F284" s="565"/>
      <c r="H284" s="446"/>
      <c r="I284" s="446"/>
      <c r="J284" s="566"/>
      <c r="K284" s="446"/>
      <c r="L284" s="446"/>
      <c r="M284" s="446"/>
    </row>
    <row r="285" spans="1:13" s="381" customFormat="1" ht="15" customHeight="1">
      <c r="A285" s="470"/>
      <c r="B285" s="444"/>
      <c r="C285" s="3"/>
      <c r="D285" s="669"/>
      <c r="E285" s="565"/>
      <c r="F285" s="565"/>
      <c r="H285" s="446"/>
      <c r="I285" s="446"/>
      <c r="J285" s="566"/>
      <c r="K285" s="446"/>
      <c r="L285" s="446"/>
      <c r="M285" s="446"/>
    </row>
    <row r="286" spans="1:13" s="381" customFormat="1" ht="15" customHeight="1">
      <c r="A286" s="470"/>
      <c r="B286" s="444"/>
      <c r="C286" s="3"/>
      <c r="D286" s="669"/>
      <c r="E286" s="565"/>
      <c r="F286" s="565"/>
      <c r="H286" s="446"/>
      <c r="I286" s="446"/>
      <c r="J286" s="566"/>
      <c r="K286" s="446"/>
      <c r="L286" s="446"/>
      <c r="M286" s="446"/>
    </row>
    <row r="287" spans="1:13" s="381" customFormat="1" ht="15" customHeight="1">
      <c r="A287" s="470"/>
      <c r="B287" s="444"/>
      <c r="C287" s="3"/>
      <c r="D287" s="669"/>
      <c r="E287" s="565"/>
      <c r="F287" s="565"/>
      <c r="H287" s="446"/>
      <c r="I287" s="446"/>
      <c r="J287" s="566"/>
      <c r="K287" s="446"/>
      <c r="L287" s="446"/>
      <c r="M287" s="446"/>
    </row>
    <row r="288" spans="1:13" s="470" customFormat="1" ht="15" customHeight="1">
      <c r="B288" s="444"/>
      <c r="C288" s="3"/>
      <c r="D288" s="669"/>
      <c r="E288" s="565"/>
      <c r="F288" s="565"/>
      <c r="G288" s="381"/>
      <c r="H288" s="446"/>
      <c r="I288" s="446"/>
      <c r="J288" s="566"/>
      <c r="K288" s="446"/>
      <c r="L288" s="446"/>
      <c r="M288" s="446"/>
    </row>
    <row r="289" spans="2:13" s="470" customFormat="1" ht="15" customHeight="1">
      <c r="B289" s="444"/>
      <c r="C289" s="3"/>
      <c r="D289" s="669"/>
      <c r="E289" s="565"/>
      <c r="F289" s="565"/>
      <c r="G289" s="381"/>
      <c r="H289" s="446"/>
      <c r="I289" s="446"/>
      <c r="J289" s="566"/>
      <c r="K289" s="446"/>
      <c r="L289" s="446"/>
      <c r="M289" s="446"/>
    </row>
    <row r="290" spans="2:13" s="470" customFormat="1" ht="15" customHeight="1">
      <c r="B290" s="444"/>
      <c r="C290" s="3"/>
      <c r="D290" s="669"/>
      <c r="E290" s="565"/>
      <c r="F290" s="565"/>
      <c r="G290" s="381"/>
      <c r="H290" s="446"/>
      <c r="I290" s="446"/>
      <c r="J290" s="566"/>
      <c r="K290" s="446"/>
      <c r="L290" s="446"/>
      <c r="M290" s="446"/>
    </row>
    <row r="291" spans="2:13" s="470" customFormat="1" ht="15" customHeight="1">
      <c r="B291" s="444"/>
      <c r="C291" s="3"/>
      <c r="D291" s="669"/>
      <c r="E291" s="565"/>
      <c r="F291" s="565"/>
      <c r="G291" s="381"/>
      <c r="H291" s="446"/>
      <c r="I291" s="446"/>
      <c r="J291" s="566"/>
      <c r="K291" s="446"/>
      <c r="L291" s="446"/>
      <c r="M291" s="446"/>
    </row>
    <row r="292" spans="2:13" s="470" customFormat="1" ht="15" customHeight="1">
      <c r="B292" s="444"/>
      <c r="C292" s="3"/>
      <c r="D292" s="669"/>
      <c r="E292" s="565"/>
      <c r="F292" s="565"/>
      <c r="G292" s="381"/>
      <c r="H292" s="446"/>
      <c r="I292" s="446"/>
      <c r="J292" s="566"/>
      <c r="K292" s="446"/>
      <c r="L292" s="446"/>
      <c r="M292" s="446"/>
    </row>
    <row r="293" spans="2:13" s="470" customFormat="1" ht="15" customHeight="1">
      <c r="B293" s="444"/>
      <c r="C293" s="3"/>
      <c r="D293" s="669"/>
      <c r="E293" s="565"/>
      <c r="F293" s="565"/>
      <c r="G293" s="381"/>
      <c r="H293" s="446"/>
      <c r="I293" s="446"/>
      <c r="J293" s="566"/>
      <c r="K293" s="446"/>
      <c r="L293" s="446"/>
      <c r="M293" s="446"/>
    </row>
    <row r="294" spans="2:13" s="470" customFormat="1" ht="15" customHeight="1">
      <c r="B294" s="444"/>
      <c r="C294" s="3"/>
      <c r="D294" s="669"/>
      <c r="E294" s="565"/>
      <c r="F294" s="565"/>
      <c r="G294" s="381"/>
      <c r="H294" s="446"/>
      <c r="I294" s="446"/>
      <c r="J294" s="566"/>
      <c r="K294" s="446"/>
      <c r="L294" s="446"/>
      <c r="M294" s="446"/>
    </row>
    <row r="295" spans="2:13" s="470" customFormat="1" ht="15" customHeight="1">
      <c r="B295" s="444"/>
      <c r="C295" s="3"/>
      <c r="D295" s="669"/>
      <c r="E295" s="565"/>
      <c r="F295" s="565"/>
      <c r="G295" s="381"/>
      <c r="H295" s="446"/>
      <c r="I295" s="446"/>
      <c r="J295" s="566"/>
      <c r="K295" s="446"/>
      <c r="L295" s="446"/>
      <c r="M295" s="446"/>
    </row>
    <row r="296" spans="2:13" s="470" customFormat="1" ht="15" customHeight="1">
      <c r="B296" s="444"/>
      <c r="C296" s="3"/>
      <c r="D296" s="669"/>
      <c r="E296" s="565"/>
      <c r="F296" s="565"/>
      <c r="G296" s="381"/>
      <c r="H296" s="446"/>
      <c r="I296" s="446"/>
      <c r="J296" s="566"/>
      <c r="K296" s="446"/>
      <c r="L296" s="446"/>
      <c r="M296" s="446"/>
    </row>
    <row r="297" spans="2:13" s="470" customFormat="1" ht="15" customHeight="1">
      <c r="B297" s="444"/>
      <c r="C297" s="3"/>
      <c r="D297" s="669"/>
      <c r="E297" s="565"/>
      <c r="F297" s="565"/>
      <c r="G297" s="381"/>
      <c r="H297" s="446"/>
      <c r="I297" s="446"/>
      <c r="J297" s="566"/>
      <c r="K297" s="446"/>
      <c r="L297" s="446"/>
      <c r="M297" s="446"/>
    </row>
    <row r="298" spans="2:13" s="470" customFormat="1" ht="15" customHeight="1">
      <c r="B298" s="444"/>
      <c r="C298" s="3"/>
      <c r="D298" s="669"/>
      <c r="E298" s="565"/>
      <c r="F298" s="565"/>
      <c r="G298" s="381"/>
      <c r="H298" s="446"/>
      <c r="I298" s="446"/>
      <c r="J298" s="566"/>
      <c r="K298" s="446"/>
      <c r="L298" s="446"/>
      <c r="M298" s="446"/>
    </row>
    <row r="299" spans="2:13" s="470" customFormat="1" ht="15" customHeight="1">
      <c r="B299" s="444"/>
      <c r="C299" s="3"/>
      <c r="D299" s="669"/>
      <c r="E299" s="565"/>
      <c r="F299" s="565"/>
      <c r="G299" s="381"/>
      <c r="H299" s="446"/>
      <c r="I299" s="446"/>
      <c r="J299" s="566"/>
      <c r="K299" s="446"/>
      <c r="L299" s="446"/>
      <c r="M299" s="446"/>
    </row>
    <row r="300" spans="2:13" s="470" customFormat="1" ht="15" customHeight="1">
      <c r="B300" s="444"/>
      <c r="C300" s="3"/>
      <c r="D300" s="669"/>
      <c r="E300" s="565"/>
      <c r="F300" s="565"/>
      <c r="G300" s="381"/>
      <c r="H300" s="446"/>
      <c r="I300" s="446"/>
      <c r="J300" s="566"/>
      <c r="K300" s="446"/>
      <c r="L300" s="446"/>
      <c r="M300" s="446"/>
    </row>
    <row r="301" spans="2:13" s="470" customFormat="1" ht="15" customHeight="1">
      <c r="B301" s="444"/>
      <c r="C301" s="3"/>
      <c r="D301" s="669"/>
      <c r="E301" s="565"/>
      <c r="F301" s="565"/>
      <c r="G301" s="381"/>
      <c r="H301" s="446"/>
      <c r="I301" s="446"/>
      <c r="J301" s="566"/>
      <c r="K301" s="446"/>
      <c r="L301" s="446"/>
      <c r="M301" s="446"/>
    </row>
    <row r="302" spans="2:13" s="470" customFormat="1" ht="15" customHeight="1">
      <c r="B302" s="444"/>
      <c r="C302" s="3"/>
      <c r="D302" s="669"/>
      <c r="E302" s="565"/>
      <c r="F302" s="565"/>
      <c r="G302" s="381"/>
      <c r="H302" s="446"/>
      <c r="I302" s="446"/>
      <c r="J302" s="566"/>
      <c r="K302" s="446"/>
      <c r="L302" s="446"/>
      <c r="M302" s="446"/>
    </row>
    <row r="303" spans="2:13" s="470" customFormat="1" ht="15" customHeight="1">
      <c r="B303" s="444"/>
      <c r="C303" s="3"/>
      <c r="D303" s="669"/>
      <c r="E303" s="565"/>
      <c r="F303" s="565"/>
      <c r="G303" s="381"/>
      <c r="H303" s="446"/>
      <c r="I303" s="446"/>
      <c r="J303" s="566"/>
      <c r="K303" s="446"/>
      <c r="L303" s="446"/>
      <c r="M303" s="446"/>
    </row>
    <row r="304" spans="2:13" s="470" customFormat="1" ht="15" customHeight="1">
      <c r="B304" s="444"/>
      <c r="C304" s="3"/>
      <c r="D304" s="669"/>
      <c r="E304" s="565"/>
      <c r="F304" s="565"/>
      <c r="G304" s="381"/>
      <c r="H304" s="446"/>
      <c r="I304" s="446"/>
      <c r="J304" s="566"/>
      <c r="K304" s="446"/>
      <c r="L304" s="446"/>
      <c r="M304" s="446"/>
    </row>
    <row r="305" spans="2:13" s="470" customFormat="1" ht="15" customHeight="1">
      <c r="B305" s="444"/>
      <c r="C305" s="3"/>
      <c r="D305" s="669"/>
      <c r="E305" s="565"/>
      <c r="F305" s="565"/>
      <c r="G305" s="381"/>
      <c r="H305" s="446"/>
      <c r="I305" s="446"/>
      <c r="J305" s="566"/>
      <c r="K305" s="446"/>
      <c r="L305" s="446"/>
      <c r="M305" s="446"/>
    </row>
    <row r="306" spans="2:13" s="470" customFormat="1" ht="15" customHeight="1">
      <c r="B306" s="444"/>
      <c r="C306" s="3"/>
      <c r="D306" s="669"/>
      <c r="E306" s="565"/>
      <c r="F306" s="565"/>
      <c r="G306" s="381"/>
      <c r="H306" s="446"/>
      <c r="I306" s="446"/>
      <c r="J306" s="566"/>
      <c r="K306" s="446"/>
      <c r="L306" s="446"/>
      <c r="M306" s="446"/>
    </row>
    <row r="307" spans="2:13" s="470" customFormat="1" ht="15" customHeight="1">
      <c r="B307" s="444"/>
      <c r="C307" s="3"/>
      <c r="D307" s="669"/>
      <c r="E307" s="565"/>
      <c r="F307" s="565"/>
      <c r="G307" s="381"/>
      <c r="H307" s="446"/>
      <c r="I307" s="446"/>
      <c r="J307" s="566"/>
      <c r="K307" s="446"/>
      <c r="L307" s="446"/>
      <c r="M307" s="446"/>
    </row>
    <row r="308" spans="2:13" s="470" customFormat="1" ht="15" customHeight="1">
      <c r="B308" s="444"/>
      <c r="C308" s="3"/>
      <c r="D308" s="669"/>
      <c r="E308" s="565"/>
      <c r="F308" s="565"/>
      <c r="G308" s="381"/>
      <c r="H308" s="446"/>
      <c r="I308" s="446"/>
      <c r="J308" s="566"/>
      <c r="K308" s="446"/>
      <c r="L308" s="446"/>
      <c r="M308" s="446"/>
    </row>
    <row r="309" spans="2:13" s="470" customFormat="1" ht="15" customHeight="1">
      <c r="B309" s="444"/>
      <c r="C309" s="3"/>
      <c r="D309" s="669"/>
      <c r="E309" s="565"/>
      <c r="F309" s="565"/>
      <c r="G309" s="381"/>
      <c r="H309" s="446"/>
      <c r="I309" s="446"/>
      <c r="J309" s="566"/>
      <c r="K309" s="446"/>
      <c r="L309" s="446"/>
      <c r="M309" s="446"/>
    </row>
    <row r="310" spans="2:13" s="470" customFormat="1" ht="15" customHeight="1">
      <c r="B310" s="444"/>
      <c r="C310" s="3"/>
      <c r="D310" s="669"/>
      <c r="E310" s="565"/>
      <c r="F310" s="565"/>
      <c r="G310" s="381"/>
      <c r="H310" s="446"/>
      <c r="I310" s="446"/>
      <c r="J310" s="566"/>
      <c r="K310" s="446"/>
      <c r="L310" s="446"/>
      <c r="M310" s="446"/>
    </row>
    <row r="311" spans="2:13" s="470" customFormat="1" ht="15" customHeight="1">
      <c r="B311" s="444"/>
      <c r="C311" s="3"/>
      <c r="D311" s="669"/>
      <c r="E311" s="565"/>
      <c r="F311" s="565"/>
      <c r="G311" s="381"/>
      <c r="H311" s="446"/>
      <c r="I311" s="446"/>
      <c r="J311" s="566"/>
      <c r="K311" s="446"/>
      <c r="L311" s="446"/>
      <c r="M311" s="446"/>
    </row>
    <row r="312" spans="2:13" s="470" customFormat="1" ht="15" customHeight="1">
      <c r="B312" s="444"/>
      <c r="C312" s="3"/>
      <c r="D312" s="669"/>
      <c r="E312" s="565"/>
      <c r="F312" s="565"/>
      <c r="G312" s="381"/>
      <c r="H312" s="446"/>
      <c r="I312" s="446"/>
      <c r="J312" s="566"/>
      <c r="K312" s="446"/>
      <c r="L312" s="446"/>
      <c r="M312" s="446"/>
    </row>
    <row r="313" spans="2:13" s="470" customFormat="1" ht="15" customHeight="1">
      <c r="B313" s="444"/>
      <c r="C313" s="3"/>
      <c r="D313" s="669"/>
      <c r="E313" s="565"/>
      <c r="F313" s="565"/>
      <c r="G313" s="381"/>
      <c r="H313" s="446"/>
      <c r="I313" s="446"/>
      <c r="J313" s="566"/>
      <c r="K313" s="446"/>
      <c r="L313" s="446"/>
      <c r="M313" s="446"/>
    </row>
    <row r="314" spans="2:13" s="470" customFormat="1" ht="15" customHeight="1">
      <c r="B314" s="444"/>
      <c r="C314" s="3"/>
      <c r="D314" s="669"/>
      <c r="E314" s="565"/>
      <c r="F314" s="565"/>
      <c r="G314" s="381"/>
      <c r="H314" s="446"/>
      <c r="I314" s="446"/>
      <c r="J314" s="566"/>
      <c r="K314" s="446"/>
      <c r="L314" s="446"/>
      <c r="M314" s="446"/>
    </row>
    <row r="315" spans="2:13" s="470" customFormat="1" ht="15" customHeight="1">
      <c r="B315" s="444"/>
      <c r="C315" s="3"/>
      <c r="D315" s="669"/>
      <c r="E315" s="565"/>
      <c r="F315" s="565"/>
      <c r="G315" s="381"/>
      <c r="H315" s="446"/>
      <c r="I315" s="446"/>
      <c r="J315" s="566"/>
      <c r="K315" s="446"/>
      <c r="L315" s="446"/>
      <c r="M315" s="446"/>
    </row>
    <row r="316" spans="2:13" s="470" customFormat="1" ht="15" customHeight="1">
      <c r="B316" s="444"/>
      <c r="C316" s="3"/>
      <c r="D316" s="669"/>
      <c r="E316" s="565"/>
      <c r="F316" s="565"/>
      <c r="G316" s="381"/>
      <c r="H316" s="446"/>
      <c r="I316" s="446"/>
      <c r="J316" s="566"/>
      <c r="K316" s="446"/>
      <c r="L316" s="446"/>
      <c r="M316" s="446"/>
    </row>
    <row r="317" spans="2:13" s="470" customFormat="1" ht="15" customHeight="1">
      <c r="B317" s="444"/>
      <c r="C317" s="3"/>
      <c r="D317" s="669"/>
      <c r="E317" s="565"/>
      <c r="F317" s="565"/>
      <c r="G317" s="381"/>
      <c r="H317" s="446"/>
      <c r="I317" s="446"/>
      <c r="J317" s="566"/>
      <c r="K317" s="446"/>
      <c r="L317" s="446"/>
      <c r="M317" s="446"/>
    </row>
    <row r="318" spans="2:13" s="470" customFormat="1" ht="15" customHeight="1">
      <c r="B318" s="444"/>
      <c r="C318" s="3"/>
      <c r="D318" s="669"/>
      <c r="E318" s="565"/>
      <c r="F318" s="565"/>
      <c r="G318" s="381"/>
      <c r="H318" s="446"/>
      <c r="I318" s="446"/>
      <c r="J318" s="566"/>
      <c r="K318" s="446"/>
      <c r="L318" s="446"/>
      <c r="M318" s="446"/>
    </row>
    <row r="319" spans="2:13" s="470" customFormat="1" ht="15" customHeight="1">
      <c r="B319" s="444"/>
      <c r="C319" s="3"/>
      <c r="D319" s="669"/>
      <c r="E319" s="565"/>
      <c r="F319" s="565"/>
      <c r="G319" s="381"/>
      <c r="H319" s="446"/>
      <c r="I319" s="446"/>
      <c r="J319" s="566"/>
      <c r="K319" s="446"/>
      <c r="L319" s="446"/>
      <c r="M319" s="446"/>
    </row>
    <row r="320" spans="2:13" s="470" customFormat="1" ht="15" customHeight="1">
      <c r="B320" s="444"/>
      <c r="C320" s="3"/>
      <c r="D320" s="669"/>
      <c r="E320" s="565"/>
      <c r="F320" s="565"/>
      <c r="G320" s="381"/>
      <c r="H320" s="446"/>
      <c r="I320" s="446"/>
      <c r="J320" s="566"/>
      <c r="K320" s="446"/>
      <c r="L320" s="446"/>
      <c r="M320" s="446"/>
    </row>
    <row r="321" spans="2:13" s="470" customFormat="1" ht="15" customHeight="1">
      <c r="B321" s="444"/>
      <c r="C321" s="3"/>
      <c r="D321" s="669"/>
      <c r="E321" s="565"/>
      <c r="F321" s="565"/>
      <c r="G321" s="381"/>
      <c r="H321" s="446"/>
      <c r="I321" s="446"/>
      <c r="J321" s="566"/>
      <c r="K321" s="446"/>
      <c r="L321" s="446"/>
      <c r="M321" s="446"/>
    </row>
    <row r="322" spans="2:13" s="470" customFormat="1" ht="15" customHeight="1">
      <c r="B322" s="444"/>
      <c r="C322" s="3"/>
      <c r="D322" s="669"/>
      <c r="E322" s="565"/>
      <c r="F322" s="565"/>
      <c r="G322" s="381"/>
      <c r="H322" s="446"/>
      <c r="I322" s="446"/>
      <c r="J322" s="566"/>
      <c r="K322" s="446"/>
      <c r="L322" s="446"/>
      <c r="M322" s="446"/>
    </row>
    <row r="323" spans="2:13" s="470" customFormat="1" ht="15" customHeight="1">
      <c r="B323" s="444"/>
      <c r="C323" s="3"/>
      <c r="D323" s="669"/>
      <c r="E323" s="565"/>
      <c r="F323" s="565"/>
      <c r="G323" s="381"/>
      <c r="H323" s="446"/>
      <c r="I323" s="446"/>
      <c r="J323" s="566"/>
      <c r="K323" s="446"/>
      <c r="L323" s="446"/>
      <c r="M323" s="446"/>
    </row>
    <row r="324" spans="2:13" s="470" customFormat="1" ht="15" customHeight="1">
      <c r="B324" s="444"/>
      <c r="C324" s="3"/>
      <c r="D324" s="669"/>
      <c r="E324" s="565"/>
      <c r="F324" s="565"/>
      <c r="G324" s="381"/>
      <c r="H324" s="446"/>
      <c r="I324" s="446"/>
      <c r="J324" s="566"/>
      <c r="K324" s="446"/>
      <c r="L324" s="446"/>
      <c r="M324" s="446"/>
    </row>
    <row r="325" spans="2:13" s="470" customFormat="1" ht="15" customHeight="1">
      <c r="B325" s="444"/>
      <c r="C325" s="3"/>
      <c r="D325" s="669"/>
      <c r="E325" s="565"/>
      <c r="F325" s="565"/>
      <c r="G325" s="381"/>
      <c r="H325" s="446"/>
      <c r="I325" s="446"/>
      <c r="J325" s="566"/>
      <c r="K325" s="446"/>
      <c r="L325" s="446"/>
      <c r="M325" s="446"/>
    </row>
    <row r="326" spans="2:13" s="470" customFormat="1" ht="15" customHeight="1">
      <c r="B326" s="444"/>
      <c r="C326" s="3"/>
      <c r="D326" s="669"/>
      <c r="E326" s="565"/>
      <c r="F326" s="565"/>
      <c r="G326" s="381"/>
      <c r="H326" s="446"/>
      <c r="I326" s="446"/>
      <c r="J326" s="566"/>
      <c r="K326" s="446"/>
      <c r="L326" s="446"/>
      <c r="M326" s="446"/>
    </row>
    <row r="327" spans="2:13" s="470" customFormat="1" ht="15" customHeight="1">
      <c r="B327" s="444"/>
      <c r="C327" s="3"/>
      <c r="D327" s="669"/>
      <c r="E327" s="565"/>
      <c r="F327" s="565"/>
      <c r="G327" s="381"/>
      <c r="H327" s="446"/>
      <c r="I327" s="446"/>
      <c r="J327" s="566"/>
      <c r="K327" s="446"/>
      <c r="L327" s="446"/>
      <c r="M327" s="446"/>
    </row>
    <row r="328" spans="2:13" s="470" customFormat="1" ht="15" customHeight="1">
      <c r="B328" s="444"/>
      <c r="C328" s="3"/>
      <c r="D328" s="669"/>
      <c r="E328" s="565"/>
      <c r="F328" s="565"/>
      <c r="G328" s="381"/>
      <c r="H328" s="446"/>
      <c r="I328" s="446"/>
      <c r="J328" s="566"/>
      <c r="K328" s="446"/>
      <c r="L328" s="446"/>
      <c r="M328" s="446"/>
    </row>
    <row r="329" spans="2:13" s="470" customFormat="1" ht="15" customHeight="1">
      <c r="B329" s="444"/>
      <c r="C329" s="3"/>
      <c r="D329" s="669"/>
      <c r="E329" s="565"/>
      <c r="F329" s="565"/>
      <c r="G329" s="381"/>
      <c r="H329" s="446"/>
      <c r="I329" s="446"/>
      <c r="J329" s="566"/>
      <c r="K329" s="446"/>
      <c r="L329" s="446"/>
      <c r="M329" s="446"/>
    </row>
    <row r="330" spans="2:13" s="470" customFormat="1" ht="15" customHeight="1">
      <c r="B330" s="444"/>
      <c r="C330" s="3"/>
      <c r="D330" s="669"/>
      <c r="E330" s="565"/>
      <c r="F330" s="565"/>
      <c r="G330" s="381"/>
      <c r="H330" s="446"/>
      <c r="I330" s="446"/>
      <c r="J330" s="566"/>
      <c r="K330" s="446"/>
      <c r="L330" s="446"/>
      <c r="M330" s="446"/>
    </row>
    <row r="331" spans="2:13" s="470" customFormat="1" ht="15" customHeight="1">
      <c r="B331" s="444"/>
      <c r="C331" s="3"/>
      <c r="D331" s="669"/>
      <c r="E331" s="565"/>
      <c r="F331" s="565"/>
      <c r="G331" s="381"/>
      <c r="H331" s="446"/>
      <c r="I331" s="446"/>
      <c r="J331" s="566"/>
      <c r="K331" s="446"/>
      <c r="L331" s="446"/>
      <c r="M331" s="446"/>
    </row>
    <row r="332" spans="2:13" s="470" customFormat="1" ht="15" customHeight="1">
      <c r="B332" s="444"/>
      <c r="C332" s="3"/>
      <c r="D332" s="669"/>
      <c r="E332" s="565"/>
      <c r="F332" s="565"/>
      <c r="G332" s="381"/>
      <c r="H332" s="446"/>
      <c r="I332" s="446"/>
      <c r="J332" s="566"/>
      <c r="K332" s="446"/>
      <c r="L332" s="446"/>
      <c r="M332" s="446"/>
    </row>
    <row r="333" spans="2:13" s="470" customFormat="1" ht="15" customHeight="1">
      <c r="B333" s="444"/>
      <c r="C333" s="3"/>
      <c r="D333" s="669"/>
      <c r="E333" s="565"/>
      <c r="F333" s="565"/>
      <c r="G333" s="381"/>
      <c r="H333" s="446"/>
      <c r="I333" s="446"/>
      <c r="J333" s="566"/>
      <c r="K333" s="446"/>
      <c r="L333" s="446"/>
      <c r="M333" s="446"/>
    </row>
    <row r="334" spans="2:13" s="470" customFormat="1" ht="15" customHeight="1">
      <c r="B334" s="444"/>
      <c r="C334" s="3"/>
      <c r="D334" s="669"/>
      <c r="E334" s="565"/>
      <c r="F334" s="565"/>
      <c r="G334" s="381"/>
      <c r="H334" s="446"/>
      <c r="I334" s="446"/>
      <c r="J334" s="566"/>
      <c r="K334" s="446"/>
      <c r="L334" s="446"/>
      <c r="M334" s="446"/>
    </row>
    <row r="335" spans="2:13" s="470" customFormat="1" ht="15" customHeight="1">
      <c r="B335" s="444"/>
      <c r="C335" s="3"/>
      <c r="D335" s="669"/>
      <c r="E335" s="565"/>
      <c r="F335" s="565"/>
      <c r="G335" s="381"/>
      <c r="H335" s="446"/>
      <c r="I335" s="446"/>
      <c r="J335" s="566"/>
      <c r="K335" s="446"/>
      <c r="L335" s="446"/>
      <c r="M335" s="446"/>
    </row>
    <row r="336" spans="2:13" s="470" customFormat="1" ht="15" customHeight="1">
      <c r="B336" s="444"/>
      <c r="C336" s="3"/>
      <c r="D336" s="669"/>
      <c r="E336" s="565"/>
      <c r="F336" s="565"/>
      <c r="G336" s="381"/>
      <c r="H336" s="446"/>
      <c r="I336" s="446"/>
      <c r="J336" s="566"/>
      <c r="K336" s="446"/>
      <c r="L336" s="446"/>
      <c r="M336" s="446"/>
    </row>
    <row r="337" spans="2:13" s="470" customFormat="1" ht="15" customHeight="1">
      <c r="B337" s="444"/>
      <c r="C337" s="3"/>
      <c r="D337" s="669"/>
      <c r="E337" s="565"/>
      <c r="F337" s="565"/>
      <c r="G337" s="381"/>
      <c r="H337" s="446"/>
      <c r="I337" s="446"/>
      <c r="J337" s="566"/>
      <c r="K337" s="446"/>
      <c r="L337" s="446"/>
      <c r="M337" s="446"/>
    </row>
    <row r="338" spans="2:13" s="470" customFormat="1" ht="15" customHeight="1">
      <c r="B338" s="444"/>
      <c r="C338" s="3"/>
      <c r="D338" s="669"/>
      <c r="E338" s="565"/>
      <c r="F338" s="565"/>
      <c r="G338" s="381"/>
      <c r="H338" s="446"/>
      <c r="I338" s="446"/>
      <c r="J338" s="566"/>
      <c r="K338" s="446"/>
      <c r="L338" s="446"/>
      <c r="M338" s="446"/>
    </row>
    <row r="339" spans="2:13" s="470" customFormat="1" ht="15" customHeight="1">
      <c r="B339" s="444"/>
      <c r="C339" s="3"/>
      <c r="D339" s="669"/>
      <c r="E339" s="565"/>
      <c r="F339" s="565"/>
      <c r="G339" s="381"/>
      <c r="H339" s="446"/>
      <c r="I339" s="446"/>
      <c r="J339" s="566"/>
      <c r="K339" s="446"/>
      <c r="L339" s="446"/>
      <c r="M339" s="446"/>
    </row>
    <row r="340" spans="2:13" s="470" customFormat="1" ht="15" customHeight="1">
      <c r="B340" s="444"/>
      <c r="C340" s="3"/>
      <c r="D340" s="669"/>
      <c r="E340" s="565"/>
      <c r="F340" s="565"/>
      <c r="G340" s="381"/>
      <c r="H340" s="446"/>
      <c r="I340" s="446"/>
      <c r="J340" s="566"/>
      <c r="K340" s="446"/>
      <c r="L340" s="446"/>
      <c r="M340" s="446"/>
    </row>
    <row r="341" spans="2:13" s="470" customFormat="1" ht="15" customHeight="1">
      <c r="B341" s="444"/>
      <c r="C341" s="3"/>
      <c r="D341" s="669"/>
      <c r="E341" s="565"/>
      <c r="F341" s="565"/>
      <c r="G341" s="381"/>
      <c r="H341" s="446"/>
      <c r="I341" s="446"/>
      <c r="J341" s="566"/>
      <c r="K341" s="446"/>
      <c r="L341" s="446"/>
      <c r="M341" s="446"/>
    </row>
    <row r="342" spans="2:13" s="470" customFormat="1" ht="15" customHeight="1">
      <c r="B342" s="444"/>
      <c r="C342" s="3"/>
      <c r="D342" s="669"/>
      <c r="E342" s="565"/>
      <c r="F342" s="565"/>
      <c r="G342" s="381"/>
      <c r="H342" s="446"/>
      <c r="I342" s="446"/>
      <c r="J342" s="566"/>
      <c r="K342" s="446"/>
      <c r="L342" s="446"/>
      <c r="M342" s="446"/>
    </row>
    <row r="343" spans="2:13" s="470" customFormat="1" ht="15" customHeight="1">
      <c r="B343" s="444"/>
      <c r="C343" s="3"/>
      <c r="D343" s="669"/>
      <c r="E343" s="565"/>
      <c r="F343" s="565"/>
      <c r="G343" s="381"/>
      <c r="H343" s="446"/>
      <c r="I343" s="446"/>
      <c r="J343" s="566"/>
      <c r="K343" s="446"/>
      <c r="L343" s="446"/>
      <c r="M343" s="446"/>
    </row>
    <row r="344" spans="2:13" s="470" customFormat="1" ht="15" customHeight="1">
      <c r="B344" s="444"/>
      <c r="C344" s="3"/>
      <c r="D344" s="669"/>
      <c r="E344" s="565"/>
      <c r="F344" s="565"/>
      <c r="G344" s="381"/>
      <c r="H344" s="446"/>
      <c r="I344" s="446"/>
      <c r="J344" s="566"/>
      <c r="K344" s="446"/>
      <c r="L344" s="446"/>
      <c r="M344" s="446"/>
    </row>
    <row r="345" spans="2:13" s="470" customFormat="1" ht="15" customHeight="1">
      <c r="B345" s="444"/>
      <c r="C345" s="3"/>
      <c r="D345" s="669"/>
      <c r="E345" s="565"/>
      <c r="F345" s="565"/>
      <c r="G345" s="381"/>
      <c r="H345" s="446"/>
      <c r="I345" s="446"/>
      <c r="J345" s="566"/>
      <c r="K345" s="446"/>
      <c r="L345" s="446"/>
      <c r="M345" s="446"/>
    </row>
    <row r="346" spans="2:13" s="470" customFormat="1" ht="15" customHeight="1">
      <c r="B346" s="444"/>
      <c r="C346" s="3"/>
      <c r="D346" s="669"/>
      <c r="E346" s="565"/>
      <c r="F346" s="565"/>
      <c r="G346" s="381"/>
      <c r="H346" s="446"/>
      <c r="I346" s="446"/>
      <c r="J346" s="566"/>
      <c r="K346" s="446"/>
      <c r="L346" s="446"/>
      <c r="M346" s="446"/>
    </row>
    <row r="347" spans="2:13" s="470" customFormat="1" ht="15" customHeight="1">
      <c r="B347" s="444"/>
      <c r="C347" s="3"/>
      <c r="D347" s="669"/>
      <c r="E347" s="565"/>
      <c r="F347" s="565"/>
      <c r="G347" s="381"/>
      <c r="H347" s="446"/>
      <c r="I347" s="446"/>
      <c r="J347" s="566"/>
      <c r="K347" s="446"/>
      <c r="L347" s="446"/>
      <c r="M347" s="446"/>
    </row>
    <row r="348" spans="2:13" s="470" customFormat="1" ht="15" customHeight="1">
      <c r="B348" s="444"/>
      <c r="C348" s="3"/>
      <c r="D348" s="669"/>
      <c r="E348" s="565"/>
      <c r="F348" s="565"/>
      <c r="G348" s="381"/>
      <c r="H348" s="446"/>
      <c r="I348" s="446"/>
      <c r="J348" s="566"/>
      <c r="K348" s="446"/>
      <c r="L348" s="446"/>
      <c r="M348" s="446"/>
    </row>
    <row r="349" spans="2:13" s="470" customFormat="1" ht="15" customHeight="1">
      <c r="B349" s="444"/>
      <c r="C349" s="3"/>
      <c r="D349" s="669"/>
      <c r="E349" s="565"/>
      <c r="F349" s="565"/>
      <c r="G349" s="381"/>
      <c r="H349" s="446"/>
      <c r="I349" s="446"/>
      <c r="J349" s="566"/>
      <c r="K349" s="446"/>
      <c r="L349" s="446"/>
      <c r="M349" s="446"/>
    </row>
    <row r="350" spans="2:13" s="470" customFormat="1" ht="15" customHeight="1">
      <c r="B350" s="444"/>
      <c r="C350" s="3"/>
      <c r="D350" s="669"/>
      <c r="E350" s="565"/>
      <c r="F350" s="565"/>
      <c r="G350" s="381"/>
      <c r="H350" s="446"/>
      <c r="I350" s="446"/>
      <c r="J350" s="566"/>
      <c r="K350" s="446"/>
      <c r="L350" s="446"/>
      <c r="M350" s="446"/>
    </row>
    <row r="351" spans="2:13" s="470" customFormat="1" ht="15" customHeight="1">
      <c r="B351" s="444"/>
      <c r="C351" s="3"/>
      <c r="D351" s="669"/>
      <c r="E351" s="565"/>
      <c r="F351" s="565"/>
      <c r="G351" s="381"/>
      <c r="H351" s="446"/>
      <c r="I351" s="446"/>
      <c r="J351" s="566"/>
      <c r="K351" s="446"/>
      <c r="L351" s="446"/>
      <c r="M351" s="446"/>
    </row>
    <row r="352" spans="2:13" s="470" customFormat="1" ht="15" customHeight="1">
      <c r="B352" s="444"/>
      <c r="C352" s="3"/>
      <c r="D352" s="669"/>
      <c r="E352" s="565"/>
      <c r="F352" s="565"/>
      <c r="G352" s="381"/>
      <c r="H352" s="446"/>
      <c r="I352" s="446"/>
      <c r="J352" s="566"/>
      <c r="K352" s="446"/>
      <c r="L352" s="446"/>
      <c r="M352" s="446"/>
    </row>
    <row r="353" spans="2:13" s="470" customFormat="1" ht="15" customHeight="1">
      <c r="B353" s="444"/>
      <c r="C353" s="3"/>
      <c r="D353" s="669"/>
      <c r="E353" s="565"/>
      <c r="F353" s="565"/>
      <c r="G353" s="381"/>
      <c r="H353" s="446"/>
      <c r="I353" s="446"/>
      <c r="J353" s="566"/>
      <c r="K353" s="446"/>
      <c r="L353" s="446"/>
      <c r="M353" s="446"/>
    </row>
    <row r="354" spans="2:13" s="470" customFormat="1" ht="15" customHeight="1">
      <c r="B354" s="444"/>
      <c r="C354" s="3"/>
      <c r="D354" s="669"/>
      <c r="E354" s="565"/>
      <c r="F354" s="565"/>
      <c r="G354" s="381"/>
      <c r="H354" s="446"/>
      <c r="I354" s="446"/>
      <c r="J354" s="566"/>
      <c r="K354" s="446"/>
      <c r="L354" s="446"/>
      <c r="M354" s="446"/>
    </row>
    <row r="355" spans="2:13" s="470" customFormat="1" ht="15" customHeight="1">
      <c r="B355" s="444"/>
      <c r="C355" s="3"/>
      <c r="D355" s="669"/>
      <c r="E355" s="565"/>
      <c r="F355" s="565"/>
      <c r="G355" s="381"/>
      <c r="H355" s="446"/>
      <c r="I355" s="446"/>
      <c r="J355" s="566"/>
      <c r="K355" s="446"/>
      <c r="L355" s="446"/>
      <c r="M355" s="446"/>
    </row>
    <row r="356" spans="2:13" s="470" customFormat="1" ht="15" customHeight="1">
      <c r="B356" s="444"/>
      <c r="C356" s="3"/>
      <c r="D356" s="669"/>
      <c r="E356" s="565"/>
      <c r="F356" s="565"/>
      <c r="G356" s="381"/>
      <c r="H356" s="446"/>
      <c r="I356" s="446"/>
      <c r="J356" s="566"/>
      <c r="K356" s="446"/>
      <c r="L356" s="446"/>
      <c r="M356" s="446"/>
    </row>
    <row r="357" spans="2:13" s="470" customFormat="1" ht="15" customHeight="1">
      <c r="B357" s="444"/>
      <c r="C357" s="3"/>
      <c r="D357" s="669"/>
      <c r="E357" s="565"/>
      <c r="F357" s="565"/>
      <c r="G357" s="381"/>
      <c r="H357" s="446"/>
      <c r="I357" s="446"/>
      <c r="J357" s="566"/>
      <c r="K357" s="446"/>
      <c r="L357" s="446"/>
      <c r="M357" s="446"/>
    </row>
    <row r="358" spans="2:13" s="470" customFormat="1" ht="15" customHeight="1">
      <c r="B358" s="444"/>
      <c r="C358" s="3"/>
      <c r="D358" s="669"/>
      <c r="E358" s="565"/>
      <c r="F358" s="565"/>
      <c r="G358" s="381"/>
      <c r="H358" s="446"/>
      <c r="I358" s="446"/>
      <c r="J358" s="566"/>
      <c r="K358" s="446"/>
      <c r="L358" s="446"/>
      <c r="M358" s="446"/>
    </row>
    <row r="359" spans="2:13" s="470" customFormat="1" ht="15" customHeight="1">
      <c r="B359" s="444"/>
      <c r="C359" s="3"/>
      <c r="D359" s="669"/>
      <c r="E359" s="565"/>
      <c r="F359" s="565"/>
      <c r="G359" s="381"/>
      <c r="H359" s="446"/>
      <c r="I359" s="446"/>
      <c r="J359" s="566"/>
      <c r="K359" s="446"/>
      <c r="L359" s="446"/>
      <c r="M359" s="446"/>
    </row>
    <row r="360" spans="2:13" s="470" customFormat="1" ht="15" customHeight="1">
      <c r="B360" s="444"/>
      <c r="C360" s="3"/>
      <c r="D360" s="669"/>
      <c r="E360" s="565"/>
      <c r="F360" s="565"/>
      <c r="G360" s="381"/>
      <c r="H360" s="446"/>
      <c r="I360" s="446"/>
      <c r="J360" s="566"/>
      <c r="K360" s="446"/>
      <c r="L360" s="446"/>
      <c r="M360" s="446"/>
    </row>
    <row r="361" spans="2:13" s="470" customFormat="1" ht="15" customHeight="1">
      <c r="B361" s="444"/>
      <c r="C361" s="3"/>
      <c r="D361" s="669"/>
      <c r="E361" s="565"/>
      <c r="F361" s="565"/>
      <c r="G361" s="381"/>
      <c r="H361" s="446"/>
      <c r="I361" s="446"/>
      <c r="J361" s="566"/>
      <c r="K361" s="446"/>
      <c r="L361" s="446"/>
      <c r="M361" s="446"/>
    </row>
    <row r="362" spans="2:13" s="470" customFormat="1" ht="15" customHeight="1">
      <c r="B362" s="444"/>
      <c r="C362" s="3"/>
      <c r="D362" s="669"/>
      <c r="E362" s="565"/>
      <c r="F362" s="565"/>
      <c r="G362" s="381"/>
      <c r="H362" s="446"/>
      <c r="I362" s="446"/>
      <c r="J362" s="566"/>
      <c r="K362" s="446"/>
      <c r="L362" s="446"/>
      <c r="M362" s="446"/>
    </row>
    <row r="363" spans="2:13" s="470" customFormat="1" ht="15" customHeight="1">
      <c r="B363" s="444"/>
      <c r="C363" s="3"/>
      <c r="D363" s="669"/>
      <c r="E363" s="565"/>
      <c r="F363" s="565"/>
      <c r="G363" s="381"/>
      <c r="H363" s="446"/>
      <c r="I363" s="446"/>
      <c r="J363" s="566"/>
      <c r="K363" s="446"/>
      <c r="L363" s="446"/>
      <c r="M363" s="446"/>
    </row>
    <row r="364" spans="2:13" s="470" customFormat="1" ht="15" customHeight="1">
      <c r="B364" s="444"/>
      <c r="C364" s="3"/>
      <c r="D364" s="669"/>
      <c r="E364" s="565"/>
      <c r="F364" s="565"/>
      <c r="G364" s="381"/>
      <c r="H364" s="446"/>
      <c r="I364" s="446"/>
      <c r="J364" s="566"/>
      <c r="K364" s="446"/>
      <c r="L364" s="446"/>
      <c r="M364" s="446"/>
    </row>
    <row r="365" spans="2:13" s="470" customFormat="1" ht="15" customHeight="1">
      <c r="B365" s="444"/>
      <c r="C365" s="3"/>
      <c r="D365" s="669"/>
      <c r="E365" s="565"/>
      <c r="F365" s="565"/>
      <c r="G365" s="381"/>
      <c r="H365" s="446"/>
      <c r="I365" s="446"/>
      <c r="J365" s="566"/>
      <c r="K365" s="446"/>
      <c r="L365" s="446"/>
      <c r="M365" s="446"/>
    </row>
    <row r="366" spans="2:13" s="470" customFormat="1" ht="15" customHeight="1">
      <c r="B366" s="444"/>
      <c r="C366" s="3"/>
      <c r="D366" s="669"/>
      <c r="E366" s="565"/>
      <c r="F366" s="565"/>
      <c r="G366" s="381"/>
      <c r="H366" s="446"/>
      <c r="I366" s="446"/>
      <c r="J366" s="566"/>
      <c r="K366" s="446"/>
      <c r="L366" s="446"/>
      <c r="M366" s="446"/>
    </row>
    <row r="367" spans="2:13" s="470" customFormat="1" ht="15" customHeight="1">
      <c r="B367" s="444"/>
      <c r="C367" s="3"/>
      <c r="D367" s="669"/>
      <c r="E367" s="565"/>
      <c r="F367" s="565"/>
      <c r="G367" s="381"/>
      <c r="H367" s="446"/>
      <c r="I367" s="446"/>
      <c r="J367" s="566"/>
      <c r="K367" s="446"/>
      <c r="L367" s="446"/>
      <c r="M367" s="446"/>
    </row>
    <row r="368" spans="2:13" s="470" customFormat="1" ht="15" customHeight="1">
      <c r="B368" s="444"/>
      <c r="C368" s="3"/>
      <c r="D368" s="669"/>
      <c r="E368" s="565"/>
      <c r="F368" s="565"/>
      <c r="G368" s="381"/>
      <c r="H368" s="446"/>
      <c r="I368" s="446"/>
      <c r="J368" s="566"/>
      <c r="K368" s="446"/>
      <c r="L368" s="446"/>
      <c r="M368" s="446"/>
    </row>
    <row r="369" spans="2:13" s="470" customFormat="1" ht="15" customHeight="1">
      <c r="B369" s="444"/>
      <c r="C369" s="3"/>
      <c r="D369" s="669"/>
      <c r="E369" s="565"/>
      <c r="F369" s="565"/>
      <c r="G369" s="381"/>
      <c r="H369" s="446"/>
      <c r="I369" s="446"/>
      <c r="J369" s="566"/>
      <c r="K369" s="446"/>
      <c r="L369" s="446"/>
      <c r="M369" s="446"/>
    </row>
    <row r="370" spans="2:13" s="470" customFormat="1" ht="15" customHeight="1">
      <c r="B370" s="444"/>
      <c r="C370" s="3"/>
      <c r="D370" s="669"/>
      <c r="E370" s="565"/>
      <c r="F370" s="565"/>
      <c r="G370" s="381"/>
      <c r="H370" s="446"/>
      <c r="I370" s="446"/>
      <c r="J370" s="566"/>
      <c r="K370" s="446"/>
      <c r="L370" s="446"/>
      <c r="M370" s="446"/>
    </row>
    <row r="371" spans="2:13" s="470" customFormat="1" ht="15" customHeight="1">
      <c r="B371" s="444"/>
      <c r="C371" s="3"/>
      <c r="D371" s="669"/>
      <c r="E371" s="565"/>
      <c r="F371" s="565"/>
      <c r="G371" s="381"/>
      <c r="H371" s="446"/>
      <c r="I371" s="446"/>
      <c r="J371" s="566"/>
      <c r="K371" s="446"/>
      <c r="L371" s="446"/>
      <c r="M371" s="446"/>
    </row>
    <row r="372" spans="2:13" s="470" customFormat="1" ht="15" customHeight="1">
      <c r="B372" s="444"/>
      <c r="C372" s="3"/>
      <c r="D372" s="669"/>
      <c r="E372" s="565"/>
      <c r="F372" s="565"/>
      <c r="G372" s="381"/>
      <c r="H372" s="446"/>
      <c r="I372" s="446"/>
      <c r="J372" s="566"/>
      <c r="K372" s="446"/>
      <c r="L372" s="446"/>
      <c r="M372" s="446"/>
    </row>
    <row r="373" spans="2:13" s="470" customFormat="1" ht="15" customHeight="1">
      <c r="B373" s="444"/>
      <c r="C373" s="3"/>
      <c r="D373" s="669"/>
      <c r="E373" s="565"/>
      <c r="F373" s="565"/>
      <c r="G373" s="381"/>
      <c r="H373" s="446"/>
      <c r="I373" s="446"/>
      <c r="J373" s="566"/>
      <c r="K373" s="446"/>
      <c r="L373" s="446"/>
      <c r="M373" s="446"/>
    </row>
    <row r="374" spans="2:13" s="470" customFormat="1" ht="15" customHeight="1">
      <c r="B374" s="444"/>
      <c r="C374" s="3"/>
      <c r="D374" s="669"/>
      <c r="E374" s="565"/>
      <c r="F374" s="565"/>
      <c r="G374" s="381"/>
      <c r="H374" s="446"/>
      <c r="I374" s="446"/>
      <c r="J374" s="566"/>
      <c r="K374" s="446"/>
      <c r="L374" s="446"/>
      <c r="M374" s="446"/>
    </row>
    <row r="375" spans="2:13" s="470" customFormat="1" ht="15" customHeight="1">
      <c r="B375" s="444"/>
      <c r="C375" s="3"/>
      <c r="D375" s="669"/>
      <c r="E375" s="565"/>
      <c r="F375" s="565"/>
      <c r="G375" s="381"/>
      <c r="H375" s="446"/>
      <c r="I375" s="446"/>
      <c r="J375" s="566"/>
      <c r="K375" s="446"/>
      <c r="L375" s="446"/>
      <c r="M375" s="446"/>
    </row>
    <row r="376" spans="2:13" s="470" customFormat="1" ht="15" customHeight="1">
      <c r="B376" s="444"/>
      <c r="C376" s="3"/>
      <c r="D376" s="669"/>
      <c r="E376" s="565"/>
      <c r="F376" s="565"/>
      <c r="G376" s="381"/>
      <c r="H376" s="446"/>
      <c r="I376" s="446"/>
      <c r="J376" s="566"/>
      <c r="K376" s="446"/>
      <c r="L376" s="446"/>
      <c r="M376" s="446"/>
    </row>
    <row r="377" spans="2:13" s="470" customFormat="1" ht="15" customHeight="1">
      <c r="B377" s="444"/>
      <c r="C377" s="3"/>
      <c r="D377" s="669"/>
      <c r="E377" s="565"/>
      <c r="F377" s="565"/>
      <c r="G377" s="381"/>
      <c r="H377" s="446"/>
      <c r="I377" s="446"/>
      <c r="J377" s="566"/>
      <c r="K377" s="446"/>
      <c r="L377" s="446"/>
      <c r="M377" s="446"/>
    </row>
    <row r="378" spans="2:13" s="470" customFormat="1" ht="15" customHeight="1">
      <c r="B378" s="444"/>
      <c r="C378" s="3"/>
      <c r="D378" s="669"/>
      <c r="E378" s="565"/>
      <c r="F378" s="565"/>
      <c r="G378" s="381"/>
      <c r="H378" s="446"/>
      <c r="I378" s="446"/>
      <c r="J378" s="566"/>
      <c r="K378" s="446"/>
      <c r="L378" s="446"/>
      <c r="M378" s="446"/>
    </row>
    <row r="379" spans="2:13" s="470" customFormat="1" ht="15" customHeight="1">
      <c r="B379" s="444"/>
      <c r="C379" s="3"/>
      <c r="D379" s="669"/>
      <c r="E379" s="565"/>
      <c r="F379" s="565"/>
      <c r="G379" s="381"/>
      <c r="H379" s="446"/>
      <c r="I379" s="446"/>
      <c r="J379" s="566"/>
      <c r="K379" s="446"/>
      <c r="L379" s="446"/>
      <c r="M379" s="446"/>
    </row>
    <row r="380" spans="2:13" s="470" customFormat="1" ht="15" customHeight="1">
      <c r="B380" s="444"/>
      <c r="C380" s="3"/>
      <c r="D380" s="669"/>
      <c r="E380" s="565"/>
      <c r="F380" s="565"/>
      <c r="G380" s="381"/>
      <c r="H380" s="446"/>
      <c r="I380" s="446"/>
      <c r="J380" s="566"/>
      <c r="K380" s="446"/>
      <c r="L380" s="446"/>
      <c r="M380" s="446"/>
    </row>
    <row r="381" spans="2:13" s="470" customFormat="1" ht="15" customHeight="1">
      <c r="B381" s="444"/>
      <c r="C381" s="3"/>
      <c r="D381" s="669"/>
      <c r="E381" s="565"/>
      <c r="F381" s="565"/>
      <c r="G381" s="381"/>
      <c r="H381" s="446"/>
      <c r="I381" s="446"/>
      <c r="J381" s="566"/>
      <c r="K381" s="446"/>
      <c r="L381" s="446"/>
      <c r="M381" s="446"/>
    </row>
    <row r="382" spans="2:13" s="470" customFormat="1" ht="15" customHeight="1">
      <c r="B382" s="444"/>
      <c r="C382" s="3"/>
      <c r="D382" s="669"/>
      <c r="E382" s="565"/>
      <c r="F382" s="565"/>
      <c r="G382" s="381"/>
      <c r="H382" s="446"/>
      <c r="I382" s="446"/>
      <c r="J382" s="566"/>
      <c r="K382" s="446"/>
      <c r="L382" s="446"/>
      <c r="M382" s="446"/>
    </row>
    <row r="383" spans="2:13" s="470" customFormat="1" ht="15" customHeight="1">
      <c r="B383" s="444"/>
      <c r="C383" s="3"/>
      <c r="D383" s="669"/>
      <c r="E383" s="565"/>
      <c r="F383" s="565"/>
      <c r="G383" s="381"/>
      <c r="H383" s="446"/>
      <c r="I383" s="446"/>
      <c r="J383" s="566"/>
      <c r="K383" s="446"/>
      <c r="L383" s="446"/>
      <c r="M383" s="446"/>
    </row>
  </sheetData>
  <sheetProtection password="E0FD" sheet="1" objects="1" scenarios="1"/>
  <mergeCells count="1">
    <mergeCell ref="A4:B4"/>
  </mergeCells>
  <pageMargins left="0.78740157480314965" right="0.39370078740157483" top="1.1811023622047245" bottom="0.78740157480314965" header="0.39370078740157483" footer="0.51181102362204722"/>
  <pageSetup paperSize="9" scale="92"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5&amp;C&amp;A&amp;R&amp;8Stran: &amp;P/&amp;N</oddFooter>
  </headerFooter>
  <rowBreaks count="1" manualBreakCount="1">
    <brk id="138" max="7"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78">
    <tabColor rgb="FF92D050"/>
  </sheetPr>
  <dimension ref="A1:U262"/>
  <sheetViews>
    <sheetView view="pageBreakPreview" topLeftCell="A78" zoomScaleNormal="100" zoomScaleSheetLayoutView="100" workbookViewId="0">
      <selection activeCell="J84" sqref="J84"/>
    </sheetView>
  </sheetViews>
  <sheetFormatPr defaultRowHeight="12.75"/>
  <cols>
    <col min="1" max="1" width="4" style="470" customWidth="1"/>
    <col min="2" max="2" width="48.5703125" style="444" customWidth="1"/>
    <col min="3" max="3" width="6.28515625" style="379" customWidth="1"/>
    <col min="4" max="4" width="9" style="746" customWidth="1"/>
    <col min="5" max="5" width="8.140625" style="746" bestFit="1" customWidth="1"/>
    <col min="6" max="6" width="10.85546875" style="746" bestFit="1" customWidth="1"/>
    <col min="7" max="7" width="1.42578125" style="381" customWidth="1"/>
    <col min="8" max="8" width="13" style="381" bestFit="1" customWidth="1"/>
    <col min="9" max="9" width="12.5703125" style="380" customWidth="1"/>
    <col min="10" max="10" width="9.140625" style="380"/>
    <col min="11" max="11" width="11.85546875" style="381" customWidth="1"/>
    <col min="12" max="256" width="9.140625" style="380"/>
    <col min="257" max="257" width="4" style="380" customWidth="1"/>
    <col min="258" max="258" width="48.5703125" style="380" customWidth="1"/>
    <col min="259" max="259" width="6.28515625" style="380" customWidth="1"/>
    <col min="260" max="260" width="9" style="380" customWidth="1"/>
    <col min="261" max="261" width="8.140625" style="380" bestFit="1" customWidth="1"/>
    <col min="262" max="262" width="10.85546875" style="380" bestFit="1" customWidth="1"/>
    <col min="263" max="263" width="1.42578125" style="380" customWidth="1"/>
    <col min="264" max="264" width="13" style="380" bestFit="1" customWidth="1"/>
    <col min="265" max="265" width="12.5703125" style="380" customWidth="1"/>
    <col min="266" max="266" width="9.140625" style="380"/>
    <col min="267" max="267" width="11.85546875" style="380" customWidth="1"/>
    <col min="268" max="512" width="9.140625" style="380"/>
    <col min="513" max="513" width="4" style="380" customWidth="1"/>
    <col min="514" max="514" width="48.5703125" style="380" customWidth="1"/>
    <col min="515" max="515" width="6.28515625" style="380" customWidth="1"/>
    <col min="516" max="516" width="9" style="380" customWidth="1"/>
    <col min="517" max="517" width="8.140625" style="380" bestFit="1" customWidth="1"/>
    <col min="518" max="518" width="10.85546875" style="380" bestFit="1" customWidth="1"/>
    <col min="519" max="519" width="1.42578125" style="380" customWidth="1"/>
    <col min="520" max="520" width="13" style="380" bestFit="1" customWidth="1"/>
    <col min="521" max="521" width="12.5703125" style="380" customWidth="1"/>
    <col min="522" max="522" width="9.140625" style="380"/>
    <col min="523" max="523" width="11.85546875" style="380" customWidth="1"/>
    <col min="524" max="768" width="9.140625" style="380"/>
    <col min="769" max="769" width="4" style="380" customWidth="1"/>
    <col min="770" max="770" width="48.5703125" style="380" customWidth="1"/>
    <col min="771" max="771" width="6.28515625" style="380" customWidth="1"/>
    <col min="772" max="772" width="9" style="380" customWidth="1"/>
    <col min="773" max="773" width="8.140625" style="380" bestFit="1" customWidth="1"/>
    <col min="774" max="774" width="10.85546875" style="380" bestFit="1" customWidth="1"/>
    <col min="775" max="775" width="1.42578125" style="380" customWidth="1"/>
    <col min="776" max="776" width="13" style="380" bestFit="1" customWidth="1"/>
    <col min="777" max="777" width="12.5703125" style="380" customWidth="1"/>
    <col min="778" max="778" width="9.140625" style="380"/>
    <col min="779" max="779" width="11.85546875" style="380" customWidth="1"/>
    <col min="780" max="1024" width="9.140625" style="380"/>
    <col min="1025" max="1025" width="4" style="380" customWidth="1"/>
    <col min="1026" max="1026" width="48.5703125" style="380" customWidth="1"/>
    <col min="1027" max="1027" width="6.28515625" style="380" customWidth="1"/>
    <col min="1028" max="1028" width="9" style="380" customWidth="1"/>
    <col min="1029" max="1029" width="8.140625" style="380" bestFit="1" customWidth="1"/>
    <col min="1030" max="1030" width="10.85546875" style="380" bestFit="1" customWidth="1"/>
    <col min="1031" max="1031" width="1.42578125" style="380" customWidth="1"/>
    <col min="1032" max="1032" width="13" style="380" bestFit="1" customWidth="1"/>
    <col min="1033" max="1033" width="12.5703125" style="380" customWidth="1"/>
    <col min="1034" max="1034" width="9.140625" style="380"/>
    <col min="1035" max="1035" width="11.85546875" style="380" customWidth="1"/>
    <col min="1036" max="1280" width="9.140625" style="380"/>
    <col min="1281" max="1281" width="4" style="380" customWidth="1"/>
    <col min="1282" max="1282" width="48.5703125" style="380" customWidth="1"/>
    <col min="1283" max="1283" width="6.28515625" style="380" customWidth="1"/>
    <col min="1284" max="1284" width="9" style="380" customWidth="1"/>
    <col min="1285" max="1285" width="8.140625" style="380" bestFit="1" customWidth="1"/>
    <col min="1286" max="1286" width="10.85546875" style="380" bestFit="1" customWidth="1"/>
    <col min="1287" max="1287" width="1.42578125" style="380" customWidth="1"/>
    <col min="1288" max="1288" width="13" style="380" bestFit="1" customWidth="1"/>
    <col min="1289" max="1289" width="12.5703125" style="380" customWidth="1"/>
    <col min="1290" max="1290" width="9.140625" style="380"/>
    <col min="1291" max="1291" width="11.85546875" style="380" customWidth="1"/>
    <col min="1292" max="1536" width="9.140625" style="380"/>
    <col min="1537" max="1537" width="4" style="380" customWidth="1"/>
    <col min="1538" max="1538" width="48.5703125" style="380" customWidth="1"/>
    <col min="1539" max="1539" width="6.28515625" style="380" customWidth="1"/>
    <col min="1540" max="1540" width="9" style="380" customWidth="1"/>
    <col min="1541" max="1541" width="8.140625" style="380" bestFit="1" customWidth="1"/>
    <col min="1542" max="1542" width="10.85546875" style="380" bestFit="1" customWidth="1"/>
    <col min="1543" max="1543" width="1.42578125" style="380" customWidth="1"/>
    <col min="1544" max="1544" width="13" style="380" bestFit="1" customWidth="1"/>
    <col min="1545" max="1545" width="12.5703125" style="380" customWidth="1"/>
    <col min="1546" max="1546" width="9.140625" style="380"/>
    <col min="1547" max="1547" width="11.85546875" style="380" customWidth="1"/>
    <col min="1548" max="1792" width="9.140625" style="380"/>
    <col min="1793" max="1793" width="4" style="380" customWidth="1"/>
    <col min="1794" max="1794" width="48.5703125" style="380" customWidth="1"/>
    <col min="1795" max="1795" width="6.28515625" style="380" customWidth="1"/>
    <col min="1796" max="1796" width="9" style="380" customWidth="1"/>
    <col min="1797" max="1797" width="8.140625" style="380" bestFit="1" customWidth="1"/>
    <col min="1798" max="1798" width="10.85546875" style="380" bestFit="1" customWidth="1"/>
    <col min="1799" max="1799" width="1.42578125" style="380" customWidth="1"/>
    <col min="1800" max="1800" width="13" style="380" bestFit="1" customWidth="1"/>
    <col min="1801" max="1801" width="12.5703125" style="380" customWidth="1"/>
    <col min="1802" max="1802" width="9.140625" style="380"/>
    <col min="1803" max="1803" width="11.85546875" style="380" customWidth="1"/>
    <col min="1804" max="2048" width="9.140625" style="380"/>
    <col min="2049" max="2049" width="4" style="380" customWidth="1"/>
    <col min="2050" max="2050" width="48.5703125" style="380" customWidth="1"/>
    <col min="2051" max="2051" width="6.28515625" style="380" customWidth="1"/>
    <col min="2052" max="2052" width="9" style="380" customWidth="1"/>
    <col min="2053" max="2053" width="8.140625" style="380" bestFit="1" customWidth="1"/>
    <col min="2054" max="2054" width="10.85546875" style="380" bestFit="1" customWidth="1"/>
    <col min="2055" max="2055" width="1.42578125" style="380" customWidth="1"/>
    <col min="2056" max="2056" width="13" style="380" bestFit="1" customWidth="1"/>
    <col min="2057" max="2057" width="12.5703125" style="380" customWidth="1"/>
    <col min="2058" max="2058" width="9.140625" style="380"/>
    <col min="2059" max="2059" width="11.85546875" style="380" customWidth="1"/>
    <col min="2060" max="2304" width="9.140625" style="380"/>
    <col min="2305" max="2305" width="4" style="380" customWidth="1"/>
    <col min="2306" max="2306" width="48.5703125" style="380" customWidth="1"/>
    <col min="2307" max="2307" width="6.28515625" style="380" customWidth="1"/>
    <col min="2308" max="2308" width="9" style="380" customWidth="1"/>
    <col min="2309" max="2309" width="8.140625" style="380" bestFit="1" customWidth="1"/>
    <col min="2310" max="2310" width="10.85546875" style="380" bestFit="1" customWidth="1"/>
    <col min="2311" max="2311" width="1.42578125" style="380" customWidth="1"/>
    <col min="2312" max="2312" width="13" style="380" bestFit="1" customWidth="1"/>
    <col min="2313" max="2313" width="12.5703125" style="380" customWidth="1"/>
    <col min="2314" max="2314" width="9.140625" style="380"/>
    <col min="2315" max="2315" width="11.85546875" style="380" customWidth="1"/>
    <col min="2316" max="2560" width="9.140625" style="380"/>
    <col min="2561" max="2561" width="4" style="380" customWidth="1"/>
    <col min="2562" max="2562" width="48.5703125" style="380" customWidth="1"/>
    <col min="2563" max="2563" width="6.28515625" style="380" customWidth="1"/>
    <col min="2564" max="2564" width="9" style="380" customWidth="1"/>
    <col min="2565" max="2565" width="8.140625" style="380" bestFit="1" customWidth="1"/>
    <col min="2566" max="2566" width="10.85546875" style="380" bestFit="1" customWidth="1"/>
    <col min="2567" max="2567" width="1.42578125" style="380" customWidth="1"/>
    <col min="2568" max="2568" width="13" style="380" bestFit="1" customWidth="1"/>
    <col min="2569" max="2569" width="12.5703125" style="380" customWidth="1"/>
    <col min="2570" max="2570" width="9.140625" style="380"/>
    <col min="2571" max="2571" width="11.85546875" style="380" customWidth="1"/>
    <col min="2572" max="2816" width="9.140625" style="380"/>
    <col min="2817" max="2817" width="4" style="380" customWidth="1"/>
    <col min="2818" max="2818" width="48.5703125" style="380" customWidth="1"/>
    <col min="2819" max="2819" width="6.28515625" style="380" customWidth="1"/>
    <col min="2820" max="2820" width="9" style="380" customWidth="1"/>
    <col min="2821" max="2821" width="8.140625" style="380" bestFit="1" customWidth="1"/>
    <col min="2822" max="2822" width="10.85546875" style="380" bestFit="1" customWidth="1"/>
    <col min="2823" max="2823" width="1.42578125" style="380" customWidth="1"/>
    <col min="2824" max="2824" width="13" style="380" bestFit="1" customWidth="1"/>
    <col min="2825" max="2825" width="12.5703125" style="380" customWidth="1"/>
    <col min="2826" max="2826" width="9.140625" style="380"/>
    <col min="2827" max="2827" width="11.85546875" style="380" customWidth="1"/>
    <col min="2828" max="3072" width="9.140625" style="380"/>
    <col min="3073" max="3073" width="4" style="380" customWidth="1"/>
    <col min="3074" max="3074" width="48.5703125" style="380" customWidth="1"/>
    <col min="3075" max="3075" width="6.28515625" style="380" customWidth="1"/>
    <col min="3076" max="3076" width="9" style="380" customWidth="1"/>
    <col min="3077" max="3077" width="8.140625" style="380" bestFit="1" customWidth="1"/>
    <col min="3078" max="3078" width="10.85546875" style="380" bestFit="1" customWidth="1"/>
    <col min="3079" max="3079" width="1.42578125" style="380" customWidth="1"/>
    <col min="3080" max="3080" width="13" style="380" bestFit="1" customWidth="1"/>
    <col min="3081" max="3081" width="12.5703125" style="380" customWidth="1"/>
    <col min="3082" max="3082" width="9.140625" style="380"/>
    <col min="3083" max="3083" width="11.85546875" style="380" customWidth="1"/>
    <col min="3084" max="3328" width="9.140625" style="380"/>
    <col min="3329" max="3329" width="4" style="380" customWidth="1"/>
    <col min="3330" max="3330" width="48.5703125" style="380" customWidth="1"/>
    <col min="3331" max="3331" width="6.28515625" style="380" customWidth="1"/>
    <col min="3332" max="3332" width="9" style="380" customWidth="1"/>
    <col min="3333" max="3333" width="8.140625" style="380" bestFit="1" customWidth="1"/>
    <col min="3334" max="3334" width="10.85546875" style="380" bestFit="1" customWidth="1"/>
    <col min="3335" max="3335" width="1.42578125" style="380" customWidth="1"/>
    <col min="3336" max="3336" width="13" style="380" bestFit="1" customWidth="1"/>
    <col min="3337" max="3337" width="12.5703125" style="380" customWidth="1"/>
    <col min="3338" max="3338" width="9.140625" style="380"/>
    <col min="3339" max="3339" width="11.85546875" style="380" customWidth="1"/>
    <col min="3340" max="3584" width="9.140625" style="380"/>
    <col min="3585" max="3585" width="4" style="380" customWidth="1"/>
    <col min="3586" max="3586" width="48.5703125" style="380" customWidth="1"/>
    <col min="3587" max="3587" width="6.28515625" style="380" customWidth="1"/>
    <col min="3588" max="3588" width="9" style="380" customWidth="1"/>
    <col min="3589" max="3589" width="8.140625" style="380" bestFit="1" customWidth="1"/>
    <col min="3590" max="3590" width="10.85546875" style="380" bestFit="1" customWidth="1"/>
    <col min="3591" max="3591" width="1.42578125" style="380" customWidth="1"/>
    <col min="3592" max="3592" width="13" style="380" bestFit="1" customWidth="1"/>
    <col min="3593" max="3593" width="12.5703125" style="380" customWidth="1"/>
    <col min="3594" max="3594" width="9.140625" style="380"/>
    <col min="3595" max="3595" width="11.85546875" style="380" customWidth="1"/>
    <col min="3596" max="3840" width="9.140625" style="380"/>
    <col min="3841" max="3841" width="4" style="380" customWidth="1"/>
    <col min="3842" max="3842" width="48.5703125" style="380" customWidth="1"/>
    <col min="3843" max="3843" width="6.28515625" style="380" customWidth="1"/>
    <col min="3844" max="3844" width="9" style="380" customWidth="1"/>
    <col min="3845" max="3845" width="8.140625" style="380" bestFit="1" customWidth="1"/>
    <col min="3846" max="3846" width="10.85546875" style="380" bestFit="1" customWidth="1"/>
    <col min="3847" max="3847" width="1.42578125" style="380" customWidth="1"/>
    <col min="3848" max="3848" width="13" style="380" bestFit="1" customWidth="1"/>
    <col min="3849" max="3849" width="12.5703125" style="380" customWidth="1"/>
    <col min="3850" max="3850" width="9.140625" style="380"/>
    <col min="3851" max="3851" width="11.85546875" style="380" customWidth="1"/>
    <col min="3852" max="4096" width="9.140625" style="380"/>
    <col min="4097" max="4097" width="4" style="380" customWidth="1"/>
    <col min="4098" max="4098" width="48.5703125" style="380" customWidth="1"/>
    <col min="4099" max="4099" width="6.28515625" style="380" customWidth="1"/>
    <col min="4100" max="4100" width="9" style="380" customWidth="1"/>
    <col min="4101" max="4101" width="8.140625" style="380" bestFit="1" customWidth="1"/>
    <col min="4102" max="4102" width="10.85546875" style="380" bestFit="1" customWidth="1"/>
    <col min="4103" max="4103" width="1.42578125" style="380" customWidth="1"/>
    <col min="4104" max="4104" width="13" style="380" bestFit="1" customWidth="1"/>
    <col min="4105" max="4105" width="12.5703125" style="380" customWidth="1"/>
    <col min="4106" max="4106" width="9.140625" style="380"/>
    <col min="4107" max="4107" width="11.85546875" style="380" customWidth="1"/>
    <col min="4108" max="4352" width="9.140625" style="380"/>
    <col min="4353" max="4353" width="4" style="380" customWidth="1"/>
    <col min="4354" max="4354" width="48.5703125" style="380" customWidth="1"/>
    <col min="4355" max="4355" width="6.28515625" style="380" customWidth="1"/>
    <col min="4356" max="4356" width="9" style="380" customWidth="1"/>
    <col min="4357" max="4357" width="8.140625" style="380" bestFit="1" customWidth="1"/>
    <col min="4358" max="4358" width="10.85546875" style="380" bestFit="1" customWidth="1"/>
    <col min="4359" max="4359" width="1.42578125" style="380" customWidth="1"/>
    <col min="4360" max="4360" width="13" style="380" bestFit="1" customWidth="1"/>
    <col min="4361" max="4361" width="12.5703125" style="380" customWidth="1"/>
    <col min="4362" max="4362" width="9.140625" style="380"/>
    <col min="4363" max="4363" width="11.85546875" style="380" customWidth="1"/>
    <col min="4364" max="4608" width="9.140625" style="380"/>
    <col min="4609" max="4609" width="4" style="380" customWidth="1"/>
    <col min="4610" max="4610" width="48.5703125" style="380" customWidth="1"/>
    <col min="4611" max="4611" width="6.28515625" style="380" customWidth="1"/>
    <col min="4612" max="4612" width="9" style="380" customWidth="1"/>
    <col min="4613" max="4613" width="8.140625" style="380" bestFit="1" customWidth="1"/>
    <col min="4614" max="4614" width="10.85546875" style="380" bestFit="1" customWidth="1"/>
    <col min="4615" max="4615" width="1.42578125" style="380" customWidth="1"/>
    <col min="4616" max="4616" width="13" style="380" bestFit="1" customWidth="1"/>
    <col min="4617" max="4617" width="12.5703125" style="380" customWidth="1"/>
    <col min="4618" max="4618" width="9.140625" style="380"/>
    <col min="4619" max="4619" width="11.85546875" style="380" customWidth="1"/>
    <col min="4620" max="4864" width="9.140625" style="380"/>
    <col min="4865" max="4865" width="4" style="380" customWidth="1"/>
    <col min="4866" max="4866" width="48.5703125" style="380" customWidth="1"/>
    <col min="4867" max="4867" width="6.28515625" style="380" customWidth="1"/>
    <col min="4868" max="4868" width="9" style="380" customWidth="1"/>
    <col min="4869" max="4869" width="8.140625" style="380" bestFit="1" customWidth="1"/>
    <col min="4870" max="4870" width="10.85546875" style="380" bestFit="1" customWidth="1"/>
    <col min="4871" max="4871" width="1.42578125" style="380" customWidth="1"/>
    <col min="4872" max="4872" width="13" style="380" bestFit="1" customWidth="1"/>
    <col min="4873" max="4873" width="12.5703125" style="380" customWidth="1"/>
    <col min="4874" max="4874" width="9.140625" style="380"/>
    <col min="4875" max="4875" width="11.85546875" style="380" customWidth="1"/>
    <col min="4876" max="5120" width="9.140625" style="380"/>
    <col min="5121" max="5121" width="4" style="380" customWidth="1"/>
    <col min="5122" max="5122" width="48.5703125" style="380" customWidth="1"/>
    <col min="5123" max="5123" width="6.28515625" style="380" customWidth="1"/>
    <col min="5124" max="5124" width="9" style="380" customWidth="1"/>
    <col min="5125" max="5125" width="8.140625" style="380" bestFit="1" customWidth="1"/>
    <col min="5126" max="5126" width="10.85546875" style="380" bestFit="1" customWidth="1"/>
    <col min="5127" max="5127" width="1.42578125" style="380" customWidth="1"/>
    <col min="5128" max="5128" width="13" style="380" bestFit="1" customWidth="1"/>
    <col min="5129" max="5129" width="12.5703125" style="380" customWidth="1"/>
    <col min="5130" max="5130" width="9.140625" style="380"/>
    <col min="5131" max="5131" width="11.85546875" style="380" customWidth="1"/>
    <col min="5132" max="5376" width="9.140625" style="380"/>
    <col min="5377" max="5377" width="4" style="380" customWidth="1"/>
    <col min="5378" max="5378" width="48.5703125" style="380" customWidth="1"/>
    <col min="5379" max="5379" width="6.28515625" style="380" customWidth="1"/>
    <col min="5380" max="5380" width="9" style="380" customWidth="1"/>
    <col min="5381" max="5381" width="8.140625" style="380" bestFit="1" customWidth="1"/>
    <col min="5382" max="5382" width="10.85546875" style="380" bestFit="1" customWidth="1"/>
    <col min="5383" max="5383" width="1.42578125" style="380" customWidth="1"/>
    <col min="5384" max="5384" width="13" style="380" bestFit="1" customWidth="1"/>
    <col min="5385" max="5385" width="12.5703125" style="380" customWidth="1"/>
    <col min="5386" max="5386" width="9.140625" style="380"/>
    <col min="5387" max="5387" width="11.85546875" style="380" customWidth="1"/>
    <col min="5388" max="5632" width="9.140625" style="380"/>
    <col min="5633" max="5633" width="4" style="380" customWidth="1"/>
    <col min="5634" max="5634" width="48.5703125" style="380" customWidth="1"/>
    <col min="5635" max="5635" width="6.28515625" style="380" customWidth="1"/>
    <col min="5636" max="5636" width="9" style="380" customWidth="1"/>
    <col min="5637" max="5637" width="8.140625" style="380" bestFit="1" customWidth="1"/>
    <col min="5638" max="5638" width="10.85546875" style="380" bestFit="1" customWidth="1"/>
    <col min="5639" max="5639" width="1.42578125" style="380" customWidth="1"/>
    <col min="5640" max="5640" width="13" style="380" bestFit="1" customWidth="1"/>
    <col min="5641" max="5641" width="12.5703125" style="380" customWidth="1"/>
    <col min="5642" max="5642" width="9.140625" style="380"/>
    <col min="5643" max="5643" width="11.85546875" style="380" customWidth="1"/>
    <col min="5644" max="5888" width="9.140625" style="380"/>
    <col min="5889" max="5889" width="4" style="380" customWidth="1"/>
    <col min="5890" max="5890" width="48.5703125" style="380" customWidth="1"/>
    <col min="5891" max="5891" width="6.28515625" style="380" customWidth="1"/>
    <col min="5892" max="5892" width="9" style="380" customWidth="1"/>
    <col min="5893" max="5893" width="8.140625" style="380" bestFit="1" customWidth="1"/>
    <col min="5894" max="5894" width="10.85546875" style="380" bestFit="1" customWidth="1"/>
    <col min="5895" max="5895" width="1.42578125" style="380" customWidth="1"/>
    <col min="5896" max="5896" width="13" style="380" bestFit="1" customWidth="1"/>
    <col min="5897" max="5897" width="12.5703125" style="380" customWidth="1"/>
    <col min="5898" max="5898" width="9.140625" style="380"/>
    <col min="5899" max="5899" width="11.85546875" style="380" customWidth="1"/>
    <col min="5900" max="6144" width="9.140625" style="380"/>
    <col min="6145" max="6145" width="4" style="380" customWidth="1"/>
    <col min="6146" max="6146" width="48.5703125" style="380" customWidth="1"/>
    <col min="6147" max="6147" width="6.28515625" style="380" customWidth="1"/>
    <col min="6148" max="6148" width="9" style="380" customWidth="1"/>
    <col min="6149" max="6149" width="8.140625" style="380" bestFit="1" customWidth="1"/>
    <col min="6150" max="6150" width="10.85546875" style="380" bestFit="1" customWidth="1"/>
    <col min="6151" max="6151" width="1.42578125" style="380" customWidth="1"/>
    <col min="6152" max="6152" width="13" style="380" bestFit="1" customWidth="1"/>
    <col min="6153" max="6153" width="12.5703125" style="380" customWidth="1"/>
    <col min="6154" max="6154" width="9.140625" style="380"/>
    <col min="6155" max="6155" width="11.85546875" style="380" customWidth="1"/>
    <col min="6156" max="6400" width="9.140625" style="380"/>
    <col min="6401" max="6401" width="4" style="380" customWidth="1"/>
    <col min="6402" max="6402" width="48.5703125" style="380" customWidth="1"/>
    <col min="6403" max="6403" width="6.28515625" style="380" customWidth="1"/>
    <col min="6404" max="6404" width="9" style="380" customWidth="1"/>
    <col min="6405" max="6405" width="8.140625" style="380" bestFit="1" customWidth="1"/>
    <col min="6406" max="6406" width="10.85546875" style="380" bestFit="1" customWidth="1"/>
    <col min="6407" max="6407" width="1.42578125" style="380" customWidth="1"/>
    <col min="6408" max="6408" width="13" style="380" bestFit="1" customWidth="1"/>
    <col min="6409" max="6409" width="12.5703125" style="380" customWidth="1"/>
    <col min="6410" max="6410" width="9.140625" style="380"/>
    <col min="6411" max="6411" width="11.85546875" style="380" customWidth="1"/>
    <col min="6412" max="6656" width="9.140625" style="380"/>
    <col min="6657" max="6657" width="4" style="380" customWidth="1"/>
    <col min="6658" max="6658" width="48.5703125" style="380" customWidth="1"/>
    <col min="6659" max="6659" width="6.28515625" style="380" customWidth="1"/>
    <col min="6660" max="6660" width="9" style="380" customWidth="1"/>
    <col min="6661" max="6661" width="8.140625" style="380" bestFit="1" customWidth="1"/>
    <col min="6662" max="6662" width="10.85546875" style="380" bestFit="1" customWidth="1"/>
    <col min="6663" max="6663" width="1.42578125" style="380" customWidth="1"/>
    <col min="6664" max="6664" width="13" style="380" bestFit="1" customWidth="1"/>
    <col min="6665" max="6665" width="12.5703125" style="380" customWidth="1"/>
    <col min="6666" max="6666" width="9.140625" style="380"/>
    <col min="6667" max="6667" width="11.85546875" style="380" customWidth="1"/>
    <col min="6668" max="6912" width="9.140625" style="380"/>
    <col min="6913" max="6913" width="4" style="380" customWidth="1"/>
    <col min="6914" max="6914" width="48.5703125" style="380" customWidth="1"/>
    <col min="6915" max="6915" width="6.28515625" style="380" customWidth="1"/>
    <col min="6916" max="6916" width="9" style="380" customWidth="1"/>
    <col min="6917" max="6917" width="8.140625" style="380" bestFit="1" customWidth="1"/>
    <col min="6918" max="6918" width="10.85546875" style="380" bestFit="1" customWidth="1"/>
    <col min="6919" max="6919" width="1.42578125" style="380" customWidth="1"/>
    <col min="6920" max="6920" width="13" style="380" bestFit="1" customWidth="1"/>
    <col min="6921" max="6921" width="12.5703125" style="380" customWidth="1"/>
    <col min="6922" max="6922" width="9.140625" style="380"/>
    <col min="6923" max="6923" width="11.85546875" style="380" customWidth="1"/>
    <col min="6924" max="7168" width="9.140625" style="380"/>
    <col min="7169" max="7169" width="4" style="380" customWidth="1"/>
    <col min="7170" max="7170" width="48.5703125" style="380" customWidth="1"/>
    <col min="7171" max="7171" width="6.28515625" style="380" customWidth="1"/>
    <col min="7172" max="7172" width="9" style="380" customWidth="1"/>
    <col min="7173" max="7173" width="8.140625" style="380" bestFit="1" customWidth="1"/>
    <col min="7174" max="7174" width="10.85546875" style="380" bestFit="1" customWidth="1"/>
    <col min="7175" max="7175" width="1.42578125" style="380" customWidth="1"/>
    <col min="7176" max="7176" width="13" style="380" bestFit="1" customWidth="1"/>
    <col min="7177" max="7177" width="12.5703125" style="380" customWidth="1"/>
    <col min="7178" max="7178" width="9.140625" style="380"/>
    <col min="7179" max="7179" width="11.85546875" style="380" customWidth="1"/>
    <col min="7180" max="7424" width="9.140625" style="380"/>
    <col min="7425" max="7425" width="4" style="380" customWidth="1"/>
    <col min="7426" max="7426" width="48.5703125" style="380" customWidth="1"/>
    <col min="7427" max="7427" width="6.28515625" style="380" customWidth="1"/>
    <col min="7428" max="7428" width="9" style="380" customWidth="1"/>
    <col min="7429" max="7429" width="8.140625" style="380" bestFit="1" customWidth="1"/>
    <col min="7430" max="7430" width="10.85546875" style="380" bestFit="1" customWidth="1"/>
    <col min="7431" max="7431" width="1.42578125" style="380" customWidth="1"/>
    <col min="7432" max="7432" width="13" style="380" bestFit="1" customWidth="1"/>
    <col min="7433" max="7433" width="12.5703125" style="380" customWidth="1"/>
    <col min="7434" max="7434" width="9.140625" style="380"/>
    <col min="7435" max="7435" width="11.85546875" style="380" customWidth="1"/>
    <col min="7436" max="7680" width="9.140625" style="380"/>
    <col min="7681" max="7681" width="4" style="380" customWidth="1"/>
    <col min="7682" max="7682" width="48.5703125" style="380" customWidth="1"/>
    <col min="7683" max="7683" width="6.28515625" style="380" customWidth="1"/>
    <col min="7684" max="7684" width="9" style="380" customWidth="1"/>
    <col min="7685" max="7685" width="8.140625" style="380" bestFit="1" customWidth="1"/>
    <col min="7686" max="7686" width="10.85546875" style="380" bestFit="1" customWidth="1"/>
    <col min="7687" max="7687" width="1.42578125" style="380" customWidth="1"/>
    <col min="7688" max="7688" width="13" style="380" bestFit="1" customWidth="1"/>
    <col min="7689" max="7689" width="12.5703125" style="380" customWidth="1"/>
    <col min="7690" max="7690" width="9.140625" style="380"/>
    <col min="7691" max="7691" width="11.85546875" style="380" customWidth="1"/>
    <col min="7692" max="7936" width="9.140625" style="380"/>
    <col min="7937" max="7937" width="4" style="380" customWidth="1"/>
    <col min="7938" max="7938" width="48.5703125" style="380" customWidth="1"/>
    <col min="7939" max="7939" width="6.28515625" style="380" customWidth="1"/>
    <col min="7940" max="7940" width="9" style="380" customWidth="1"/>
    <col min="7941" max="7941" width="8.140625" style="380" bestFit="1" customWidth="1"/>
    <col min="7942" max="7942" width="10.85546875" style="380" bestFit="1" customWidth="1"/>
    <col min="7943" max="7943" width="1.42578125" style="380" customWidth="1"/>
    <col min="7944" max="7944" width="13" style="380" bestFit="1" customWidth="1"/>
    <col min="7945" max="7945" width="12.5703125" style="380" customWidth="1"/>
    <col min="7946" max="7946" width="9.140625" style="380"/>
    <col min="7947" max="7947" width="11.85546875" style="380" customWidth="1"/>
    <col min="7948" max="8192" width="9.140625" style="380"/>
    <col min="8193" max="8193" width="4" style="380" customWidth="1"/>
    <col min="8194" max="8194" width="48.5703125" style="380" customWidth="1"/>
    <col min="8195" max="8195" width="6.28515625" style="380" customWidth="1"/>
    <col min="8196" max="8196" width="9" style="380" customWidth="1"/>
    <col min="8197" max="8197" width="8.140625" style="380" bestFit="1" customWidth="1"/>
    <col min="8198" max="8198" width="10.85546875" style="380" bestFit="1" customWidth="1"/>
    <col min="8199" max="8199" width="1.42578125" style="380" customWidth="1"/>
    <col min="8200" max="8200" width="13" style="380" bestFit="1" customWidth="1"/>
    <col min="8201" max="8201" width="12.5703125" style="380" customWidth="1"/>
    <col min="8202" max="8202" width="9.140625" style="380"/>
    <col min="8203" max="8203" width="11.85546875" style="380" customWidth="1"/>
    <col min="8204" max="8448" width="9.140625" style="380"/>
    <col min="8449" max="8449" width="4" style="380" customWidth="1"/>
    <col min="8450" max="8450" width="48.5703125" style="380" customWidth="1"/>
    <col min="8451" max="8451" width="6.28515625" style="380" customWidth="1"/>
    <col min="8452" max="8452" width="9" style="380" customWidth="1"/>
    <col min="8453" max="8453" width="8.140625" style="380" bestFit="1" customWidth="1"/>
    <col min="8454" max="8454" width="10.85546875" style="380" bestFit="1" customWidth="1"/>
    <col min="8455" max="8455" width="1.42578125" style="380" customWidth="1"/>
    <col min="8456" max="8456" width="13" style="380" bestFit="1" customWidth="1"/>
    <col min="8457" max="8457" width="12.5703125" style="380" customWidth="1"/>
    <col min="8458" max="8458" width="9.140625" style="380"/>
    <col min="8459" max="8459" width="11.85546875" style="380" customWidth="1"/>
    <col min="8460" max="8704" width="9.140625" style="380"/>
    <col min="8705" max="8705" width="4" style="380" customWidth="1"/>
    <col min="8706" max="8706" width="48.5703125" style="380" customWidth="1"/>
    <col min="8707" max="8707" width="6.28515625" style="380" customWidth="1"/>
    <col min="8708" max="8708" width="9" style="380" customWidth="1"/>
    <col min="8709" max="8709" width="8.140625" style="380" bestFit="1" customWidth="1"/>
    <col min="8710" max="8710" width="10.85546875" style="380" bestFit="1" customWidth="1"/>
    <col min="8711" max="8711" width="1.42578125" style="380" customWidth="1"/>
    <col min="8712" max="8712" width="13" style="380" bestFit="1" customWidth="1"/>
    <col min="8713" max="8713" width="12.5703125" style="380" customWidth="1"/>
    <col min="8714" max="8714" width="9.140625" style="380"/>
    <col min="8715" max="8715" width="11.85546875" style="380" customWidth="1"/>
    <col min="8716" max="8960" width="9.140625" style="380"/>
    <col min="8961" max="8961" width="4" style="380" customWidth="1"/>
    <col min="8962" max="8962" width="48.5703125" style="380" customWidth="1"/>
    <col min="8963" max="8963" width="6.28515625" style="380" customWidth="1"/>
    <col min="8964" max="8964" width="9" style="380" customWidth="1"/>
    <col min="8965" max="8965" width="8.140625" style="380" bestFit="1" customWidth="1"/>
    <col min="8966" max="8966" width="10.85546875" style="380" bestFit="1" customWidth="1"/>
    <col min="8967" max="8967" width="1.42578125" style="380" customWidth="1"/>
    <col min="8968" max="8968" width="13" style="380" bestFit="1" customWidth="1"/>
    <col min="8969" max="8969" width="12.5703125" style="380" customWidth="1"/>
    <col min="8970" max="8970" width="9.140625" style="380"/>
    <col min="8971" max="8971" width="11.85546875" style="380" customWidth="1"/>
    <col min="8972" max="9216" width="9.140625" style="380"/>
    <col min="9217" max="9217" width="4" style="380" customWidth="1"/>
    <col min="9218" max="9218" width="48.5703125" style="380" customWidth="1"/>
    <col min="9219" max="9219" width="6.28515625" style="380" customWidth="1"/>
    <col min="9220" max="9220" width="9" style="380" customWidth="1"/>
    <col min="9221" max="9221" width="8.140625" style="380" bestFit="1" customWidth="1"/>
    <col min="9222" max="9222" width="10.85546875" style="380" bestFit="1" customWidth="1"/>
    <col min="9223" max="9223" width="1.42578125" style="380" customWidth="1"/>
    <col min="9224" max="9224" width="13" style="380" bestFit="1" customWidth="1"/>
    <col min="9225" max="9225" width="12.5703125" style="380" customWidth="1"/>
    <col min="9226" max="9226" width="9.140625" style="380"/>
    <col min="9227" max="9227" width="11.85546875" style="380" customWidth="1"/>
    <col min="9228" max="9472" width="9.140625" style="380"/>
    <col min="9473" max="9473" width="4" style="380" customWidth="1"/>
    <col min="9474" max="9474" width="48.5703125" style="380" customWidth="1"/>
    <col min="9475" max="9475" width="6.28515625" style="380" customWidth="1"/>
    <col min="9476" max="9476" width="9" style="380" customWidth="1"/>
    <col min="9477" max="9477" width="8.140625" style="380" bestFit="1" customWidth="1"/>
    <col min="9478" max="9478" width="10.85546875" style="380" bestFit="1" customWidth="1"/>
    <col min="9479" max="9479" width="1.42578125" style="380" customWidth="1"/>
    <col min="9480" max="9480" width="13" style="380" bestFit="1" customWidth="1"/>
    <col min="9481" max="9481" width="12.5703125" style="380" customWidth="1"/>
    <col min="9482" max="9482" width="9.140625" style="380"/>
    <col min="9483" max="9483" width="11.85546875" style="380" customWidth="1"/>
    <col min="9484" max="9728" width="9.140625" style="380"/>
    <col min="9729" max="9729" width="4" style="380" customWidth="1"/>
    <col min="9730" max="9730" width="48.5703125" style="380" customWidth="1"/>
    <col min="9731" max="9731" width="6.28515625" style="380" customWidth="1"/>
    <col min="9732" max="9732" width="9" style="380" customWidth="1"/>
    <col min="9733" max="9733" width="8.140625" style="380" bestFit="1" customWidth="1"/>
    <col min="9734" max="9734" width="10.85546875" style="380" bestFit="1" customWidth="1"/>
    <col min="9735" max="9735" width="1.42578125" style="380" customWidth="1"/>
    <col min="9736" max="9736" width="13" style="380" bestFit="1" customWidth="1"/>
    <col min="9737" max="9737" width="12.5703125" style="380" customWidth="1"/>
    <col min="9738" max="9738" width="9.140625" style="380"/>
    <col min="9739" max="9739" width="11.85546875" style="380" customWidth="1"/>
    <col min="9740" max="9984" width="9.140625" style="380"/>
    <col min="9985" max="9985" width="4" style="380" customWidth="1"/>
    <col min="9986" max="9986" width="48.5703125" style="380" customWidth="1"/>
    <col min="9987" max="9987" width="6.28515625" style="380" customWidth="1"/>
    <col min="9988" max="9988" width="9" style="380" customWidth="1"/>
    <col min="9989" max="9989" width="8.140625" style="380" bestFit="1" customWidth="1"/>
    <col min="9990" max="9990" width="10.85546875" style="380" bestFit="1" customWidth="1"/>
    <col min="9991" max="9991" width="1.42578125" style="380" customWidth="1"/>
    <col min="9992" max="9992" width="13" style="380" bestFit="1" customWidth="1"/>
    <col min="9993" max="9993" width="12.5703125" style="380" customWidth="1"/>
    <col min="9994" max="9994" width="9.140625" style="380"/>
    <col min="9995" max="9995" width="11.85546875" style="380" customWidth="1"/>
    <col min="9996" max="10240" width="9.140625" style="380"/>
    <col min="10241" max="10241" width="4" style="380" customWidth="1"/>
    <col min="10242" max="10242" width="48.5703125" style="380" customWidth="1"/>
    <col min="10243" max="10243" width="6.28515625" style="380" customWidth="1"/>
    <col min="10244" max="10244" width="9" style="380" customWidth="1"/>
    <col min="10245" max="10245" width="8.140625" style="380" bestFit="1" customWidth="1"/>
    <col min="10246" max="10246" width="10.85546875" style="380" bestFit="1" customWidth="1"/>
    <col min="10247" max="10247" width="1.42578125" style="380" customWidth="1"/>
    <col min="10248" max="10248" width="13" style="380" bestFit="1" customWidth="1"/>
    <col min="10249" max="10249" width="12.5703125" style="380" customWidth="1"/>
    <col min="10250" max="10250" width="9.140625" style="380"/>
    <col min="10251" max="10251" width="11.85546875" style="380" customWidth="1"/>
    <col min="10252" max="10496" width="9.140625" style="380"/>
    <col min="10497" max="10497" width="4" style="380" customWidth="1"/>
    <col min="10498" max="10498" width="48.5703125" style="380" customWidth="1"/>
    <col min="10499" max="10499" width="6.28515625" style="380" customWidth="1"/>
    <col min="10500" max="10500" width="9" style="380" customWidth="1"/>
    <col min="10501" max="10501" width="8.140625" style="380" bestFit="1" customWidth="1"/>
    <col min="10502" max="10502" width="10.85546875" style="380" bestFit="1" customWidth="1"/>
    <col min="10503" max="10503" width="1.42578125" style="380" customWidth="1"/>
    <col min="10504" max="10504" width="13" style="380" bestFit="1" customWidth="1"/>
    <col min="10505" max="10505" width="12.5703125" style="380" customWidth="1"/>
    <col min="10506" max="10506" width="9.140625" style="380"/>
    <col min="10507" max="10507" width="11.85546875" style="380" customWidth="1"/>
    <col min="10508" max="10752" width="9.140625" style="380"/>
    <col min="10753" max="10753" width="4" style="380" customWidth="1"/>
    <col min="10754" max="10754" width="48.5703125" style="380" customWidth="1"/>
    <col min="10755" max="10755" width="6.28515625" style="380" customWidth="1"/>
    <col min="10756" max="10756" width="9" style="380" customWidth="1"/>
    <col min="10757" max="10757" width="8.140625" style="380" bestFit="1" customWidth="1"/>
    <col min="10758" max="10758" width="10.85546875" style="380" bestFit="1" customWidth="1"/>
    <col min="10759" max="10759" width="1.42578125" style="380" customWidth="1"/>
    <col min="10760" max="10760" width="13" style="380" bestFit="1" customWidth="1"/>
    <col min="10761" max="10761" width="12.5703125" style="380" customWidth="1"/>
    <col min="10762" max="10762" width="9.140625" style="380"/>
    <col min="10763" max="10763" width="11.85546875" style="380" customWidth="1"/>
    <col min="10764" max="11008" width="9.140625" style="380"/>
    <col min="11009" max="11009" width="4" style="380" customWidth="1"/>
    <col min="11010" max="11010" width="48.5703125" style="380" customWidth="1"/>
    <col min="11011" max="11011" width="6.28515625" style="380" customWidth="1"/>
    <col min="11012" max="11012" width="9" style="380" customWidth="1"/>
    <col min="11013" max="11013" width="8.140625" style="380" bestFit="1" customWidth="1"/>
    <col min="11014" max="11014" width="10.85546875" style="380" bestFit="1" customWidth="1"/>
    <col min="11015" max="11015" width="1.42578125" style="380" customWidth="1"/>
    <col min="11016" max="11016" width="13" style="380" bestFit="1" customWidth="1"/>
    <col min="11017" max="11017" width="12.5703125" style="380" customWidth="1"/>
    <col min="11018" max="11018" width="9.140625" style="380"/>
    <col min="11019" max="11019" width="11.85546875" style="380" customWidth="1"/>
    <col min="11020" max="11264" width="9.140625" style="380"/>
    <col min="11265" max="11265" width="4" style="380" customWidth="1"/>
    <col min="11266" max="11266" width="48.5703125" style="380" customWidth="1"/>
    <col min="11267" max="11267" width="6.28515625" style="380" customWidth="1"/>
    <col min="11268" max="11268" width="9" style="380" customWidth="1"/>
    <col min="11269" max="11269" width="8.140625" style="380" bestFit="1" customWidth="1"/>
    <col min="11270" max="11270" width="10.85546875" style="380" bestFit="1" customWidth="1"/>
    <col min="11271" max="11271" width="1.42578125" style="380" customWidth="1"/>
    <col min="11272" max="11272" width="13" style="380" bestFit="1" customWidth="1"/>
    <col min="11273" max="11273" width="12.5703125" style="380" customWidth="1"/>
    <col min="11274" max="11274" width="9.140625" style="380"/>
    <col min="11275" max="11275" width="11.85546875" style="380" customWidth="1"/>
    <col min="11276" max="11520" width="9.140625" style="380"/>
    <col min="11521" max="11521" width="4" style="380" customWidth="1"/>
    <col min="11522" max="11522" width="48.5703125" style="380" customWidth="1"/>
    <col min="11523" max="11523" width="6.28515625" style="380" customWidth="1"/>
    <col min="11524" max="11524" width="9" style="380" customWidth="1"/>
    <col min="11525" max="11525" width="8.140625" style="380" bestFit="1" customWidth="1"/>
    <col min="11526" max="11526" width="10.85546875" style="380" bestFit="1" customWidth="1"/>
    <col min="11527" max="11527" width="1.42578125" style="380" customWidth="1"/>
    <col min="11528" max="11528" width="13" style="380" bestFit="1" customWidth="1"/>
    <col min="11529" max="11529" width="12.5703125" style="380" customWidth="1"/>
    <col min="11530" max="11530" width="9.140625" style="380"/>
    <col min="11531" max="11531" width="11.85546875" style="380" customWidth="1"/>
    <col min="11532" max="11776" width="9.140625" style="380"/>
    <col min="11777" max="11777" width="4" style="380" customWidth="1"/>
    <col min="11778" max="11778" width="48.5703125" style="380" customWidth="1"/>
    <col min="11779" max="11779" width="6.28515625" style="380" customWidth="1"/>
    <col min="11780" max="11780" width="9" style="380" customWidth="1"/>
    <col min="11781" max="11781" width="8.140625" style="380" bestFit="1" customWidth="1"/>
    <col min="11782" max="11782" width="10.85546875" style="380" bestFit="1" customWidth="1"/>
    <col min="11783" max="11783" width="1.42578125" style="380" customWidth="1"/>
    <col min="11784" max="11784" width="13" style="380" bestFit="1" customWidth="1"/>
    <col min="11785" max="11785" width="12.5703125" style="380" customWidth="1"/>
    <col min="11786" max="11786" width="9.140625" style="380"/>
    <col min="11787" max="11787" width="11.85546875" style="380" customWidth="1"/>
    <col min="11788" max="12032" width="9.140625" style="380"/>
    <col min="12033" max="12033" width="4" style="380" customWidth="1"/>
    <col min="12034" max="12034" width="48.5703125" style="380" customWidth="1"/>
    <col min="12035" max="12035" width="6.28515625" style="380" customWidth="1"/>
    <col min="12036" max="12036" width="9" style="380" customWidth="1"/>
    <col min="12037" max="12037" width="8.140625" style="380" bestFit="1" customWidth="1"/>
    <col min="12038" max="12038" width="10.85546875" style="380" bestFit="1" customWidth="1"/>
    <col min="12039" max="12039" width="1.42578125" style="380" customWidth="1"/>
    <col min="12040" max="12040" width="13" style="380" bestFit="1" customWidth="1"/>
    <col min="12041" max="12041" width="12.5703125" style="380" customWidth="1"/>
    <col min="12042" max="12042" width="9.140625" style="380"/>
    <col min="12043" max="12043" width="11.85546875" style="380" customWidth="1"/>
    <col min="12044" max="12288" width="9.140625" style="380"/>
    <col min="12289" max="12289" width="4" style="380" customWidth="1"/>
    <col min="12290" max="12290" width="48.5703125" style="380" customWidth="1"/>
    <col min="12291" max="12291" width="6.28515625" style="380" customWidth="1"/>
    <col min="12292" max="12292" width="9" style="380" customWidth="1"/>
    <col min="12293" max="12293" width="8.140625" style="380" bestFit="1" customWidth="1"/>
    <col min="12294" max="12294" width="10.85546875" style="380" bestFit="1" customWidth="1"/>
    <col min="12295" max="12295" width="1.42578125" style="380" customWidth="1"/>
    <col min="12296" max="12296" width="13" style="380" bestFit="1" customWidth="1"/>
    <col min="12297" max="12297" width="12.5703125" style="380" customWidth="1"/>
    <col min="12298" max="12298" width="9.140625" style="380"/>
    <col min="12299" max="12299" width="11.85546875" style="380" customWidth="1"/>
    <col min="12300" max="12544" width="9.140625" style="380"/>
    <col min="12545" max="12545" width="4" style="380" customWidth="1"/>
    <col min="12546" max="12546" width="48.5703125" style="380" customWidth="1"/>
    <col min="12547" max="12547" width="6.28515625" style="380" customWidth="1"/>
    <col min="12548" max="12548" width="9" style="380" customWidth="1"/>
    <col min="12549" max="12549" width="8.140625" style="380" bestFit="1" customWidth="1"/>
    <col min="12550" max="12550" width="10.85546875" style="380" bestFit="1" customWidth="1"/>
    <col min="12551" max="12551" width="1.42578125" style="380" customWidth="1"/>
    <col min="12552" max="12552" width="13" style="380" bestFit="1" customWidth="1"/>
    <col min="12553" max="12553" width="12.5703125" style="380" customWidth="1"/>
    <col min="12554" max="12554" width="9.140625" style="380"/>
    <col min="12555" max="12555" width="11.85546875" style="380" customWidth="1"/>
    <col min="12556" max="12800" width="9.140625" style="380"/>
    <col min="12801" max="12801" width="4" style="380" customWidth="1"/>
    <col min="12802" max="12802" width="48.5703125" style="380" customWidth="1"/>
    <col min="12803" max="12803" width="6.28515625" style="380" customWidth="1"/>
    <col min="12804" max="12804" width="9" style="380" customWidth="1"/>
    <col min="12805" max="12805" width="8.140625" style="380" bestFit="1" customWidth="1"/>
    <col min="12806" max="12806" width="10.85546875" style="380" bestFit="1" customWidth="1"/>
    <col min="12807" max="12807" width="1.42578125" style="380" customWidth="1"/>
    <col min="12808" max="12808" width="13" style="380" bestFit="1" customWidth="1"/>
    <col min="12809" max="12809" width="12.5703125" style="380" customWidth="1"/>
    <col min="12810" max="12810" width="9.140625" style="380"/>
    <col min="12811" max="12811" width="11.85546875" style="380" customWidth="1"/>
    <col min="12812" max="13056" width="9.140625" style="380"/>
    <col min="13057" max="13057" width="4" style="380" customWidth="1"/>
    <col min="13058" max="13058" width="48.5703125" style="380" customWidth="1"/>
    <col min="13059" max="13059" width="6.28515625" style="380" customWidth="1"/>
    <col min="13060" max="13060" width="9" style="380" customWidth="1"/>
    <col min="13061" max="13061" width="8.140625" style="380" bestFit="1" customWidth="1"/>
    <col min="13062" max="13062" width="10.85546875" style="380" bestFit="1" customWidth="1"/>
    <col min="13063" max="13063" width="1.42578125" style="380" customWidth="1"/>
    <col min="13064" max="13064" width="13" style="380" bestFit="1" customWidth="1"/>
    <col min="13065" max="13065" width="12.5703125" style="380" customWidth="1"/>
    <col min="13066" max="13066" width="9.140625" style="380"/>
    <col min="13067" max="13067" width="11.85546875" style="380" customWidth="1"/>
    <col min="13068" max="13312" width="9.140625" style="380"/>
    <col min="13313" max="13313" width="4" style="380" customWidth="1"/>
    <col min="13314" max="13314" width="48.5703125" style="380" customWidth="1"/>
    <col min="13315" max="13315" width="6.28515625" style="380" customWidth="1"/>
    <col min="13316" max="13316" width="9" style="380" customWidth="1"/>
    <col min="13317" max="13317" width="8.140625" style="380" bestFit="1" customWidth="1"/>
    <col min="13318" max="13318" width="10.85546875" style="380" bestFit="1" customWidth="1"/>
    <col min="13319" max="13319" width="1.42578125" style="380" customWidth="1"/>
    <col min="13320" max="13320" width="13" style="380" bestFit="1" customWidth="1"/>
    <col min="13321" max="13321" width="12.5703125" style="380" customWidth="1"/>
    <col min="13322" max="13322" width="9.140625" style="380"/>
    <col min="13323" max="13323" width="11.85546875" style="380" customWidth="1"/>
    <col min="13324" max="13568" width="9.140625" style="380"/>
    <col min="13569" max="13569" width="4" style="380" customWidth="1"/>
    <col min="13570" max="13570" width="48.5703125" style="380" customWidth="1"/>
    <col min="13571" max="13571" width="6.28515625" style="380" customWidth="1"/>
    <col min="13572" max="13572" width="9" style="380" customWidth="1"/>
    <col min="13573" max="13573" width="8.140625" style="380" bestFit="1" customWidth="1"/>
    <col min="13574" max="13574" width="10.85546875" style="380" bestFit="1" customWidth="1"/>
    <col min="13575" max="13575" width="1.42578125" style="380" customWidth="1"/>
    <col min="13576" max="13576" width="13" style="380" bestFit="1" customWidth="1"/>
    <col min="13577" max="13577" width="12.5703125" style="380" customWidth="1"/>
    <col min="13578" max="13578" width="9.140625" style="380"/>
    <col min="13579" max="13579" width="11.85546875" style="380" customWidth="1"/>
    <col min="13580" max="13824" width="9.140625" style="380"/>
    <col min="13825" max="13825" width="4" style="380" customWidth="1"/>
    <col min="13826" max="13826" width="48.5703125" style="380" customWidth="1"/>
    <col min="13827" max="13827" width="6.28515625" style="380" customWidth="1"/>
    <col min="13828" max="13828" width="9" style="380" customWidth="1"/>
    <col min="13829" max="13829" width="8.140625" style="380" bestFit="1" customWidth="1"/>
    <col min="13830" max="13830" width="10.85546875" style="380" bestFit="1" customWidth="1"/>
    <col min="13831" max="13831" width="1.42578125" style="380" customWidth="1"/>
    <col min="13832" max="13832" width="13" style="380" bestFit="1" customWidth="1"/>
    <col min="13833" max="13833" width="12.5703125" style="380" customWidth="1"/>
    <col min="13834" max="13834" width="9.140625" style="380"/>
    <col min="13835" max="13835" width="11.85546875" style="380" customWidth="1"/>
    <col min="13836" max="14080" width="9.140625" style="380"/>
    <col min="14081" max="14081" width="4" style="380" customWidth="1"/>
    <col min="14082" max="14082" width="48.5703125" style="380" customWidth="1"/>
    <col min="14083" max="14083" width="6.28515625" style="380" customWidth="1"/>
    <col min="14084" max="14084" width="9" style="380" customWidth="1"/>
    <col min="14085" max="14085" width="8.140625" style="380" bestFit="1" customWidth="1"/>
    <col min="14086" max="14086" width="10.85546875" style="380" bestFit="1" customWidth="1"/>
    <col min="14087" max="14087" width="1.42578125" style="380" customWidth="1"/>
    <col min="14088" max="14088" width="13" style="380" bestFit="1" customWidth="1"/>
    <col min="14089" max="14089" width="12.5703125" style="380" customWidth="1"/>
    <col min="14090" max="14090" width="9.140625" style="380"/>
    <col min="14091" max="14091" width="11.85546875" style="380" customWidth="1"/>
    <col min="14092" max="14336" width="9.140625" style="380"/>
    <col min="14337" max="14337" width="4" style="380" customWidth="1"/>
    <col min="14338" max="14338" width="48.5703125" style="380" customWidth="1"/>
    <col min="14339" max="14339" width="6.28515625" style="380" customWidth="1"/>
    <col min="14340" max="14340" width="9" style="380" customWidth="1"/>
    <col min="14341" max="14341" width="8.140625" style="380" bestFit="1" customWidth="1"/>
    <col min="14342" max="14342" width="10.85546875" style="380" bestFit="1" customWidth="1"/>
    <col min="14343" max="14343" width="1.42578125" style="380" customWidth="1"/>
    <col min="14344" max="14344" width="13" style="380" bestFit="1" customWidth="1"/>
    <col min="14345" max="14345" width="12.5703125" style="380" customWidth="1"/>
    <col min="14346" max="14346" width="9.140625" style="380"/>
    <col min="14347" max="14347" width="11.85546875" style="380" customWidth="1"/>
    <col min="14348" max="14592" width="9.140625" style="380"/>
    <col min="14593" max="14593" width="4" style="380" customWidth="1"/>
    <col min="14594" max="14594" width="48.5703125" style="380" customWidth="1"/>
    <col min="14595" max="14595" width="6.28515625" style="380" customWidth="1"/>
    <col min="14596" max="14596" width="9" style="380" customWidth="1"/>
    <col min="14597" max="14597" width="8.140625" style="380" bestFit="1" customWidth="1"/>
    <col min="14598" max="14598" width="10.85546875" style="380" bestFit="1" customWidth="1"/>
    <col min="14599" max="14599" width="1.42578125" style="380" customWidth="1"/>
    <col min="14600" max="14600" width="13" style="380" bestFit="1" customWidth="1"/>
    <col min="14601" max="14601" width="12.5703125" style="380" customWidth="1"/>
    <col min="14602" max="14602" width="9.140625" style="380"/>
    <col min="14603" max="14603" width="11.85546875" style="380" customWidth="1"/>
    <col min="14604" max="14848" width="9.140625" style="380"/>
    <col min="14849" max="14849" width="4" style="380" customWidth="1"/>
    <col min="14850" max="14850" width="48.5703125" style="380" customWidth="1"/>
    <col min="14851" max="14851" width="6.28515625" style="380" customWidth="1"/>
    <col min="14852" max="14852" width="9" style="380" customWidth="1"/>
    <col min="14853" max="14853" width="8.140625" style="380" bestFit="1" customWidth="1"/>
    <col min="14854" max="14854" width="10.85546875" style="380" bestFit="1" customWidth="1"/>
    <col min="14855" max="14855" width="1.42578125" style="380" customWidth="1"/>
    <col min="14856" max="14856" width="13" style="380" bestFit="1" customWidth="1"/>
    <col min="14857" max="14857" width="12.5703125" style="380" customWidth="1"/>
    <col min="14858" max="14858" width="9.140625" style="380"/>
    <col min="14859" max="14859" width="11.85546875" style="380" customWidth="1"/>
    <col min="14860" max="15104" width="9.140625" style="380"/>
    <col min="15105" max="15105" width="4" style="380" customWidth="1"/>
    <col min="15106" max="15106" width="48.5703125" style="380" customWidth="1"/>
    <col min="15107" max="15107" width="6.28515625" style="380" customWidth="1"/>
    <col min="15108" max="15108" width="9" style="380" customWidth="1"/>
    <col min="15109" max="15109" width="8.140625" style="380" bestFit="1" customWidth="1"/>
    <col min="15110" max="15110" width="10.85546875" style="380" bestFit="1" customWidth="1"/>
    <col min="15111" max="15111" width="1.42578125" style="380" customWidth="1"/>
    <col min="15112" max="15112" width="13" style="380" bestFit="1" customWidth="1"/>
    <col min="15113" max="15113" width="12.5703125" style="380" customWidth="1"/>
    <col min="15114" max="15114" width="9.140625" style="380"/>
    <col min="15115" max="15115" width="11.85546875" style="380" customWidth="1"/>
    <col min="15116" max="15360" width="9.140625" style="380"/>
    <col min="15361" max="15361" width="4" style="380" customWidth="1"/>
    <col min="15362" max="15362" width="48.5703125" style="380" customWidth="1"/>
    <col min="15363" max="15363" width="6.28515625" style="380" customWidth="1"/>
    <col min="15364" max="15364" width="9" style="380" customWidth="1"/>
    <col min="15365" max="15365" width="8.140625" style="380" bestFit="1" customWidth="1"/>
    <col min="15366" max="15366" width="10.85546875" style="380" bestFit="1" customWidth="1"/>
    <col min="15367" max="15367" width="1.42578125" style="380" customWidth="1"/>
    <col min="15368" max="15368" width="13" style="380" bestFit="1" customWidth="1"/>
    <col min="15369" max="15369" width="12.5703125" style="380" customWidth="1"/>
    <col min="15370" max="15370" width="9.140625" style="380"/>
    <col min="15371" max="15371" width="11.85546875" style="380" customWidth="1"/>
    <col min="15372" max="15616" width="9.140625" style="380"/>
    <col min="15617" max="15617" width="4" style="380" customWidth="1"/>
    <col min="15618" max="15618" width="48.5703125" style="380" customWidth="1"/>
    <col min="15619" max="15619" width="6.28515625" style="380" customWidth="1"/>
    <col min="15620" max="15620" width="9" style="380" customWidth="1"/>
    <col min="15621" max="15621" width="8.140625" style="380" bestFit="1" customWidth="1"/>
    <col min="15622" max="15622" width="10.85546875" style="380" bestFit="1" customWidth="1"/>
    <col min="15623" max="15623" width="1.42578125" style="380" customWidth="1"/>
    <col min="15624" max="15624" width="13" style="380" bestFit="1" customWidth="1"/>
    <col min="15625" max="15625" width="12.5703125" style="380" customWidth="1"/>
    <col min="15626" max="15626" width="9.140625" style="380"/>
    <col min="15627" max="15627" width="11.85546875" style="380" customWidth="1"/>
    <col min="15628" max="15872" width="9.140625" style="380"/>
    <col min="15873" max="15873" width="4" style="380" customWidth="1"/>
    <col min="15874" max="15874" width="48.5703125" style="380" customWidth="1"/>
    <col min="15875" max="15875" width="6.28515625" style="380" customWidth="1"/>
    <col min="15876" max="15876" width="9" style="380" customWidth="1"/>
    <col min="15877" max="15877" width="8.140625" style="380" bestFit="1" customWidth="1"/>
    <col min="15878" max="15878" width="10.85546875" style="380" bestFit="1" customWidth="1"/>
    <col min="15879" max="15879" width="1.42578125" style="380" customWidth="1"/>
    <col min="15880" max="15880" width="13" style="380" bestFit="1" customWidth="1"/>
    <col min="15881" max="15881" width="12.5703125" style="380" customWidth="1"/>
    <col min="15882" max="15882" width="9.140625" style="380"/>
    <col min="15883" max="15883" width="11.85546875" style="380" customWidth="1"/>
    <col min="15884" max="16128" width="9.140625" style="380"/>
    <col min="16129" max="16129" width="4" style="380" customWidth="1"/>
    <col min="16130" max="16130" width="48.5703125" style="380" customWidth="1"/>
    <col min="16131" max="16131" width="6.28515625" style="380" customWidth="1"/>
    <col min="16132" max="16132" width="9" style="380" customWidth="1"/>
    <col min="16133" max="16133" width="8.140625" style="380" bestFit="1" customWidth="1"/>
    <col min="16134" max="16134" width="10.85546875" style="380" bestFit="1" customWidth="1"/>
    <col min="16135" max="16135" width="1.42578125" style="380" customWidth="1"/>
    <col min="16136" max="16136" width="13" style="380" bestFit="1" customWidth="1"/>
    <col min="16137" max="16137" width="12.5703125" style="380" customWidth="1"/>
    <col min="16138" max="16138" width="9.140625" style="380"/>
    <col min="16139" max="16139" width="11.85546875" style="380" customWidth="1"/>
    <col min="16140" max="16384" width="9.140625" style="380"/>
  </cols>
  <sheetData>
    <row r="1" spans="1:11" ht="15.75">
      <c r="A1" s="471"/>
      <c r="B1" s="471" t="s">
        <v>363</v>
      </c>
      <c r="C1" s="684"/>
      <c r="D1" s="685"/>
      <c r="E1" s="670"/>
      <c r="F1" s="685"/>
      <c r="G1" s="255"/>
      <c r="H1" s="255"/>
      <c r="I1" s="686"/>
      <c r="J1" s="686"/>
      <c r="K1" s="255"/>
    </row>
    <row r="2" spans="1:11" ht="15.75">
      <c r="A2" s="471"/>
      <c r="B2" s="476"/>
      <c r="C2" s="684"/>
      <c r="D2" s="685"/>
      <c r="E2" s="670"/>
      <c r="F2" s="685"/>
      <c r="G2" s="255"/>
      <c r="H2" s="255"/>
      <c r="I2" s="686"/>
      <c r="J2" s="686"/>
      <c r="K2" s="255"/>
    </row>
    <row r="3" spans="1:11" ht="31.5" customHeight="1">
      <c r="A3" s="687" t="s">
        <v>366</v>
      </c>
      <c r="B3" s="478" t="s">
        <v>367</v>
      </c>
      <c r="C3" s="688"/>
      <c r="D3" s="689"/>
      <c r="E3" s="671"/>
      <c r="F3" s="688"/>
      <c r="G3" s="481"/>
      <c r="H3" s="255"/>
      <c r="I3" s="686"/>
      <c r="J3" s="686"/>
      <c r="K3" s="255"/>
    </row>
    <row r="4" spans="1:11">
      <c r="A4" s="988" t="s">
        <v>368</v>
      </c>
      <c r="B4" s="989"/>
      <c r="C4" s="688"/>
      <c r="D4" s="689"/>
      <c r="E4" s="671"/>
      <c r="F4" s="688"/>
      <c r="G4" s="481"/>
      <c r="H4" s="255"/>
      <c r="I4" s="686"/>
      <c r="J4" s="686"/>
      <c r="K4" s="255"/>
    </row>
    <row r="5" spans="1:11" s="688" customFormat="1" ht="39" thickBot="1">
      <c r="A5" s="482" t="s">
        <v>369</v>
      </c>
      <c r="B5" s="482" t="s">
        <v>370</v>
      </c>
      <c r="C5" s="483" t="s">
        <v>371</v>
      </c>
      <c r="D5" s="484" t="s">
        <v>372</v>
      </c>
      <c r="E5" s="449" t="s">
        <v>373</v>
      </c>
      <c r="F5" s="485" t="s">
        <v>374</v>
      </c>
      <c r="G5" s="486"/>
      <c r="H5" s="485" t="s">
        <v>375</v>
      </c>
    </row>
    <row r="6" spans="1:11" s="595" customFormat="1">
      <c r="A6" s="592"/>
      <c r="B6" s="592"/>
      <c r="C6" s="128"/>
      <c r="D6" s="366"/>
      <c r="E6" s="672"/>
      <c r="F6" s="593"/>
      <c r="G6" s="155"/>
      <c r="H6" s="594"/>
    </row>
    <row r="7" spans="1:11" s="595" customFormat="1">
      <c r="A7" s="690">
        <f>COUNT(#REF!)+1</f>
        <v>1</v>
      </c>
      <c r="B7" s="691" t="s">
        <v>653</v>
      </c>
      <c r="C7" s="128"/>
      <c r="D7" s="366"/>
      <c r="E7" s="672"/>
      <c r="F7" s="593"/>
      <c r="G7" s="155"/>
      <c r="H7" s="594"/>
    </row>
    <row r="8" spans="1:11" s="595" customFormat="1" ht="89.25">
      <c r="A8" s="592"/>
      <c r="B8" s="692" t="s">
        <v>654</v>
      </c>
      <c r="C8" s="128"/>
      <c r="D8" s="366"/>
      <c r="E8" s="672"/>
      <c r="F8" s="593"/>
      <c r="G8" s="155"/>
      <c r="H8" s="594"/>
    </row>
    <row r="9" spans="1:11" s="595" customFormat="1">
      <c r="A9" s="592"/>
      <c r="B9" s="692" t="s">
        <v>655</v>
      </c>
      <c r="C9" s="128"/>
      <c r="D9" s="366"/>
      <c r="E9" s="672"/>
      <c r="F9" s="593"/>
      <c r="G9" s="155"/>
      <c r="H9" s="594"/>
    </row>
    <row r="10" spans="1:11" s="595" customFormat="1" ht="38.25">
      <c r="A10" s="592"/>
      <c r="B10" s="692" t="s">
        <v>656</v>
      </c>
      <c r="C10" s="128"/>
      <c r="D10" s="366"/>
      <c r="E10" s="672"/>
      <c r="F10" s="593"/>
      <c r="G10" s="155"/>
      <c r="H10" s="594"/>
    </row>
    <row r="11" spans="1:11" s="595" customFormat="1" ht="25.5">
      <c r="A11" s="592"/>
      <c r="B11" s="692" t="s">
        <v>657</v>
      </c>
      <c r="C11" s="128"/>
      <c r="D11" s="366"/>
      <c r="E11" s="672"/>
      <c r="F11" s="593"/>
      <c r="G11" s="155"/>
      <c r="H11" s="594"/>
    </row>
    <row r="12" spans="1:11" s="595" customFormat="1" ht="25.5">
      <c r="A12" s="592"/>
      <c r="B12" s="692" t="s">
        <v>658</v>
      </c>
      <c r="C12" s="128"/>
      <c r="D12" s="366"/>
      <c r="E12" s="672"/>
      <c r="F12" s="593"/>
      <c r="G12" s="155"/>
      <c r="H12" s="594"/>
    </row>
    <row r="13" spans="1:11" s="595" customFormat="1" ht="25.5">
      <c r="A13" s="592"/>
      <c r="B13" s="692" t="s">
        <v>659</v>
      </c>
      <c r="C13" s="128"/>
      <c r="D13" s="366"/>
      <c r="E13" s="672"/>
      <c r="F13" s="593"/>
      <c r="G13" s="155"/>
      <c r="H13" s="594"/>
    </row>
    <row r="14" spans="1:11" s="595" customFormat="1">
      <c r="A14" s="592"/>
      <c r="B14" s="692" t="s">
        <v>660</v>
      </c>
      <c r="C14" s="128"/>
      <c r="D14" s="366"/>
      <c r="E14" s="672"/>
      <c r="F14" s="593"/>
      <c r="G14" s="155"/>
      <c r="H14" s="594"/>
    </row>
    <row r="15" spans="1:11" s="595" customFormat="1" ht="38.25">
      <c r="A15" s="592"/>
      <c r="B15" s="692" t="s">
        <v>661</v>
      </c>
      <c r="C15" s="128"/>
      <c r="D15" s="366"/>
      <c r="E15" s="672"/>
      <c r="F15" s="593"/>
      <c r="G15" s="155"/>
      <c r="H15" s="594"/>
    </row>
    <row r="16" spans="1:11" s="595" customFormat="1" ht="38.25">
      <c r="A16" s="592"/>
      <c r="B16" s="692" t="s">
        <v>662</v>
      </c>
      <c r="C16" s="128"/>
      <c r="D16" s="366"/>
      <c r="E16" s="672"/>
      <c r="F16" s="593"/>
      <c r="G16" s="155"/>
      <c r="H16" s="594"/>
    </row>
    <row r="17" spans="1:8" s="595" customFormat="1">
      <c r="A17" s="592"/>
      <c r="B17" s="692" t="s">
        <v>663</v>
      </c>
      <c r="C17" s="128"/>
      <c r="D17" s="366"/>
      <c r="E17" s="672"/>
      <c r="F17" s="593"/>
      <c r="G17" s="155"/>
      <c r="H17" s="594"/>
    </row>
    <row r="18" spans="1:8" s="595" customFormat="1" ht="63.75">
      <c r="A18" s="592"/>
      <c r="B18" s="692" t="s">
        <v>664</v>
      </c>
      <c r="C18" s="128"/>
      <c r="D18" s="366"/>
      <c r="E18" s="672"/>
      <c r="F18" s="593"/>
      <c r="G18" s="155"/>
      <c r="H18" s="594"/>
    </row>
    <row r="19" spans="1:8" s="595" customFormat="1">
      <c r="A19" s="592"/>
      <c r="B19" s="692" t="s">
        <v>665</v>
      </c>
      <c r="C19" s="128"/>
      <c r="D19" s="366"/>
      <c r="E19" s="672"/>
      <c r="F19" s="593"/>
      <c r="G19" s="155"/>
      <c r="H19" s="594"/>
    </row>
    <row r="20" spans="1:8" s="595" customFormat="1" ht="25.5">
      <c r="A20" s="592"/>
      <c r="B20" s="692" t="s">
        <v>666</v>
      </c>
      <c r="C20" s="128"/>
      <c r="D20" s="366"/>
      <c r="E20" s="672"/>
      <c r="F20" s="593"/>
      <c r="G20" s="155"/>
      <c r="H20" s="594"/>
    </row>
    <row r="21" spans="1:8" s="595" customFormat="1">
      <c r="A21" s="592"/>
      <c r="B21" s="692" t="s">
        <v>667</v>
      </c>
      <c r="C21" s="128"/>
      <c r="D21" s="366"/>
      <c r="E21" s="672"/>
      <c r="F21" s="593"/>
      <c r="G21" s="155"/>
      <c r="H21" s="594"/>
    </row>
    <row r="22" spans="1:8" s="595" customFormat="1" ht="51">
      <c r="A22" s="592"/>
      <c r="B22" s="692" t="s">
        <v>668</v>
      </c>
      <c r="C22" s="128"/>
      <c r="D22" s="366"/>
      <c r="E22" s="672"/>
      <c r="F22" s="593"/>
      <c r="G22" s="155"/>
      <c r="H22" s="594"/>
    </row>
    <row r="23" spans="1:8" s="595" customFormat="1" ht="38.25">
      <c r="A23" s="592"/>
      <c r="B23" s="692" t="s">
        <v>669</v>
      </c>
      <c r="C23" s="128"/>
      <c r="D23" s="366"/>
      <c r="E23" s="672"/>
      <c r="F23" s="593"/>
      <c r="G23" s="155"/>
      <c r="H23" s="594"/>
    </row>
    <row r="24" spans="1:8" s="595" customFormat="1">
      <c r="A24" s="592"/>
      <c r="B24" s="692" t="s">
        <v>670</v>
      </c>
      <c r="C24" s="128"/>
      <c r="D24" s="366"/>
      <c r="E24" s="672"/>
      <c r="F24" s="593"/>
      <c r="G24" s="155"/>
      <c r="H24" s="594"/>
    </row>
    <row r="25" spans="1:8" s="595" customFormat="1">
      <c r="A25" s="592"/>
      <c r="B25" s="692" t="s">
        <v>671</v>
      </c>
      <c r="C25" s="128"/>
      <c r="D25" s="366"/>
      <c r="E25" s="672"/>
      <c r="F25" s="593"/>
      <c r="G25" s="155"/>
      <c r="H25" s="594"/>
    </row>
    <row r="26" spans="1:8" s="595" customFormat="1" ht="89.25">
      <c r="A26" s="592"/>
      <c r="B26" s="692" t="s">
        <v>672</v>
      </c>
      <c r="C26" s="128"/>
      <c r="D26" s="366"/>
      <c r="E26" s="672"/>
      <c r="F26" s="593"/>
      <c r="G26" s="155"/>
      <c r="H26" s="594"/>
    </row>
    <row r="27" spans="1:8" s="595" customFormat="1" ht="25.5">
      <c r="A27" s="592"/>
      <c r="B27" s="693" t="s">
        <v>673</v>
      </c>
      <c r="C27" s="128"/>
      <c r="D27" s="366"/>
      <c r="E27" s="672"/>
      <c r="F27" s="593"/>
      <c r="G27" s="155"/>
      <c r="H27" s="594"/>
    </row>
    <row r="28" spans="1:8" s="595" customFormat="1">
      <c r="A28" s="592"/>
      <c r="B28" s="692" t="s">
        <v>674</v>
      </c>
      <c r="C28" s="128"/>
      <c r="D28" s="366"/>
      <c r="E28" s="672"/>
      <c r="F28" s="593"/>
      <c r="G28" s="155"/>
      <c r="H28" s="594"/>
    </row>
    <row r="29" spans="1:8" s="595" customFormat="1">
      <c r="A29" s="592"/>
      <c r="B29" s="694" t="s">
        <v>675</v>
      </c>
      <c r="C29" s="128"/>
      <c r="D29" s="366"/>
      <c r="E29" s="672"/>
      <c r="F29" s="593"/>
      <c r="G29" s="155"/>
      <c r="H29" s="594"/>
    </row>
    <row r="30" spans="1:8" s="595" customFormat="1">
      <c r="A30" s="592"/>
      <c r="B30" s="694" t="s">
        <v>676</v>
      </c>
      <c r="C30" s="128"/>
      <c r="D30" s="366"/>
      <c r="E30" s="672"/>
      <c r="F30" s="593"/>
      <c r="G30" s="155"/>
      <c r="H30" s="594"/>
    </row>
    <row r="31" spans="1:8" s="595" customFormat="1">
      <c r="A31" s="592"/>
      <c r="B31" s="694" t="s">
        <v>677</v>
      </c>
      <c r="C31" s="128"/>
      <c r="D31" s="366"/>
      <c r="E31" s="672"/>
      <c r="F31" s="593"/>
      <c r="G31" s="155"/>
      <c r="H31" s="594"/>
    </row>
    <row r="32" spans="1:8" s="595" customFormat="1">
      <c r="A32" s="592"/>
      <c r="B32" s="694" t="s">
        <v>678</v>
      </c>
      <c r="C32" s="128"/>
      <c r="D32" s="366"/>
      <c r="E32" s="672"/>
      <c r="F32" s="593"/>
      <c r="G32" s="155"/>
      <c r="H32" s="594"/>
    </row>
    <row r="33" spans="1:8" s="595" customFormat="1">
      <c r="A33" s="592"/>
      <c r="B33" s="694" t="s">
        <v>679</v>
      </c>
      <c r="C33" s="128"/>
      <c r="D33" s="366"/>
      <c r="E33" s="672"/>
      <c r="F33" s="593"/>
      <c r="G33" s="155"/>
      <c r="H33" s="594"/>
    </row>
    <row r="34" spans="1:8" s="595" customFormat="1">
      <c r="A34" s="592"/>
      <c r="B34" s="695" t="s">
        <v>680</v>
      </c>
      <c r="C34" s="128"/>
      <c r="D34" s="366"/>
      <c r="E34" s="672"/>
      <c r="F34" s="593"/>
      <c r="G34" s="155"/>
      <c r="H34" s="594"/>
    </row>
    <row r="35" spans="1:8" s="595" customFormat="1">
      <c r="A35" s="592"/>
      <c r="B35" s="695" t="s">
        <v>677</v>
      </c>
      <c r="C35" s="128"/>
      <c r="D35" s="366"/>
      <c r="E35" s="672"/>
      <c r="F35" s="593"/>
      <c r="G35" s="155"/>
      <c r="H35" s="594"/>
    </row>
    <row r="36" spans="1:8" s="595" customFormat="1">
      <c r="A36" s="592"/>
      <c r="B36" s="694" t="s">
        <v>681</v>
      </c>
      <c r="C36" s="128"/>
      <c r="D36" s="366"/>
      <c r="E36" s="672"/>
      <c r="F36" s="593"/>
      <c r="G36" s="155"/>
      <c r="H36" s="594"/>
    </row>
    <row r="37" spans="1:8" s="595" customFormat="1">
      <c r="A37" s="592"/>
      <c r="B37" s="694" t="s">
        <v>682</v>
      </c>
      <c r="C37" s="128"/>
      <c r="D37" s="366"/>
      <c r="E37" s="672"/>
      <c r="F37" s="593"/>
      <c r="G37" s="155"/>
      <c r="H37" s="594"/>
    </row>
    <row r="38" spans="1:8" s="595" customFormat="1">
      <c r="A38" s="592"/>
      <c r="B38" s="694" t="s">
        <v>683</v>
      </c>
      <c r="C38" s="128"/>
      <c r="D38" s="366"/>
      <c r="E38" s="672"/>
      <c r="F38" s="593"/>
      <c r="G38" s="155"/>
      <c r="H38" s="594"/>
    </row>
    <row r="39" spans="1:8" s="595" customFormat="1">
      <c r="A39" s="592"/>
      <c r="B39" s="694" t="s">
        <v>684</v>
      </c>
      <c r="C39" s="128"/>
      <c r="D39" s="366"/>
      <c r="E39" s="672"/>
      <c r="F39" s="593"/>
      <c r="G39" s="155"/>
      <c r="H39" s="594"/>
    </row>
    <row r="40" spans="1:8" s="595" customFormat="1" ht="25.5">
      <c r="A40" s="592"/>
      <c r="B40" s="694" t="s">
        <v>685</v>
      </c>
      <c r="C40" s="128"/>
      <c r="D40" s="366"/>
      <c r="E40" s="672"/>
      <c r="F40" s="593"/>
      <c r="G40" s="155"/>
      <c r="H40" s="594"/>
    </row>
    <row r="41" spans="1:8" s="595" customFormat="1" ht="25.5">
      <c r="A41" s="592"/>
      <c r="B41" s="694" t="s">
        <v>686</v>
      </c>
      <c r="C41" s="128"/>
      <c r="D41" s="366"/>
      <c r="E41" s="672"/>
      <c r="F41" s="593"/>
      <c r="G41" s="155"/>
      <c r="H41" s="594"/>
    </row>
    <row r="42" spans="1:8" s="595" customFormat="1" ht="38.25">
      <c r="A42" s="592"/>
      <c r="B42" s="694" t="s">
        <v>687</v>
      </c>
      <c r="C42" s="128"/>
      <c r="D42" s="366"/>
      <c r="E42" s="672"/>
      <c r="F42" s="593"/>
      <c r="G42" s="155"/>
      <c r="H42" s="594"/>
    </row>
    <row r="43" spans="1:8" s="595" customFormat="1">
      <c r="A43" s="592"/>
      <c r="B43" s="694" t="s">
        <v>688</v>
      </c>
      <c r="C43" s="128"/>
      <c r="D43" s="366"/>
      <c r="E43" s="672"/>
      <c r="F43" s="593"/>
      <c r="G43" s="155"/>
      <c r="H43" s="594"/>
    </row>
    <row r="44" spans="1:8" s="595" customFormat="1">
      <c r="A44" s="592"/>
      <c r="B44" s="694" t="s">
        <v>689</v>
      </c>
      <c r="C44" s="128"/>
      <c r="D44" s="366"/>
      <c r="E44" s="672"/>
      <c r="F44" s="593"/>
      <c r="G44" s="155"/>
      <c r="H44" s="594"/>
    </row>
    <row r="45" spans="1:8" s="595" customFormat="1">
      <c r="A45" s="592"/>
      <c r="B45" s="694" t="s">
        <v>690</v>
      </c>
      <c r="C45" s="128"/>
      <c r="D45" s="366"/>
      <c r="E45" s="672"/>
      <c r="F45" s="593"/>
      <c r="G45" s="155"/>
      <c r="H45" s="594"/>
    </row>
    <row r="46" spans="1:8" s="595" customFormat="1">
      <c r="A46" s="592"/>
      <c r="B46" s="694" t="s">
        <v>691</v>
      </c>
      <c r="C46" s="128"/>
      <c r="D46" s="366"/>
      <c r="E46" s="672"/>
      <c r="F46" s="593"/>
      <c r="G46" s="155"/>
      <c r="H46" s="594"/>
    </row>
    <row r="47" spans="1:8" s="595" customFormat="1">
      <c r="A47" s="592"/>
      <c r="B47" s="694" t="s">
        <v>692</v>
      </c>
      <c r="C47" s="128"/>
      <c r="D47" s="366"/>
      <c r="E47" s="672"/>
      <c r="F47" s="593"/>
      <c r="G47" s="155"/>
      <c r="H47" s="594"/>
    </row>
    <row r="48" spans="1:8" s="595" customFormat="1">
      <c r="A48" s="696" t="s">
        <v>693</v>
      </c>
      <c r="B48" s="697" t="s">
        <v>694</v>
      </c>
      <c r="C48" s="698" t="s">
        <v>385</v>
      </c>
      <c r="D48" s="699">
        <v>1</v>
      </c>
      <c r="E48" s="136">
        <v>0</v>
      </c>
      <c r="F48" s="137">
        <f>D48*E48</f>
        <v>0</v>
      </c>
      <c r="G48" s="155"/>
      <c r="H48" s="594"/>
    </row>
    <row r="49" spans="1:19" s="595" customFormat="1">
      <c r="A49" s="592"/>
      <c r="B49" s="592"/>
      <c r="E49" s="673"/>
      <c r="G49" s="155"/>
      <c r="H49" s="594"/>
    </row>
    <row r="50" spans="1:19" s="595" customFormat="1">
      <c r="A50" s="592"/>
      <c r="B50" s="592"/>
      <c r="E50" s="673"/>
      <c r="G50" s="155"/>
      <c r="H50" s="594"/>
    </row>
    <row r="51" spans="1:19" s="595" customFormat="1">
      <c r="A51" s="700">
        <f>COUNT($A$4:A50)+1</f>
        <v>2</v>
      </c>
      <c r="B51" s="691" t="s">
        <v>695</v>
      </c>
      <c r="C51" s="128"/>
      <c r="D51" s="366"/>
      <c r="E51" s="674"/>
      <c r="F51" s="701"/>
      <c r="G51" s="155"/>
      <c r="H51" s="702"/>
    </row>
    <row r="52" spans="1:19" s="595" customFormat="1">
      <c r="A52" s="592"/>
      <c r="B52" s="703" t="s">
        <v>696</v>
      </c>
      <c r="C52" s="128"/>
      <c r="D52" s="366"/>
      <c r="E52" s="674"/>
      <c r="F52" s="701"/>
      <c r="G52" s="155"/>
      <c r="H52" s="702"/>
    </row>
    <row r="53" spans="1:19" s="595" customFormat="1" ht="178.5">
      <c r="A53" s="592"/>
      <c r="B53" s="703" t="s">
        <v>697</v>
      </c>
      <c r="C53" s="128"/>
      <c r="D53" s="366"/>
      <c r="E53" s="674"/>
      <c r="F53" s="701"/>
      <c r="G53" s="155"/>
      <c r="H53" s="702"/>
    </row>
    <row r="54" spans="1:19" s="595" customFormat="1">
      <c r="A54" s="592"/>
      <c r="B54" s="703" t="s">
        <v>698</v>
      </c>
      <c r="C54" s="128"/>
      <c r="D54" s="366"/>
      <c r="E54" s="674"/>
      <c r="F54" s="701"/>
      <c r="G54" s="155"/>
      <c r="H54" s="702"/>
    </row>
    <row r="55" spans="1:19" s="595" customFormat="1">
      <c r="A55" s="592"/>
      <c r="B55" s="704" t="s">
        <v>699</v>
      </c>
      <c r="C55" s="128"/>
      <c r="D55" s="366"/>
      <c r="E55" s="674"/>
      <c r="F55" s="701"/>
      <c r="G55" s="155"/>
      <c r="H55" s="702"/>
    </row>
    <row r="56" spans="1:19" s="595" customFormat="1">
      <c r="A56" s="592"/>
      <c r="B56" s="704" t="s">
        <v>700</v>
      </c>
      <c r="C56" s="128"/>
      <c r="D56" s="366"/>
      <c r="E56" s="674"/>
      <c r="F56" s="701"/>
      <c r="G56" s="155"/>
      <c r="H56" s="702"/>
    </row>
    <row r="57" spans="1:19" s="595" customFormat="1">
      <c r="A57" s="592"/>
      <c r="B57" s="705" t="s">
        <v>701</v>
      </c>
      <c r="C57" s="698"/>
      <c r="D57" s="699"/>
      <c r="E57" s="136"/>
      <c r="F57" s="137"/>
      <c r="G57" s="155"/>
      <c r="H57" s="702"/>
    </row>
    <row r="58" spans="1:19" s="595" customFormat="1">
      <c r="A58" s="696" t="s">
        <v>383</v>
      </c>
      <c r="B58" s="706" t="s">
        <v>702</v>
      </c>
      <c r="C58" s="698"/>
      <c r="D58" s="699"/>
      <c r="E58" s="136"/>
      <c r="F58" s="137"/>
      <c r="G58" s="155"/>
      <c r="H58" s="702"/>
    </row>
    <row r="59" spans="1:19" s="595" customFormat="1">
      <c r="A59" s="592"/>
      <c r="B59" s="707" t="s">
        <v>703</v>
      </c>
      <c r="C59" s="698" t="s">
        <v>385</v>
      </c>
      <c r="D59" s="699">
        <v>2</v>
      </c>
      <c r="E59" s="136">
        <v>0</v>
      </c>
      <c r="F59" s="137">
        <f>D59*E59</f>
        <v>0</v>
      </c>
      <c r="G59" s="155"/>
      <c r="H59" s="702"/>
    </row>
    <row r="60" spans="1:19" s="595" customFormat="1">
      <c r="A60" s="592"/>
      <c r="B60" s="592"/>
      <c r="E60" s="673"/>
      <c r="G60" s="155"/>
      <c r="H60" s="594"/>
    </row>
    <row r="61" spans="1:19" s="496" customFormat="1" ht="63.75">
      <c r="A61" s="503">
        <f>COUNT($A$5:A60)+1</f>
        <v>3</v>
      </c>
      <c r="B61" s="708" t="s">
        <v>704</v>
      </c>
      <c r="C61" s="144"/>
      <c r="D61" s="404"/>
      <c r="E61" s="136"/>
      <c r="F61" s="137"/>
      <c r="G61" s="345"/>
      <c r="H61" s="345"/>
      <c r="I61" s="429"/>
      <c r="J61" s="345"/>
      <c r="K61" s="429"/>
    </row>
    <row r="62" spans="1:19" s="496" customFormat="1">
      <c r="A62" s="501"/>
      <c r="B62" s="709" t="s">
        <v>705</v>
      </c>
      <c r="C62" s="134" t="s">
        <v>417</v>
      </c>
      <c r="D62" s="135">
        <v>10</v>
      </c>
      <c r="E62" s="675">
        <v>0</v>
      </c>
      <c r="F62" s="137">
        <f>D62*E62</f>
        <v>0</v>
      </c>
      <c r="G62" s="345"/>
      <c r="H62" s="345"/>
      <c r="I62" s="429"/>
      <c r="J62" s="345"/>
      <c r="K62" s="429"/>
    </row>
    <row r="63" spans="1:19" s="496" customFormat="1">
      <c r="A63" s="501"/>
      <c r="B63" s="709"/>
      <c r="C63" s="134"/>
      <c r="D63" s="135"/>
      <c r="E63" s="136"/>
      <c r="F63" s="137"/>
      <c r="G63" s="345"/>
      <c r="H63" s="345"/>
      <c r="I63" s="429"/>
      <c r="J63" s="345"/>
      <c r="K63" s="429"/>
    </row>
    <row r="64" spans="1:19" s="522" customFormat="1" ht="51">
      <c r="A64" s="700">
        <f>COUNT($A$4:A62)+1</f>
        <v>4</v>
      </c>
      <c r="B64" s="510" t="s">
        <v>706</v>
      </c>
      <c r="C64" s="698" t="s">
        <v>160</v>
      </c>
      <c r="D64" s="711">
        <v>1550</v>
      </c>
      <c r="E64" s="675">
        <v>0</v>
      </c>
      <c r="F64" s="710">
        <f>D64*E64</f>
        <v>0</v>
      </c>
      <c r="G64" s="712"/>
      <c r="H64" s="713"/>
      <c r="I64" s="625"/>
      <c r="J64" s="650"/>
      <c r="K64" s="650"/>
      <c r="L64" s="653"/>
      <c r="M64" s="650"/>
      <c r="N64" s="650"/>
      <c r="O64" s="650"/>
      <c r="P64" s="650"/>
      <c r="Q64" s="650"/>
      <c r="R64" s="653"/>
      <c r="S64" s="650"/>
    </row>
    <row r="65" spans="1:21" s="522" customFormat="1">
      <c r="A65" s="700"/>
      <c r="B65" s="510"/>
      <c r="C65" s="698"/>
      <c r="D65" s="711"/>
      <c r="E65" s="675"/>
      <c r="F65" s="710"/>
      <c r="G65" s="712"/>
      <c r="H65" s="713"/>
      <c r="I65" s="625"/>
      <c r="J65" s="650"/>
      <c r="K65" s="650"/>
      <c r="L65" s="653"/>
      <c r="M65" s="650"/>
      <c r="N65" s="650"/>
      <c r="O65" s="650"/>
      <c r="P65" s="650"/>
      <c r="Q65" s="650"/>
      <c r="R65" s="653"/>
      <c r="S65" s="650"/>
    </row>
    <row r="66" spans="1:21" s="720" customFormat="1" ht="25.5">
      <c r="A66" s="172">
        <f>COUNT($A$1:A65)+1</f>
        <v>5</v>
      </c>
      <c r="B66" s="714" t="s">
        <v>707</v>
      </c>
      <c r="C66" s="657"/>
      <c r="D66" s="657"/>
      <c r="E66" s="676"/>
      <c r="F66" s="535"/>
      <c r="G66" s="715"/>
      <c r="H66" s="716"/>
      <c r="I66" s="717"/>
      <c r="J66" s="717"/>
      <c r="K66" s="718"/>
      <c r="L66" s="718"/>
      <c r="M66" s="718"/>
      <c r="N66" s="719"/>
      <c r="O66" s="718"/>
      <c r="P66" s="718"/>
      <c r="Q66" s="718"/>
      <c r="R66" s="718"/>
      <c r="S66" s="718"/>
      <c r="T66" s="719"/>
      <c r="U66" s="718"/>
    </row>
    <row r="67" spans="1:21" s="720" customFormat="1" ht="127.5">
      <c r="A67" s="172"/>
      <c r="B67" s="60" t="s">
        <v>708</v>
      </c>
      <c r="C67" s="657"/>
      <c r="D67" s="27"/>
      <c r="E67" s="676"/>
      <c r="F67" s="535"/>
      <c r="G67" s="715"/>
      <c r="H67" s="716"/>
      <c r="I67" s="717"/>
      <c r="J67" s="717"/>
      <c r="K67" s="718"/>
      <c r="L67" s="718"/>
      <c r="M67" s="718"/>
      <c r="N67" s="719"/>
      <c r="O67" s="718"/>
      <c r="P67" s="718"/>
      <c r="Q67" s="718"/>
      <c r="R67" s="718"/>
      <c r="S67" s="718"/>
      <c r="T67" s="719"/>
      <c r="U67" s="718"/>
    </row>
    <row r="68" spans="1:21" s="720" customFormat="1">
      <c r="A68" s="635"/>
      <c r="B68" s="35"/>
      <c r="C68" s="657" t="s">
        <v>596</v>
      </c>
      <c r="D68" s="27">
        <v>110</v>
      </c>
      <c r="E68" s="677">
        <v>0</v>
      </c>
      <c r="F68" s="535">
        <f>D68*E68</f>
        <v>0</v>
      </c>
      <c r="G68" s="715"/>
      <c r="H68" s="716"/>
      <c r="I68" s="717"/>
      <c r="J68" s="717"/>
      <c r="K68" s="718"/>
      <c r="L68" s="718"/>
      <c r="M68" s="718"/>
      <c r="N68" s="719"/>
      <c r="O68" s="718"/>
      <c r="P68" s="718"/>
      <c r="Q68" s="718"/>
      <c r="R68" s="718"/>
      <c r="S68" s="718"/>
      <c r="T68" s="719"/>
      <c r="U68" s="718"/>
    </row>
    <row r="69" spans="1:21" s="720" customFormat="1">
      <c r="A69" s="635"/>
      <c r="B69" s="35"/>
      <c r="C69" s="657"/>
      <c r="D69" s="27"/>
      <c r="E69" s="677"/>
      <c r="F69" s="535"/>
      <c r="G69" s="715"/>
      <c r="H69" s="716"/>
      <c r="I69" s="717"/>
      <c r="J69" s="717"/>
      <c r="K69" s="718"/>
      <c r="L69" s="718"/>
      <c r="M69" s="718"/>
      <c r="N69" s="719"/>
      <c r="O69" s="718"/>
      <c r="P69" s="718"/>
      <c r="Q69" s="718"/>
      <c r="R69" s="718"/>
      <c r="S69" s="718"/>
      <c r="T69" s="719"/>
      <c r="U69" s="718"/>
    </row>
    <row r="70" spans="1:21" s="720" customFormat="1" ht="25.5">
      <c r="A70" s="172">
        <f>COUNT($A$1:A68)+1</f>
        <v>6</v>
      </c>
      <c r="B70" s="621" t="s">
        <v>709</v>
      </c>
      <c r="C70" s="721"/>
      <c r="D70" s="722"/>
      <c r="E70" s="678"/>
      <c r="F70" s="535"/>
      <c r="G70" s="715"/>
      <c r="H70" s="716"/>
      <c r="I70" s="717"/>
      <c r="J70" s="717"/>
      <c r="K70" s="718"/>
      <c r="L70" s="718"/>
      <c r="M70" s="718"/>
      <c r="N70" s="719"/>
      <c r="O70" s="718"/>
      <c r="P70" s="718"/>
      <c r="Q70" s="718"/>
      <c r="R70" s="718"/>
      <c r="S70" s="718"/>
      <c r="T70" s="719"/>
      <c r="U70" s="718"/>
    </row>
    <row r="71" spans="1:21" s="720" customFormat="1">
      <c r="A71" s="723"/>
      <c r="B71" s="621" t="s">
        <v>710</v>
      </c>
      <c r="C71" s="721" t="s">
        <v>14</v>
      </c>
      <c r="D71" s="724">
        <v>14</v>
      </c>
      <c r="E71" s="677">
        <v>0</v>
      </c>
      <c r="F71" s="535">
        <f>D71*E71</f>
        <v>0</v>
      </c>
      <c r="G71" s="715"/>
      <c r="H71" s="716"/>
      <c r="I71" s="717"/>
      <c r="J71" s="717"/>
      <c r="K71" s="718"/>
      <c r="L71" s="718"/>
      <c r="M71" s="718"/>
      <c r="N71" s="719"/>
      <c r="O71" s="718"/>
      <c r="P71" s="718"/>
      <c r="Q71" s="718"/>
      <c r="R71" s="718"/>
      <c r="S71" s="718"/>
      <c r="T71" s="719"/>
      <c r="U71" s="718"/>
    </row>
    <row r="72" spans="1:21" s="720" customFormat="1">
      <c r="A72" s="635"/>
      <c r="B72" s="35"/>
      <c r="C72" s="657"/>
      <c r="D72" s="27"/>
      <c r="E72" s="677"/>
      <c r="F72" s="535"/>
      <c r="G72" s="715"/>
      <c r="H72" s="716"/>
      <c r="I72" s="717"/>
      <c r="J72" s="717"/>
      <c r="K72" s="718"/>
      <c r="L72" s="718"/>
      <c r="M72" s="718"/>
      <c r="N72" s="719"/>
      <c r="O72" s="718"/>
      <c r="P72" s="718"/>
      <c r="Q72" s="718"/>
      <c r="R72" s="718"/>
      <c r="S72" s="718"/>
      <c r="T72" s="719"/>
      <c r="U72" s="718"/>
    </row>
    <row r="73" spans="1:21" s="522" customFormat="1" ht="38.25">
      <c r="A73" s="700">
        <f>COUNT($A$4:A64)+1</f>
        <v>5</v>
      </c>
      <c r="B73" s="368" t="s">
        <v>711</v>
      </c>
      <c r="C73" s="698"/>
      <c r="D73" s="725"/>
      <c r="E73" s="675"/>
      <c r="F73" s="710"/>
      <c r="G73" s="649"/>
      <c r="H73" s="649"/>
      <c r="I73" s="650"/>
      <c r="J73" s="650"/>
      <c r="K73" s="650"/>
      <c r="L73" s="653"/>
      <c r="M73" s="650"/>
      <c r="N73" s="650"/>
      <c r="O73" s="650"/>
      <c r="P73" s="650"/>
      <c r="Q73" s="650"/>
      <c r="R73" s="653"/>
      <c r="S73" s="650"/>
    </row>
    <row r="74" spans="1:21" s="522" customFormat="1">
      <c r="A74" s="700"/>
      <c r="B74" s="368" t="s">
        <v>712</v>
      </c>
      <c r="C74" s="698"/>
      <c r="D74" s="725"/>
      <c r="E74" s="675"/>
      <c r="F74" s="710"/>
      <c r="G74" s="649"/>
      <c r="H74" s="649"/>
      <c r="I74" s="650"/>
      <c r="J74" s="650"/>
      <c r="K74" s="650"/>
      <c r="L74" s="653"/>
      <c r="M74" s="650"/>
      <c r="N74" s="650"/>
      <c r="O74" s="650"/>
      <c r="P74" s="650"/>
      <c r="Q74" s="650"/>
      <c r="R74" s="653"/>
      <c r="S74" s="650"/>
    </row>
    <row r="75" spans="1:21" s="522" customFormat="1">
      <c r="A75" s="700"/>
      <c r="B75" s="368" t="s">
        <v>713</v>
      </c>
      <c r="C75" s="530" t="s">
        <v>417</v>
      </c>
      <c r="D75" s="369">
        <v>14</v>
      </c>
      <c r="E75" s="679">
        <v>0</v>
      </c>
      <c r="F75" s="710">
        <f>D75*E75</f>
        <v>0</v>
      </c>
      <c r="G75" s="649"/>
      <c r="H75" s="649"/>
      <c r="I75" s="650"/>
      <c r="J75" s="650"/>
      <c r="K75" s="650"/>
      <c r="L75" s="653"/>
      <c r="M75" s="650"/>
      <c r="N75" s="650"/>
      <c r="O75" s="650"/>
      <c r="P75" s="650"/>
      <c r="Q75" s="650"/>
      <c r="R75" s="653"/>
      <c r="S75" s="650"/>
    </row>
    <row r="76" spans="1:21" s="522" customFormat="1">
      <c r="A76" s="700"/>
      <c r="B76" s="368" t="s">
        <v>714</v>
      </c>
      <c r="C76" s="530" t="s">
        <v>417</v>
      </c>
      <c r="D76" s="369">
        <v>16</v>
      </c>
      <c r="E76" s="679">
        <v>0</v>
      </c>
      <c r="F76" s="710">
        <f>D76*E76</f>
        <v>0</v>
      </c>
      <c r="G76" s="649"/>
      <c r="H76" s="649"/>
      <c r="I76" s="650"/>
      <c r="J76" s="650"/>
      <c r="K76" s="650"/>
      <c r="L76" s="653"/>
      <c r="M76" s="650"/>
      <c r="N76" s="650"/>
      <c r="O76" s="650"/>
      <c r="P76" s="650"/>
      <c r="Q76" s="650"/>
      <c r="R76" s="653"/>
      <c r="S76" s="650"/>
    </row>
    <row r="77" spans="1:21" s="728" customFormat="1">
      <c r="A77" s="726"/>
      <c r="B77" s="368"/>
      <c r="C77" s="530"/>
      <c r="D77" s="521"/>
      <c r="E77" s="584"/>
      <c r="F77" s="499"/>
      <c r="G77" s="727"/>
    </row>
    <row r="78" spans="1:21" s="728" customFormat="1">
      <c r="A78" s="729">
        <f>COUNT($A$5:A76)+1</f>
        <v>8</v>
      </c>
      <c r="B78" s="730" t="s">
        <v>715</v>
      </c>
      <c r="C78" s="530"/>
      <c r="D78" s="731"/>
      <c r="E78" s="675"/>
      <c r="G78" s="727"/>
    </row>
    <row r="79" spans="1:21" s="728" customFormat="1" ht="76.5">
      <c r="A79" s="729"/>
      <c r="B79" s="730" t="s">
        <v>716</v>
      </c>
      <c r="C79" s="530"/>
      <c r="D79" s="731"/>
      <c r="E79" s="675"/>
      <c r="G79" s="727"/>
    </row>
    <row r="80" spans="1:21" s="728" customFormat="1" ht="25.5">
      <c r="A80" s="732" t="s">
        <v>717</v>
      </c>
      <c r="B80" s="647" t="s">
        <v>718</v>
      </c>
      <c r="C80" s="530"/>
      <c r="D80" s="731"/>
      <c r="E80" s="675"/>
      <c r="G80" s="727"/>
    </row>
    <row r="81" spans="1:19" s="728" customFormat="1">
      <c r="A81" s="733"/>
      <c r="B81" s="734" t="s">
        <v>719</v>
      </c>
      <c r="C81" s="530" t="s">
        <v>14</v>
      </c>
      <c r="D81" s="369">
        <v>2</v>
      </c>
      <c r="E81" s="584">
        <v>0</v>
      </c>
      <c r="F81" s="499">
        <f>D81*E81</f>
        <v>0</v>
      </c>
      <c r="H81" s="727"/>
    </row>
    <row r="82" spans="1:19" s="728" customFormat="1">
      <c r="A82" s="733"/>
      <c r="B82" s="734" t="s">
        <v>720</v>
      </c>
      <c r="C82" s="530" t="s">
        <v>14</v>
      </c>
      <c r="D82" s="369">
        <v>1</v>
      </c>
      <c r="E82" s="454">
        <v>0</v>
      </c>
      <c r="F82" s="499">
        <f>D82*E82</f>
        <v>0</v>
      </c>
      <c r="G82" s="727"/>
    </row>
    <row r="83" spans="1:19" s="728" customFormat="1">
      <c r="A83" s="733"/>
      <c r="B83" s="734"/>
      <c r="C83" s="530"/>
      <c r="D83" s="369"/>
      <c r="E83" s="454"/>
      <c r="F83" s="499"/>
      <c r="G83" s="727"/>
    </row>
    <row r="84" spans="1:19" s="728" customFormat="1" ht="25.5">
      <c r="A84" s="729">
        <f>COUNT($A$5:A80)+1</f>
        <v>9</v>
      </c>
      <c r="B84" s="735" t="s">
        <v>721</v>
      </c>
      <c r="C84" s="530"/>
      <c r="D84" s="731"/>
      <c r="E84" s="680"/>
      <c r="F84" s="710"/>
      <c r="H84" s="727"/>
    </row>
    <row r="85" spans="1:19" s="728" customFormat="1" ht="25.5">
      <c r="A85" s="732" t="s">
        <v>722</v>
      </c>
      <c r="B85" s="647" t="s">
        <v>718</v>
      </c>
      <c r="C85" s="530"/>
      <c r="D85" s="731"/>
      <c r="E85" s="680"/>
      <c r="F85" s="710"/>
      <c r="H85" s="727"/>
    </row>
    <row r="86" spans="1:19" s="728" customFormat="1">
      <c r="A86" s="733"/>
      <c r="B86" s="734" t="s">
        <v>723</v>
      </c>
      <c r="C86" s="530" t="s">
        <v>14</v>
      </c>
      <c r="D86" s="369">
        <v>15</v>
      </c>
      <c r="E86" s="675">
        <v>0</v>
      </c>
      <c r="F86" s="137">
        <f>D86*E86</f>
        <v>0</v>
      </c>
      <c r="H86" s="727"/>
    </row>
    <row r="87" spans="1:19">
      <c r="E87" s="683"/>
    </row>
    <row r="88" spans="1:19" s="522" customFormat="1" ht="25.5">
      <c r="A88" s="729">
        <f>COUNT($A$5:A86)+1</f>
        <v>10</v>
      </c>
      <c r="B88" s="510" t="s">
        <v>724</v>
      </c>
      <c r="C88" s="698"/>
      <c r="D88" s="725"/>
      <c r="E88" s="675"/>
      <c r="F88" s="710"/>
      <c r="G88" s="649"/>
      <c r="H88" s="649"/>
      <c r="I88" s="650"/>
      <c r="J88" s="650"/>
      <c r="K88" s="650"/>
      <c r="L88" s="653"/>
      <c r="M88" s="650"/>
      <c r="N88" s="650"/>
      <c r="O88" s="650"/>
      <c r="P88" s="650"/>
      <c r="Q88" s="650"/>
      <c r="R88" s="653"/>
      <c r="S88" s="650"/>
    </row>
    <row r="89" spans="1:19" s="522" customFormat="1" ht="25.5">
      <c r="A89" s="500" t="s">
        <v>439</v>
      </c>
      <c r="B89" s="647" t="s">
        <v>718</v>
      </c>
      <c r="C89" s="698"/>
      <c r="D89" s="725"/>
      <c r="E89" s="675"/>
      <c r="F89" s="710"/>
      <c r="G89" s="649"/>
      <c r="H89" s="649"/>
      <c r="I89" s="650"/>
      <c r="J89" s="650"/>
      <c r="K89" s="650"/>
      <c r="L89" s="653"/>
      <c r="M89" s="650"/>
      <c r="N89" s="650"/>
      <c r="O89" s="650"/>
      <c r="P89" s="650"/>
      <c r="Q89" s="650"/>
      <c r="R89" s="653"/>
      <c r="S89" s="650"/>
    </row>
    <row r="90" spans="1:19" s="728" customFormat="1">
      <c r="A90" s="733"/>
      <c r="B90" s="734" t="s">
        <v>725</v>
      </c>
      <c r="C90" s="530" t="s">
        <v>14</v>
      </c>
      <c r="D90" s="369">
        <v>10</v>
      </c>
      <c r="E90" s="675">
        <v>0</v>
      </c>
      <c r="F90" s="137">
        <f>D90*E90</f>
        <v>0</v>
      </c>
      <c r="H90" s="727"/>
    </row>
    <row r="91" spans="1:19" s="728" customFormat="1">
      <c r="A91" s="733"/>
      <c r="B91" s="734" t="s">
        <v>726</v>
      </c>
      <c r="C91" s="530" t="s">
        <v>14</v>
      </c>
      <c r="D91" s="369">
        <v>2</v>
      </c>
      <c r="E91" s="675">
        <v>0</v>
      </c>
      <c r="F91" s="137">
        <f>D91*E91</f>
        <v>0</v>
      </c>
      <c r="H91" s="727"/>
    </row>
    <row r="92" spans="1:19" s="728" customFormat="1">
      <c r="A92" s="733"/>
      <c r="C92" s="530"/>
      <c r="D92" s="369"/>
      <c r="E92" s="681"/>
      <c r="G92" s="736"/>
    </row>
    <row r="93" spans="1:19" s="522" customFormat="1" ht="63.75">
      <c r="A93" s="500">
        <f>COUNT($A$5:A92)+1</f>
        <v>11</v>
      </c>
      <c r="B93" s="737" t="s">
        <v>727</v>
      </c>
      <c r="C93" s="698"/>
      <c r="D93" s="725"/>
      <c r="E93" s="682"/>
      <c r="F93" s="738"/>
      <c r="G93" s="649"/>
      <c r="H93" s="649"/>
      <c r="I93" s="650"/>
      <c r="J93" s="650"/>
      <c r="K93" s="650"/>
      <c r="L93" s="653"/>
      <c r="M93" s="650"/>
      <c r="N93" s="650"/>
      <c r="O93" s="650"/>
      <c r="P93" s="650"/>
      <c r="Q93" s="650"/>
      <c r="R93" s="653"/>
      <c r="S93" s="650"/>
    </row>
    <row r="94" spans="1:19" s="522" customFormat="1">
      <c r="A94" s="739"/>
      <c r="B94" s="737" t="s">
        <v>728</v>
      </c>
      <c r="C94" s="698" t="s">
        <v>14</v>
      </c>
      <c r="D94" s="725">
        <v>13</v>
      </c>
      <c r="E94" s="682">
        <v>0</v>
      </c>
      <c r="F94" s="738">
        <f>D94*E94</f>
        <v>0</v>
      </c>
      <c r="G94" s="649"/>
      <c r="H94" s="649"/>
      <c r="I94" s="650"/>
      <c r="J94" s="650"/>
      <c r="K94" s="650"/>
      <c r="L94" s="653"/>
      <c r="M94" s="650"/>
      <c r="N94" s="650"/>
      <c r="O94" s="650"/>
      <c r="P94" s="650"/>
      <c r="Q94" s="650"/>
      <c r="R94" s="653"/>
      <c r="S94" s="650"/>
    </row>
    <row r="95" spans="1:19" s="522" customFormat="1">
      <c r="A95" s="739"/>
      <c r="B95" s="737"/>
      <c r="C95" s="698"/>
      <c r="D95" s="725"/>
      <c r="E95" s="682"/>
      <c r="F95" s="738"/>
      <c r="G95" s="649"/>
      <c r="H95" s="649"/>
      <c r="I95" s="650"/>
      <c r="J95" s="650"/>
      <c r="K95" s="650"/>
      <c r="L95" s="653"/>
      <c r="M95" s="650"/>
      <c r="N95" s="650"/>
      <c r="O95" s="650"/>
      <c r="P95" s="650"/>
      <c r="Q95" s="650"/>
      <c r="R95" s="653"/>
      <c r="S95" s="650"/>
    </row>
    <row r="96" spans="1:19" s="522" customFormat="1">
      <c r="A96" s="500">
        <f>COUNT($A$5:A95)+1</f>
        <v>12</v>
      </c>
      <c r="B96" s="510" t="s">
        <v>729</v>
      </c>
      <c r="C96" s="698"/>
      <c r="D96" s="725"/>
      <c r="E96" s="675"/>
      <c r="F96" s="710"/>
      <c r="G96" s="649"/>
      <c r="H96" s="649"/>
      <c r="I96" s="650"/>
      <c r="J96" s="650"/>
      <c r="K96" s="650"/>
      <c r="L96" s="653"/>
      <c r="M96" s="650"/>
      <c r="N96" s="650"/>
      <c r="O96" s="650"/>
      <c r="P96" s="650"/>
      <c r="Q96" s="650"/>
      <c r="R96" s="653"/>
      <c r="S96" s="650"/>
    </row>
    <row r="97" spans="1:19" s="522" customFormat="1">
      <c r="A97" s="740"/>
      <c r="B97" s="741" t="s">
        <v>730</v>
      </c>
      <c r="C97" s="698" t="s">
        <v>14</v>
      </c>
      <c r="D97" s="725">
        <v>2</v>
      </c>
      <c r="E97" s="675">
        <v>0</v>
      </c>
      <c r="F97" s="710">
        <f>D97*E97</f>
        <v>0</v>
      </c>
      <c r="G97" s="649"/>
      <c r="H97" s="649"/>
      <c r="I97" s="650"/>
      <c r="J97" s="650"/>
      <c r="K97" s="650"/>
      <c r="L97" s="653"/>
      <c r="M97" s="650"/>
      <c r="N97" s="650"/>
      <c r="O97" s="650"/>
      <c r="P97" s="650"/>
      <c r="Q97" s="650"/>
      <c r="R97" s="653"/>
      <c r="S97" s="650"/>
    </row>
    <row r="98" spans="1:19" s="522" customFormat="1">
      <c r="A98" s="740"/>
      <c r="B98" s="741"/>
      <c r="C98" s="698"/>
      <c r="D98" s="725"/>
      <c r="E98" s="675"/>
      <c r="F98" s="710"/>
      <c r="G98" s="649"/>
      <c r="H98" s="649"/>
      <c r="I98" s="650"/>
      <c r="J98" s="650"/>
      <c r="K98" s="650"/>
      <c r="L98" s="653"/>
      <c r="M98" s="650"/>
      <c r="N98" s="650"/>
      <c r="O98" s="650"/>
      <c r="P98" s="650"/>
      <c r="Q98" s="650"/>
      <c r="R98" s="653"/>
      <c r="S98" s="650"/>
    </row>
    <row r="99" spans="1:19" s="522" customFormat="1" ht="25.5">
      <c r="A99" s="500">
        <f>COUNT($A$5:A98)+1</f>
        <v>13</v>
      </c>
      <c r="B99" s="510" t="s">
        <v>731</v>
      </c>
      <c r="C99" s="698"/>
      <c r="D99" s="725"/>
      <c r="E99" s="675"/>
      <c r="F99" s="710"/>
      <c r="G99" s="649"/>
      <c r="H99" s="649"/>
      <c r="I99" s="650"/>
      <c r="J99" s="650"/>
      <c r="K99" s="650"/>
      <c r="L99" s="653"/>
      <c r="M99" s="650"/>
      <c r="N99" s="650"/>
      <c r="O99" s="650"/>
      <c r="P99" s="650"/>
      <c r="Q99" s="650"/>
      <c r="R99" s="653"/>
      <c r="S99" s="650"/>
    </row>
    <row r="100" spans="1:19" s="522" customFormat="1">
      <c r="A100" s="740"/>
      <c r="B100" s="741"/>
      <c r="C100" s="698" t="s">
        <v>732</v>
      </c>
      <c r="D100" s="725">
        <v>8</v>
      </c>
      <c r="E100" s="675">
        <v>0</v>
      </c>
      <c r="F100" s="710">
        <f>D100*E100</f>
        <v>0</v>
      </c>
      <c r="G100" s="649"/>
      <c r="H100" s="649"/>
      <c r="I100" s="650"/>
      <c r="J100" s="650"/>
      <c r="K100" s="650"/>
      <c r="L100" s="653"/>
      <c r="M100" s="650"/>
      <c r="N100" s="650"/>
      <c r="O100" s="650"/>
      <c r="P100" s="650"/>
      <c r="Q100" s="650"/>
      <c r="R100" s="653"/>
      <c r="S100" s="650"/>
    </row>
    <row r="101" spans="1:19" s="728" customFormat="1">
      <c r="A101" s="733"/>
      <c r="C101" s="530"/>
      <c r="D101" s="369"/>
      <c r="E101" s="681"/>
      <c r="G101" s="736"/>
    </row>
    <row r="102" spans="1:19" s="345" customFormat="1" ht="13.5" thickBot="1">
      <c r="A102" s="567"/>
      <c r="B102" s="568" t="s">
        <v>501</v>
      </c>
      <c r="C102" s="662"/>
      <c r="D102" s="663"/>
      <c r="E102" s="585"/>
      <c r="F102" s="664">
        <f>SUM(F6:F101)</f>
        <v>0</v>
      </c>
      <c r="H102" s="664">
        <f>SUM(H6:H101)</f>
        <v>0</v>
      </c>
      <c r="K102" s="429"/>
    </row>
    <row r="103" spans="1:19" s="345" customFormat="1" ht="13.5" thickTop="1">
      <c r="A103" s="201"/>
      <c r="B103" s="167"/>
      <c r="C103" s="134"/>
      <c r="D103" s="135"/>
      <c r="E103" s="136"/>
      <c r="F103" s="137"/>
      <c r="H103" s="137"/>
      <c r="K103" s="429"/>
    </row>
    <row r="104" spans="1:19" s="345" customFormat="1" ht="25.5">
      <c r="A104" s="503">
        <f>COUNT($A$5:A103)+1</f>
        <v>14</v>
      </c>
      <c r="B104" s="742" t="s">
        <v>505</v>
      </c>
      <c r="C104" s="134" t="s">
        <v>503</v>
      </c>
      <c r="D104" s="135">
        <v>2.5</v>
      </c>
      <c r="E104" s="580"/>
      <c r="F104" s="137">
        <f>F102*D104/100</f>
        <v>0</v>
      </c>
      <c r="H104" s="137">
        <f>H102*D104/100</f>
        <v>0</v>
      </c>
      <c r="K104" s="429"/>
    </row>
    <row r="105" spans="1:19" s="345" customFormat="1">
      <c r="A105" s="201"/>
      <c r="B105" s="167"/>
      <c r="C105" s="134"/>
      <c r="D105" s="135"/>
      <c r="E105" s="580"/>
      <c r="F105" s="137"/>
      <c r="H105" s="137"/>
      <c r="K105" s="429"/>
    </row>
    <row r="106" spans="1:19" s="345" customFormat="1" ht="25.5">
      <c r="A106" s="503">
        <f>COUNT($A$5:A105)+1</f>
        <v>15</v>
      </c>
      <c r="B106" s="654" t="s">
        <v>502</v>
      </c>
      <c r="C106" s="134" t="s">
        <v>503</v>
      </c>
      <c r="D106" s="135">
        <v>2</v>
      </c>
      <c r="E106" s="580"/>
      <c r="F106" s="137">
        <f>D106*F102/100</f>
        <v>0</v>
      </c>
      <c r="H106" s="137">
        <f>D106*H102/100</f>
        <v>0</v>
      </c>
      <c r="K106" s="429"/>
    </row>
    <row r="107" spans="1:19" s="345" customFormat="1">
      <c r="A107" s="201"/>
      <c r="B107" s="167"/>
      <c r="C107" s="134"/>
      <c r="D107" s="135"/>
      <c r="E107" s="580"/>
      <c r="F107" s="137"/>
      <c r="H107" s="137"/>
      <c r="K107" s="429"/>
    </row>
    <row r="108" spans="1:19" s="345" customFormat="1" ht="25.5">
      <c r="A108" s="503">
        <f>COUNT($A$5:A107)+1</f>
        <v>16</v>
      </c>
      <c r="B108" s="743" t="s">
        <v>733</v>
      </c>
      <c r="C108" s="134" t="s">
        <v>503</v>
      </c>
      <c r="D108" s="135">
        <v>3</v>
      </c>
      <c r="E108" s="580"/>
      <c r="F108" s="137">
        <f>D108*F102/100</f>
        <v>0</v>
      </c>
      <c r="H108" s="137">
        <f>D108*H102/100</f>
        <v>0</v>
      </c>
      <c r="K108" s="429"/>
    </row>
    <row r="109" spans="1:19" s="345" customFormat="1">
      <c r="A109" s="201"/>
      <c r="B109" s="167"/>
      <c r="C109" s="134"/>
      <c r="D109" s="135"/>
      <c r="E109" s="580"/>
      <c r="F109" s="137"/>
      <c r="H109" s="137"/>
      <c r="K109" s="429"/>
    </row>
    <row r="110" spans="1:19" s="345" customFormat="1" ht="25.5">
      <c r="A110" s="503">
        <f>COUNT($A$5:A109)+1</f>
        <v>17</v>
      </c>
      <c r="B110" s="744" t="s">
        <v>507</v>
      </c>
      <c r="C110" s="134" t="s">
        <v>503</v>
      </c>
      <c r="D110" s="135">
        <v>3</v>
      </c>
      <c r="E110" s="580"/>
      <c r="F110" s="137">
        <f>D110*F102/100</f>
        <v>0</v>
      </c>
      <c r="H110" s="137">
        <f>D110*H102/100</f>
        <v>0</v>
      </c>
      <c r="K110" s="429"/>
    </row>
    <row r="111" spans="1:19" s="345" customFormat="1">
      <c r="A111" s="201"/>
      <c r="B111" s="744"/>
      <c r="C111" s="134"/>
      <c r="D111" s="135"/>
      <c r="E111" s="580"/>
      <c r="F111" s="137"/>
      <c r="H111" s="137"/>
      <c r="K111" s="429"/>
    </row>
    <row r="112" spans="1:19" s="345" customFormat="1" ht="13.5" thickBot="1">
      <c r="A112" s="745"/>
      <c r="B112" s="568" t="s">
        <v>508</v>
      </c>
      <c r="C112" s="662"/>
      <c r="D112" s="663"/>
      <c r="E112" s="585"/>
      <c r="F112" s="664">
        <f>SUM(F102:F110)</f>
        <v>0</v>
      </c>
      <c r="H112" s="664">
        <f>SUM(H102:H110)</f>
        <v>0</v>
      </c>
      <c r="K112" s="429"/>
    </row>
    <row r="113" ht="13.5" thickTop="1"/>
    <row r="134" spans="1:11" s="379" customFormat="1" ht="25.5">
      <c r="A134" s="470"/>
      <c r="B134" s="444" t="s">
        <v>364</v>
      </c>
      <c r="D134" s="746"/>
      <c r="E134" s="746"/>
      <c r="F134" s="746"/>
      <c r="G134" s="381"/>
      <c r="H134" s="381"/>
      <c r="I134" s="380"/>
      <c r="J134" s="380"/>
      <c r="K134" s="381"/>
    </row>
    <row r="252" spans="1:11" s="345" customFormat="1">
      <c r="A252" s="201"/>
      <c r="B252" s="167"/>
      <c r="C252" s="134"/>
      <c r="D252" s="135"/>
      <c r="E252" s="135"/>
      <c r="F252" s="135"/>
      <c r="G252" s="429"/>
      <c r="H252" s="429"/>
      <c r="K252" s="429"/>
    </row>
    <row r="253" spans="1:11" s="345" customFormat="1">
      <c r="A253" s="201"/>
      <c r="B253" s="167"/>
      <c r="C253" s="134"/>
      <c r="D253" s="135"/>
      <c r="E253" s="135"/>
      <c r="F253" s="135"/>
      <c r="G253" s="429"/>
      <c r="H253" s="429"/>
      <c r="K253" s="429"/>
    </row>
    <row r="254" spans="1:11" s="345" customFormat="1">
      <c r="A254" s="201"/>
      <c r="B254" s="167"/>
      <c r="C254" s="134"/>
      <c r="D254" s="135"/>
      <c r="E254" s="135"/>
      <c r="F254" s="135"/>
      <c r="G254" s="429"/>
      <c r="H254" s="429"/>
      <c r="K254" s="429"/>
    </row>
    <row r="255" spans="1:11" s="345" customFormat="1">
      <c r="A255" s="201"/>
      <c r="B255" s="167"/>
      <c r="C255" s="134"/>
      <c r="D255" s="135"/>
      <c r="E255" s="135"/>
      <c r="F255" s="429"/>
      <c r="G255" s="429"/>
      <c r="H255" s="429"/>
      <c r="K255" s="429"/>
    </row>
    <row r="256" spans="1:11" s="345" customFormat="1">
      <c r="A256" s="201"/>
      <c r="B256" s="167"/>
      <c r="C256" s="134"/>
      <c r="D256" s="135"/>
      <c r="E256" s="135"/>
      <c r="F256" s="429"/>
      <c r="G256" s="429"/>
      <c r="H256" s="429"/>
      <c r="K256" s="429"/>
    </row>
    <row r="257" spans="1:11" s="345" customFormat="1">
      <c r="A257" s="201"/>
      <c r="B257" s="167"/>
      <c r="C257" s="134"/>
      <c r="D257" s="135"/>
      <c r="E257" s="135"/>
      <c r="F257" s="429"/>
      <c r="G257" s="429"/>
      <c r="H257" s="429"/>
      <c r="K257" s="429"/>
    </row>
    <row r="258" spans="1:11" s="345" customFormat="1">
      <c r="A258" s="201"/>
      <c r="B258" s="167"/>
      <c r="C258" s="134"/>
      <c r="D258" s="135"/>
      <c r="E258" s="135"/>
      <c r="F258" s="135"/>
      <c r="G258" s="429"/>
      <c r="H258" s="429"/>
      <c r="K258" s="429"/>
    </row>
    <row r="259" spans="1:11" s="345" customFormat="1">
      <c r="A259" s="201"/>
      <c r="B259" s="167"/>
      <c r="C259" s="134"/>
      <c r="D259" s="135"/>
      <c r="E259" s="135"/>
      <c r="F259" s="429"/>
      <c r="G259" s="429"/>
      <c r="H259" s="429"/>
      <c r="K259" s="429"/>
    </row>
    <row r="260" spans="1:11" s="345" customFormat="1">
      <c r="A260" s="201"/>
      <c r="B260" s="167"/>
      <c r="C260" s="134"/>
      <c r="D260" s="135"/>
      <c r="E260" s="135"/>
      <c r="F260" s="429"/>
      <c r="G260" s="429"/>
      <c r="H260" s="429"/>
      <c r="K260" s="429"/>
    </row>
    <row r="261" spans="1:11" s="345" customFormat="1">
      <c r="A261" s="201"/>
      <c r="B261" s="167"/>
      <c r="C261" s="134"/>
      <c r="D261" s="135"/>
      <c r="E261" s="135"/>
      <c r="F261" s="135"/>
      <c r="G261" s="429"/>
      <c r="H261" s="429"/>
      <c r="K261" s="429"/>
    </row>
    <row r="262" spans="1:11" s="345" customFormat="1">
      <c r="A262" s="201"/>
      <c r="B262" s="167"/>
      <c r="C262" s="134"/>
      <c r="D262" s="135"/>
      <c r="E262" s="135"/>
      <c r="F262" s="135"/>
      <c r="G262" s="429"/>
      <c r="H262" s="429"/>
      <c r="K262" s="429"/>
    </row>
  </sheetData>
  <sheetProtection password="E0FD" sheet="1"/>
  <mergeCells count="1">
    <mergeCell ref="A4:B4"/>
  </mergeCells>
  <pageMargins left="0.78740157480314965" right="0.39370078740157483" top="1.1811023622047245" bottom="0.78740157480314965" header="0.39370078740157483" footer="0.51181102362204722"/>
  <pageSetup paperSize="9" scale="91"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5&amp;C&amp;A&amp;R&amp;8Stran: &amp;P/&amp;N</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67"/>
  <sheetViews>
    <sheetView topLeftCell="A135" zoomScale="115" zoomScaleNormal="115" zoomScaleSheetLayoutView="100" zoomScalePageLayoutView="115" workbookViewId="0">
      <selection activeCell="E139" sqref="E139"/>
    </sheetView>
  </sheetViews>
  <sheetFormatPr defaultRowHeight="13.5"/>
  <cols>
    <col min="1" max="1" width="4.85546875" style="783" customWidth="1"/>
    <col min="2" max="2" width="34.140625" style="784" bestFit="1" customWidth="1"/>
    <col min="3" max="3" width="6.7109375" style="777" customWidth="1"/>
    <col min="4" max="4" width="8.28515625" style="804" customWidth="1"/>
    <col min="5" max="5" width="9.7109375" style="779" customWidth="1"/>
    <col min="6" max="6" width="12.5703125" style="804" customWidth="1"/>
    <col min="7" max="7" width="12" style="787" customWidth="1"/>
    <col min="8" max="9" width="9.140625" style="788"/>
    <col min="10" max="15" width="9.140625" style="789"/>
    <col min="16" max="16384" width="9.140625" style="788"/>
  </cols>
  <sheetData>
    <row r="3" spans="1:15" s="781" customFormat="1" ht="15.75">
      <c r="A3" s="775" t="s">
        <v>10</v>
      </c>
      <c r="B3" s="776" t="s">
        <v>329</v>
      </c>
      <c r="C3" s="777"/>
      <c r="D3" s="778"/>
      <c r="E3" s="779"/>
      <c r="F3" s="780"/>
      <c r="G3" s="780"/>
      <c r="J3" s="782"/>
      <c r="K3" s="782"/>
      <c r="L3" s="782"/>
      <c r="M3" s="782"/>
      <c r="N3" s="782"/>
      <c r="O3" s="782"/>
    </row>
    <row r="6" spans="1:15">
      <c r="D6" s="785"/>
      <c r="F6" s="786"/>
    </row>
    <row r="7" spans="1:15" s="787" customFormat="1">
      <c r="A7" s="790" t="str">
        <f>A165</f>
        <v>I.</v>
      </c>
      <c r="B7" s="791" t="str">
        <f>B165</f>
        <v>OPREMA    SKUPAJ BREZ DDV</v>
      </c>
      <c r="C7" s="792"/>
      <c r="D7" s="793"/>
      <c r="E7" s="794"/>
      <c r="F7" s="795">
        <f>F165</f>
        <v>0</v>
      </c>
      <c r="G7" s="796">
        <f>G165</f>
        <v>0</v>
      </c>
      <c r="J7" s="797"/>
      <c r="K7" s="797"/>
      <c r="L7" s="797"/>
      <c r="M7" s="797"/>
      <c r="N7" s="797"/>
      <c r="O7" s="797"/>
    </row>
    <row r="8" spans="1:15">
      <c r="D8" s="785"/>
      <c r="F8" s="786"/>
    </row>
    <row r="9" spans="1:15">
      <c r="A9" s="798"/>
      <c r="B9" s="799"/>
      <c r="C9" s="800"/>
      <c r="D9" s="801"/>
      <c r="E9" s="802"/>
      <c r="F9" s="803"/>
      <c r="G9" s="803"/>
    </row>
    <row r="10" spans="1:15" ht="25.5">
      <c r="F10" s="780" t="s">
        <v>8</v>
      </c>
      <c r="G10" s="780" t="s">
        <v>17</v>
      </c>
    </row>
    <row r="106" spans="1:7">
      <c r="B106" s="784" t="s">
        <v>18</v>
      </c>
    </row>
    <row r="108" spans="1:7" ht="48" customHeight="1">
      <c r="B108" s="990" t="s">
        <v>234</v>
      </c>
      <c r="C108" s="990"/>
      <c r="D108" s="990"/>
      <c r="E108" s="990"/>
      <c r="F108" s="990"/>
      <c r="G108" s="990"/>
    </row>
    <row r="110" spans="1:7" ht="25.5">
      <c r="A110" s="805" t="s">
        <v>5</v>
      </c>
      <c r="B110" s="806" t="s">
        <v>242</v>
      </c>
      <c r="C110" s="807"/>
      <c r="D110" s="808"/>
      <c r="E110" s="809"/>
      <c r="F110" s="810" t="s">
        <v>8</v>
      </c>
      <c r="G110" s="810" t="s">
        <v>17</v>
      </c>
    </row>
    <row r="111" spans="1:7" s="818" customFormat="1">
      <c r="A111" s="811" t="s">
        <v>0</v>
      </c>
      <c r="B111" s="812" t="s">
        <v>243</v>
      </c>
      <c r="C111" s="813"/>
      <c r="D111" s="814"/>
      <c r="E111" s="815" t="s">
        <v>230</v>
      </c>
      <c r="F111" s="816"/>
      <c r="G111" s="817" t="s">
        <v>231</v>
      </c>
    </row>
    <row r="112" spans="1:7" ht="102">
      <c r="A112" s="819" t="s">
        <v>22</v>
      </c>
      <c r="B112" s="820" t="s">
        <v>250</v>
      </c>
      <c r="C112" s="821"/>
      <c r="D112" s="789"/>
      <c r="E112" s="763"/>
      <c r="F112" s="789"/>
      <c r="G112" s="797"/>
    </row>
    <row r="113" spans="1:7" s="789" customFormat="1">
      <c r="A113" s="819"/>
      <c r="B113" s="820"/>
      <c r="C113" s="822" t="s">
        <v>160</v>
      </c>
      <c r="D113" s="823">
        <v>762</v>
      </c>
      <c r="E113" s="765">
        <v>0</v>
      </c>
      <c r="G113" s="823">
        <f>D113*E113</f>
        <v>0</v>
      </c>
    </row>
    <row r="114" spans="1:7" s="789" customFormat="1">
      <c r="A114" s="819"/>
      <c r="B114" s="824"/>
      <c r="C114" s="825"/>
      <c r="D114" s="826"/>
      <c r="E114" s="766"/>
      <c r="G114" s="826"/>
    </row>
    <row r="115" spans="1:7" ht="127.5">
      <c r="A115" s="819" t="s">
        <v>23</v>
      </c>
      <c r="B115" s="820" t="s">
        <v>251</v>
      </c>
      <c r="C115" s="821"/>
      <c r="D115" s="789"/>
      <c r="E115" s="763"/>
      <c r="F115" s="789"/>
      <c r="G115" s="797"/>
    </row>
    <row r="116" spans="1:7" s="789" customFormat="1">
      <c r="A116" s="819"/>
      <c r="B116" s="820"/>
      <c r="C116" s="822" t="s">
        <v>19</v>
      </c>
      <c r="D116" s="823">
        <v>20</v>
      </c>
      <c r="E116" s="765">
        <v>0</v>
      </c>
      <c r="G116" s="823">
        <f>D116*E116</f>
        <v>0</v>
      </c>
    </row>
    <row r="117" spans="1:7" s="789" customFormat="1">
      <c r="A117" s="819"/>
      <c r="B117" s="824"/>
      <c r="C117" s="825"/>
      <c r="D117" s="826"/>
      <c r="E117" s="766"/>
      <c r="G117" s="826"/>
    </row>
    <row r="118" spans="1:7" ht="145.5" customHeight="1">
      <c r="A118" s="819" t="s">
        <v>24</v>
      </c>
      <c r="B118" s="820" t="s">
        <v>254</v>
      </c>
      <c r="C118" s="821"/>
      <c r="D118" s="789"/>
      <c r="E118" s="763"/>
      <c r="F118" s="789"/>
      <c r="G118" s="797"/>
    </row>
    <row r="119" spans="1:7" s="789" customFormat="1">
      <c r="A119" s="819"/>
      <c r="B119" s="820"/>
      <c r="C119" s="822" t="s">
        <v>19</v>
      </c>
      <c r="D119" s="823">
        <v>6.5</v>
      </c>
      <c r="E119" s="765">
        <v>0</v>
      </c>
      <c r="G119" s="823">
        <f>D119*E119</f>
        <v>0</v>
      </c>
    </row>
    <row r="120" spans="1:7">
      <c r="A120" s="819"/>
      <c r="B120" s="820"/>
      <c r="C120" s="827"/>
      <c r="D120" s="823"/>
      <c r="E120" s="765"/>
      <c r="F120" s="823"/>
      <c r="G120" s="789"/>
    </row>
    <row r="121" spans="1:7" ht="76.5">
      <c r="A121" s="819" t="s">
        <v>25</v>
      </c>
      <c r="B121" s="820" t="s">
        <v>252</v>
      </c>
      <c r="C121" s="827"/>
      <c r="D121" s="823"/>
      <c r="E121" s="765"/>
      <c r="F121" s="828"/>
      <c r="G121" s="797"/>
    </row>
    <row r="122" spans="1:7">
      <c r="A122" s="788"/>
      <c r="B122" s="820" t="s">
        <v>205</v>
      </c>
      <c r="C122" s="827" t="s">
        <v>14</v>
      </c>
      <c r="D122" s="823">
        <v>11</v>
      </c>
      <c r="E122" s="765">
        <v>0</v>
      </c>
      <c r="F122" s="788"/>
      <c r="G122" s="823">
        <f>D122*E122</f>
        <v>0</v>
      </c>
    </row>
    <row r="123" spans="1:7">
      <c r="B123" s="820" t="s">
        <v>206</v>
      </c>
      <c r="C123" s="827" t="s">
        <v>14</v>
      </c>
      <c r="D123" s="823">
        <v>3</v>
      </c>
      <c r="E123" s="765">
        <v>0</v>
      </c>
      <c r="F123" s="823"/>
      <c r="G123" s="823">
        <f>D123*E123</f>
        <v>0</v>
      </c>
    </row>
    <row r="124" spans="1:7">
      <c r="A124" s="819"/>
      <c r="B124" s="820" t="s">
        <v>253</v>
      </c>
      <c r="C124" s="827" t="s">
        <v>14</v>
      </c>
      <c r="D124" s="823">
        <v>15</v>
      </c>
      <c r="E124" s="765">
        <v>0</v>
      </c>
      <c r="F124" s="823"/>
      <c r="G124" s="823">
        <f>D124*E124</f>
        <v>0</v>
      </c>
    </row>
    <row r="125" spans="1:7">
      <c r="A125" s="788"/>
      <c r="B125" s="824"/>
      <c r="C125" s="829"/>
      <c r="D125" s="826"/>
      <c r="E125" s="766"/>
      <c r="F125" s="826"/>
      <c r="G125" s="826"/>
    </row>
    <row r="126" spans="1:7" ht="63.75">
      <c r="A126" s="819" t="s">
        <v>26</v>
      </c>
      <c r="B126" s="820" t="s">
        <v>257</v>
      </c>
      <c r="C126" s="830"/>
      <c r="D126" s="830"/>
      <c r="E126" s="767"/>
      <c r="F126" s="831"/>
      <c r="G126" s="830"/>
    </row>
    <row r="127" spans="1:7">
      <c r="A127" s="788"/>
      <c r="B127" s="832" t="s">
        <v>255</v>
      </c>
      <c r="C127" s="827" t="s">
        <v>20</v>
      </c>
      <c r="D127" s="833">
        <v>5.3</v>
      </c>
      <c r="E127" s="768">
        <v>0</v>
      </c>
      <c r="G127" s="833">
        <f>D127*E127</f>
        <v>0</v>
      </c>
    </row>
    <row r="128" spans="1:7">
      <c r="A128" s="788"/>
      <c r="B128" s="832" t="s">
        <v>256</v>
      </c>
      <c r="C128" s="827" t="s">
        <v>20</v>
      </c>
      <c r="D128" s="833">
        <v>3.5</v>
      </c>
      <c r="E128" s="768">
        <v>0</v>
      </c>
      <c r="G128" s="833">
        <f>D128*E128</f>
        <v>0</v>
      </c>
    </row>
    <row r="129" spans="1:15" ht="38.25">
      <c r="A129" s="788"/>
      <c r="B129" s="832" t="s">
        <v>327</v>
      </c>
      <c r="C129" s="827" t="s">
        <v>20</v>
      </c>
      <c r="D129" s="833">
        <v>2.2000000000000002</v>
      </c>
      <c r="E129" s="768">
        <v>0</v>
      </c>
      <c r="G129" s="833">
        <f>D129*E129</f>
        <v>0</v>
      </c>
    </row>
    <row r="130" spans="1:15">
      <c r="A130" s="788"/>
      <c r="B130" s="820"/>
      <c r="C130" s="827"/>
      <c r="D130" s="823"/>
      <c r="E130" s="765"/>
      <c r="F130" s="823"/>
      <c r="G130" s="797"/>
    </row>
    <row r="131" spans="1:15" ht="76.5">
      <c r="A131" s="819" t="s">
        <v>258</v>
      </c>
      <c r="B131" s="820" t="s">
        <v>259</v>
      </c>
      <c r="C131" s="821"/>
      <c r="D131" s="789"/>
      <c r="E131" s="763"/>
      <c r="F131" s="789"/>
      <c r="G131" s="797"/>
    </row>
    <row r="132" spans="1:15">
      <c r="A132" s="819"/>
      <c r="B132" s="820"/>
      <c r="C132" s="827" t="s">
        <v>4</v>
      </c>
      <c r="D132" s="823">
        <v>1</v>
      </c>
      <c r="E132" s="765">
        <v>0</v>
      </c>
      <c r="G132" s="823">
        <f>D132*E132</f>
        <v>0</v>
      </c>
    </row>
    <row r="133" spans="1:15">
      <c r="B133" s="820"/>
      <c r="C133" s="827"/>
      <c r="D133" s="823"/>
      <c r="E133" s="765"/>
      <c r="F133" s="823"/>
      <c r="G133" s="797"/>
    </row>
    <row r="134" spans="1:15">
      <c r="A134" s="835"/>
      <c r="B134" s="836"/>
      <c r="C134" s="829"/>
      <c r="D134" s="837"/>
      <c r="E134" s="769"/>
      <c r="F134" s="838"/>
      <c r="G134" s="837"/>
    </row>
    <row r="135" spans="1:15" s="818" customFormat="1" ht="12.75">
      <c r="A135" s="811" t="s">
        <v>1</v>
      </c>
      <c r="B135" s="812" t="s">
        <v>325</v>
      </c>
      <c r="C135" s="839"/>
      <c r="D135" s="839"/>
      <c r="E135" s="770"/>
      <c r="F135" s="840"/>
      <c r="G135" s="841"/>
      <c r="H135" s="842"/>
    </row>
    <row r="136" spans="1:15" s="818" customFormat="1" ht="12.75">
      <c r="A136" s="843"/>
      <c r="B136" s="844"/>
      <c r="C136" s="839"/>
      <c r="D136" s="839"/>
      <c r="E136" s="770"/>
      <c r="F136" s="840"/>
      <c r="G136" s="841"/>
      <c r="H136" s="842"/>
    </row>
    <row r="137" spans="1:15" s="818" customFormat="1" ht="12.75">
      <c r="A137" s="843"/>
      <c r="B137" s="844"/>
      <c r="C137" s="845"/>
      <c r="D137" s="846"/>
      <c r="E137" s="770"/>
      <c r="F137" s="846"/>
      <c r="G137" s="847"/>
    </row>
    <row r="138" spans="1:15" s="779" customFormat="1" ht="168.75" customHeight="1">
      <c r="A138" s="843" t="s">
        <v>46</v>
      </c>
      <c r="B138" s="844" t="s">
        <v>326</v>
      </c>
      <c r="C138" s="845"/>
      <c r="D138" s="848"/>
      <c r="E138" s="771"/>
      <c r="F138" s="848"/>
      <c r="G138" s="850"/>
      <c r="J138" s="818"/>
      <c r="K138" s="818"/>
      <c r="L138" s="818"/>
      <c r="M138" s="818"/>
      <c r="N138" s="818"/>
      <c r="O138" s="818"/>
    </row>
    <row r="139" spans="1:15" s="818" customFormat="1" ht="12.75">
      <c r="A139" s="843"/>
      <c r="B139" s="844" t="s">
        <v>4</v>
      </c>
      <c r="C139" s="845" t="s">
        <v>4</v>
      </c>
      <c r="D139" s="848">
        <v>2</v>
      </c>
      <c r="E139" s="770">
        <v>0</v>
      </c>
      <c r="F139" s="846"/>
      <c r="G139" s="823">
        <f>D139*E139</f>
        <v>0</v>
      </c>
    </row>
    <row r="140" spans="1:15" s="818" customFormat="1" ht="12.75">
      <c r="A140" s="843"/>
      <c r="B140" s="844"/>
      <c r="C140" s="839"/>
      <c r="D140" s="846"/>
      <c r="E140" s="770"/>
      <c r="F140" s="846"/>
      <c r="G140" s="847"/>
    </row>
    <row r="141" spans="1:15" s="818" customFormat="1" ht="12.75">
      <c r="A141" s="843"/>
      <c r="B141" s="844"/>
      <c r="C141" s="839"/>
      <c r="D141" s="846"/>
      <c r="E141" s="772"/>
      <c r="F141" s="846"/>
      <c r="G141" s="847"/>
    </row>
    <row r="142" spans="1:15" s="779" customFormat="1" ht="38.25">
      <c r="A142" s="811" t="s">
        <v>2</v>
      </c>
      <c r="B142" s="812" t="s">
        <v>232</v>
      </c>
      <c r="C142" s="839"/>
      <c r="D142" s="848"/>
      <c r="E142" s="770"/>
      <c r="F142" s="848"/>
      <c r="G142" s="847"/>
      <c r="J142" s="818"/>
      <c r="K142" s="818"/>
      <c r="L142" s="818"/>
      <c r="M142" s="818"/>
      <c r="N142" s="818"/>
      <c r="O142" s="818"/>
    </row>
    <row r="143" spans="1:15" s="818" customFormat="1" ht="12.75">
      <c r="A143" s="843"/>
      <c r="B143" s="844"/>
      <c r="C143" s="839"/>
      <c r="D143" s="846"/>
      <c r="E143" s="772"/>
      <c r="F143" s="846"/>
      <c r="G143" s="847"/>
    </row>
    <row r="144" spans="1:15" s="779" customFormat="1" ht="212.25" customHeight="1">
      <c r="A144" s="843" t="s">
        <v>93</v>
      </c>
      <c r="B144" s="851" t="s">
        <v>240</v>
      </c>
      <c r="C144" s="845"/>
      <c r="D144" s="848"/>
      <c r="E144" s="771"/>
      <c r="F144" s="848"/>
      <c r="G144" s="850"/>
      <c r="J144" s="818"/>
      <c r="K144" s="818"/>
      <c r="L144" s="818"/>
      <c r="M144" s="818"/>
      <c r="N144" s="818"/>
      <c r="O144" s="818"/>
    </row>
    <row r="145" spans="1:15" s="818" customFormat="1" ht="12.75">
      <c r="A145" s="843"/>
      <c r="B145" s="844" t="s">
        <v>4</v>
      </c>
      <c r="C145" s="845">
        <v>2</v>
      </c>
      <c r="D145" s="848"/>
      <c r="E145" s="770">
        <v>0</v>
      </c>
      <c r="F145" s="846"/>
      <c r="G145" s="847">
        <f>SUM(C145*E145)</f>
        <v>0</v>
      </c>
      <c r="I145" s="779"/>
    </row>
    <row r="146" spans="1:15" s="818" customFormat="1" ht="12.75">
      <c r="A146" s="843"/>
      <c r="B146" s="844"/>
      <c r="C146" s="845"/>
      <c r="D146" s="848"/>
      <c r="E146" s="770"/>
      <c r="F146" s="846"/>
      <c r="G146" s="847"/>
      <c r="I146" s="779"/>
    </row>
    <row r="147" spans="1:15" s="818" customFormat="1" ht="12.75">
      <c r="A147" s="843"/>
      <c r="B147" s="844"/>
      <c r="C147" s="845"/>
      <c r="D147" s="848"/>
      <c r="E147" s="770"/>
      <c r="F147" s="846"/>
      <c r="G147" s="847"/>
      <c r="I147" s="779"/>
    </row>
    <row r="148" spans="1:15" s="779" customFormat="1" ht="212.25" customHeight="1">
      <c r="A148" s="843" t="s">
        <v>94</v>
      </c>
      <c r="B148" s="851" t="s">
        <v>241</v>
      </c>
      <c r="C148" s="845"/>
      <c r="D148" s="848"/>
      <c r="E148" s="771"/>
      <c r="F148" s="848"/>
      <c r="G148" s="850"/>
      <c r="J148" s="818"/>
      <c r="K148" s="818"/>
      <c r="L148" s="818"/>
      <c r="M148" s="818"/>
      <c r="N148" s="818"/>
      <c r="O148" s="818"/>
    </row>
    <row r="149" spans="1:15" s="818" customFormat="1" ht="12.75">
      <c r="B149" s="844" t="s">
        <v>4</v>
      </c>
      <c r="C149" s="845">
        <v>2</v>
      </c>
      <c r="D149" s="848"/>
      <c r="E149" s="770">
        <v>0</v>
      </c>
      <c r="F149" s="846"/>
      <c r="G149" s="847">
        <f>SUM(C149*E149)</f>
        <v>0</v>
      </c>
      <c r="I149" s="779"/>
    </row>
    <row r="150" spans="1:15" s="818" customFormat="1" ht="12.75">
      <c r="A150" s="843"/>
      <c r="B150" s="844"/>
      <c r="C150" s="845"/>
      <c r="D150" s="846"/>
      <c r="E150" s="770"/>
      <c r="F150" s="846"/>
      <c r="G150" s="847"/>
    </row>
    <row r="151" spans="1:15" s="818" customFormat="1" ht="196.5" customHeight="1">
      <c r="A151" s="843" t="s">
        <v>95</v>
      </c>
      <c r="B151" s="851" t="s">
        <v>238</v>
      </c>
      <c r="C151" s="845"/>
      <c r="D151" s="846"/>
      <c r="E151" s="770"/>
      <c r="F151" s="846"/>
      <c r="G151" s="847"/>
    </row>
    <row r="152" spans="1:15" s="779" customFormat="1" ht="178.5">
      <c r="B152" s="852" t="s">
        <v>236</v>
      </c>
      <c r="C152" s="845"/>
      <c r="D152" s="848"/>
      <c r="E152" s="771"/>
      <c r="F152" s="848"/>
      <c r="G152" s="850"/>
      <c r="J152" s="818"/>
      <c r="K152" s="818"/>
      <c r="L152" s="818"/>
      <c r="M152" s="818"/>
      <c r="N152" s="818"/>
      <c r="O152" s="818"/>
    </row>
    <row r="153" spans="1:15" s="779" customFormat="1" ht="12.75">
      <c r="A153" s="843"/>
      <c r="B153" s="844" t="s">
        <v>4</v>
      </c>
      <c r="C153" s="845">
        <v>1</v>
      </c>
      <c r="D153" s="848"/>
      <c r="E153" s="770">
        <v>0</v>
      </c>
      <c r="F153" s="848"/>
      <c r="G153" s="847">
        <f>SUM(C153*E153)</f>
        <v>0</v>
      </c>
      <c r="J153" s="818"/>
      <c r="K153" s="818"/>
      <c r="L153" s="818"/>
      <c r="M153" s="818"/>
      <c r="N153" s="818"/>
      <c r="O153" s="818"/>
    </row>
    <row r="154" spans="1:15" s="818" customFormat="1" ht="209.25" customHeight="1">
      <c r="A154" s="843" t="s">
        <v>96</v>
      </c>
      <c r="B154" s="851" t="s">
        <v>239</v>
      </c>
      <c r="C154" s="845"/>
      <c r="D154" s="846"/>
      <c r="E154" s="770"/>
      <c r="F154" s="846"/>
      <c r="G154" s="847"/>
    </row>
    <row r="155" spans="1:15" s="779" customFormat="1" ht="255">
      <c r="B155" s="852" t="s">
        <v>235</v>
      </c>
      <c r="C155" s="845"/>
      <c r="D155" s="848"/>
      <c r="E155" s="771"/>
      <c r="F155" s="848"/>
      <c r="G155" s="850"/>
      <c r="J155" s="818"/>
      <c r="K155" s="818"/>
      <c r="L155" s="818"/>
      <c r="M155" s="818"/>
      <c r="N155" s="818"/>
      <c r="O155" s="818"/>
    </row>
    <row r="156" spans="1:15" s="779" customFormat="1" ht="12.75">
      <c r="A156" s="843"/>
      <c r="B156" s="844"/>
      <c r="C156" s="845">
        <v>1</v>
      </c>
      <c r="D156" s="848"/>
      <c r="E156" s="770">
        <v>0</v>
      </c>
      <c r="F156" s="848"/>
      <c r="G156" s="847">
        <f>SUM(C156*E156)</f>
        <v>0</v>
      </c>
      <c r="J156" s="818"/>
      <c r="K156" s="818"/>
      <c r="L156" s="818"/>
      <c r="M156" s="818"/>
      <c r="N156" s="818"/>
      <c r="O156" s="818"/>
    </row>
    <row r="157" spans="1:15" s="779" customFormat="1" ht="12.75">
      <c r="A157" s="843"/>
      <c r="B157" s="844"/>
      <c r="C157" s="845"/>
      <c r="D157" s="848"/>
      <c r="E157" s="770"/>
      <c r="F157" s="848"/>
      <c r="G157" s="847"/>
      <c r="J157" s="818"/>
      <c r="K157" s="818"/>
      <c r="L157" s="818"/>
      <c r="M157" s="818"/>
      <c r="N157" s="818"/>
      <c r="O157" s="818"/>
    </row>
    <row r="158" spans="1:15" s="818" customFormat="1" ht="12.75">
      <c r="A158" s="843" t="s">
        <v>3</v>
      </c>
      <c r="B158" s="812" t="s">
        <v>233</v>
      </c>
      <c r="C158" s="845"/>
      <c r="D158" s="846"/>
      <c r="E158" s="770"/>
      <c r="F158" s="846"/>
      <c r="G158" s="847"/>
    </row>
    <row r="159" spans="1:15" s="818" customFormat="1" ht="12.75">
      <c r="A159" s="843"/>
      <c r="B159" s="844"/>
      <c r="C159" s="845"/>
      <c r="D159" s="846"/>
      <c r="E159" s="770"/>
      <c r="F159" s="846"/>
      <c r="G159" s="847"/>
    </row>
    <row r="160" spans="1:15" s="779" customFormat="1" ht="89.25">
      <c r="A160" s="843" t="s">
        <v>110</v>
      </c>
      <c r="B160" s="844" t="s">
        <v>237</v>
      </c>
      <c r="C160" s="853"/>
      <c r="D160" s="848"/>
      <c r="E160" s="771"/>
      <c r="F160" s="848"/>
      <c r="G160" s="850"/>
      <c r="J160" s="818"/>
      <c r="K160" s="818"/>
      <c r="L160" s="818"/>
      <c r="M160" s="818"/>
      <c r="N160" s="818"/>
      <c r="O160" s="818"/>
    </row>
    <row r="161" spans="1:15" s="779" customFormat="1" ht="12.75">
      <c r="A161" s="843"/>
      <c r="B161" s="844" t="s">
        <v>4</v>
      </c>
      <c r="C161" s="845">
        <v>1</v>
      </c>
      <c r="D161" s="848"/>
      <c r="E161" s="770">
        <v>0</v>
      </c>
      <c r="F161" s="848"/>
      <c r="G161" s="847">
        <f>SUM(C161*E161)</f>
        <v>0</v>
      </c>
      <c r="J161" s="818"/>
      <c r="K161" s="818"/>
      <c r="L161" s="818"/>
      <c r="M161" s="818"/>
      <c r="N161" s="818"/>
      <c r="O161" s="818"/>
    </row>
    <row r="162" spans="1:15" s="818" customFormat="1" ht="12.75">
      <c r="A162" s="843"/>
      <c r="B162" s="844"/>
      <c r="C162" s="854"/>
      <c r="D162" s="846"/>
      <c r="E162" s="770"/>
      <c r="F162" s="846"/>
      <c r="G162" s="847"/>
    </row>
    <row r="163" spans="1:15" s="818" customFormat="1" ht="12.75">
      <c r="A163" s="843"/>
      <c r="B163" s="844"/>
      <c r="C163" s="854"/>
      <c r="D163" s="846"/>
      <c r="E163" s="770"/>
      <c r="F163" s="846"/>
      <c r="G163" s="847"/>
    </row>
    <row r="164" spans="1:15" s="779" customFormat="1" thickBot="1">
      <c r="A164" s="843"/>
      <c r="B164" s="844"/>
      <c r="C164" s="839"/>
      <c r="D164" s="839"/>
      <c r="E164" s="770"/>
      <c r="F164" s="848"/>
      <c r="G164" s="847"/>
      <c r="J164" s="818"/>
      <c r="K164" s="818"/>
      <c r="L164" s="818"/>
      <c r="M164" s="818"/>
      <c r="N164" s="818"/>
      <c r="O164" s="818"/>
    </row>
    <row r="165" spans="1:15" s="779" customFormat="1" thickBot="1">
      <c r="A165" s="855" t="s">
        <v>5</v>
      </c>
      <c r="B165" s="856" t="s">
        <v>328</v>
      </c>
      <c r="C165" s="855"/>
      <c r="D165" s="855"/>
      <c r="E165" s="773"/>
      <c r="F165" s="857"/>
      <c r="G165" s="858">
        <f>SUM(G112:G164)</f>
        <v>0</v>
      </c>
      <c r="H165" s="859"/>
      <c r="J165" s="818"/>
      <c r="K165" s="818"/>
      <c r="L165" s="818"/>
      <c r="M165" s="818"/>
      <c r="N165" s="818"/>
      <c r="O165" s="818"/>
    </row>
    <row r="166" spans="1:15" s="779" customFormat="1" ht="25.5">
      <c r="A166" s="849"/>
      <c r="B166" s="860"/>
      <c r="C166" s="861"/>
      <c r="D166" s="861"/>
      <c r="E166" s="774"/>
      <c r="F166" s="862" t="s">
        <v>8</v>
      </c>
      <c r="G166" s="862" t="s">
        <v>17</v>
      </c>
      <c r="J166" s="818"/>
      <c r="K166" s="818"/>
      <c r="L166" s="818"/>
      <c r="M166" s="818"/>
      <c r="N166" s="818"/>
      <c r="O166" s="818"/>
    </row>
    <row r="167" spans="1:15" s="779" customFormat="1" ht="18">
      <c r="A167" s="849"/>
      <c r="B167" s="863"/>
      <c r="C167" s="845"/>
      <c r="D167" s="845"/>
      <c r="E167" s="864"/>
      <c r="F167" s="848"/>
      <c r="G167" s="865" t="e">
        <f>SUM(#REF!,G19,G39,G54,G72,G107,G165)</f>
        <v>#REF!</v>
      </c>
      <c r="H167" s="866"/>
      <c r="J167" s="818"/>
      <c r="K167" s="818"/>
      <c r="L167" s="818"/>
      <c r="M167" s="818"/>
      <c r="N167" s="818"/>
      <c r="O167" s="818"/>
    </row>
  </sheetData>
  <sheetProtection password="E0FD" sheet="1" objects="1" scenarios="1"/>
  <mergeCells count="1">
    <mergeCell ref="B108:G108"/>
  </mergeCells>
  <pageMargins left="0.74803149606299213" right="0.75" top="0.98425196850393704" bottom="0.98425196850393704" header="0.47244094488188981" footer="0.47244094488188981"/>
  <pageSetup paperSize="9" scale="99" orientation="portrait" r:id="rId1"/>
  <headerFooter alignWithMargins="0">
    <oddHeader xml:space="preserve">&amp;LINVESTITOR: Občina Nova Gorica, Trg Edvarda Kardelja 1, Nova Gorica
OBJEKT: Vrtec Dornberk
</oddHeader>
    <oddFooter>&amp;R&amp;"Arial Narrow,Običajno"&amp;A &amp;P/&amp;N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965"/>
  <sheetViews>
    <sheetView topLeftCell="A109" zoomScale="130" zoomScaleNormal="130" zoomScaleSheetLayoutView="100" zoomScalePageLayoutView="115" workbookViewId="0">
      <selection activeCell="H118" sqref="H118"/>
    </sheetView>
  </sheetViews>
  <sheetFormatPr defaultRowHeight="13.5"/>
  <cols>
    <col min="1" max="1" width="4.85546875" style="783" customWidth="1"/>
    <col min="2" max="2" width="34.140625" style="784" bestFit="1" customWidth="1"/>
    <col min="3" max="3" width="4.5703125" style="777" customWidth="1"/>
    <col min="4" max="4" width="9.7109375" style="804" customWidth="1"/>
    <col min="5" max="5" width="12" style="779" customWidth="1"/>
    <col min="6" max="6" width="11" style="804" customWidth="1"/>
    <col min="7" max="7" width="11.42578125" style="787" customWidth="1"/>
    <col min="8" max="9" width="9.140625" style="788"/>
    <col min="10" max="10" width="12.5703125" style="882" customWidth="1"/>
    <col min="11" max="11" width="4.85546875" style="883" customWidth="1"/>
    <col min="12" max="12" width="15.28515625" style="884" customWidth="1"/>
    <col min="13" max="13" width="4.7109375" style="883" customWidth="1"/>
    <col min="14" max="14" width="13.42578125" style="885" customWidth="1"/>
    <col min="15" max="15" width="9.140625" style="883"/>
    <col min="16" max="16" width="13.5703125" style="886" customWidth="1"/>
    <col min="17" max="17" width="6.28515625" style="883" customWidth="1"/>
    <col min="18" max="18" width="14" style="887" customWidth="1"/>
    <col min="19" max="16384" width="9.140625" style="788"/>
  </cols>
  <sheetData>
    <row r="3" spans="1:18" s="781" customFormat="1" ht="15.75">
      <c r="A3" s="873" t="s">
        <v>5</v>
      </c>
      <c r="B3" s="874" t="s">
        <v>6</v>
      </c>
      <c r="C3" s="777"/>
      <c r="D3" s="778"/>
      <c r="E3" s="779"/>
      <c r="J3" s="875"/>
      <c r="K3" s="876"/>
      <c r="L3" s="877"/>
      <c r="M3" s="876"/>
      <c r="N3" s="878"/>
      <c r="O3" s="876"/>
      <c r="P3" s="879"/>
      <c r="Q3" s="876"/>
      <c r="R3" s="880"/>
    </row>
    <row r="5" spans="1:18" ht="25.5">
      <c r="F5" s="881" t="s">
        <v>8</v>
      </c>
      <c r="G5" s="881" t="s">
        <v>17</v>
      </c>
    </row>
    <row r="6" spans="1:18">
      <c r="B6" s="888" t="s">
        <v>248</v>
      </c>
      <c r="D6" s="785"/>
      <c r="F6" s="786"/>
    </row>
    <row r="7" spans="1:18">
      <c r="B7" s="888"/>
      <c r="D7" s="785"/>
      <c r="F7" s="786"/>
    </row>
    <row r="8" spans="1:18">
      <c r="A8" s="889" t="s">
        <v>15</v>
      </c>
      <c r="B8" s="888" t="s">
        <v>249</v>
      </c>
      <c r="D8" s="785"/>
      <c r="F8" s="786"/>
    </row>
    <row r="9" spans="1:18">
      <c r="D9" s="785"/>
      <c r="F9" s="786"/>
    </row>
    <row r="10" spans="1:18">
      <c r="A10" s="783" t="str">
        <f>A122</f>
        <v>I.</v>
      </c>
      <c r="B10" s="784" t="str">
        <f>B122</f>
        <v>PRIPRAVLJALNA DELA SKUPAJ</v>
      </c>
      <c r="F10" s="804">
        <f>F122</f>
        <v>0</v>
      </c>
      <c r="G10" s="804">
        <f>G122</f>
        <v>0</v>
      </c>
    </row>
    <row r="11" spans="1:18">
      <c r="D11" s="785"/>
      <c r="F11" s="786"/>
    </row>
    <row r="12" spans="1:18">
      <c r="A12" s="783" t="str">
        <f>A237</f>
        <v>II.</v>
      </c>
      <c r="B12" s="784" t="str">
        <f>B237</f>
        <v>RUŠITVENA DELA SKUPAJ</v>
      </c>
      <c r="F12" s="804">
        <f>F237</f>
        <v>0</v>
      </c>
      <c r="G12" s="804">
        <f>G237</f>
        <v>0</v>
      </c>
    </row>
    <row r="13" spans="1:18">
      <c r="G13" s="804"/>
    </row>
    <row r="14" spans="1:18">
      <c r="A14" s="783" t="str">
        <f>A279</f>
        <v>III.</v>
      </c>
      <c r="B14" s="784" t="str">
        <f>B279</f>
        <v>ZEMELJSKA DELA SKUPAJ</v>
      </c>
      <c r="F14" s="804">
        <f>F279</f>
        <v>0</v>
      </c>
      <c r="G14" s="804">
        <f>G279</f>
        <v>0</v>
      </c>
    </row>
    <row r="15" spans="1:18">
      <c r="G15" s="804"/>
    </row>
    <row r="16" spans="1:18">
      <c r="A16" s="783" t="str">
        <f>A343</f>
        <v>IV.</v>
      </c>
      <c r="B16" s="784" t="str">
        <f>B343</f>
        <v>ZIDARSKA DELA SKUPAJ</v>
      </c>
      <c r="F16" s="804">
        <f>F343</f>
        <v>0</v>
      </c>
      <c r="G16" s="804">
        <f>G343</f>
        <v>0</v>
      </c>
    </row>
    <row r="17" spans="1:7">
      <c r="G17" s="804"/>
    </row>
    <row r="18" spans="1:7">
      <c r="A18" s="783" t="str">
        <f>A372</f>
        <v>IV.</v>
      </c>
      <c r="B18" s="784" t="str">
        <f>B372</f>
        <v>BETONSKA DELA SKUPAJ</v>
      </c>
      <c r="F18" s="804">
        <f>F372</f>
        <v>0</v>
      </c>
      <c r="G18" s="804">
        <f>G372</f>
        <v>0</v>
      </c>
    </row>
    <row r="19" spans="1:7">
      <c r="G19" s="804"/>
    </row>
    <row r="20" spans="1:7">
      <c r="A20" s="783" t="str">
        <f>A413</f>
        <v>V.</v>
      </c>
      <c r="B20" s="784" t="str">
        <f>B413</f>
        <v>FASADERSKA DELA SKUPAJ</v>
      </c>
      <c r="F20" s="804">
        <f>F413</f>
        <v>0</v>
      </c>
      <c r="G20" s="804">
        <f>G413</f>
        <v>0</v>
      </c>
    </row>
    <row r="21" spans="1:7">
      <c r="G21" s="804"/>
    </row>
    <row r="22" spans="1:7">
      <c r="A22" s="889" t="s">
        <v>16</v>
      </c>
      <c r="B22" s="888" t="s">
        <v>180</v>
      </c>
      <c r="G22" s="804"/>
    </row>
    <row r="23" spans="1:7">
      <c r="G23" s="804"/>
    </row>
    <row r="24" spans="1:7">
      <c r="A24" s="783" t="str">
        <f>A438</f>
        <v>I.</v>
      </c>
      <c r="B24" s="784" t="str">
        <f>B438</f>
        <v>KROVSKA DELA SKUPAJ</v>
      </c>
      <c r="F24" s="804">
        <f>F438</f>
        <v>0</v>
      </c>
      <c r="G24" s="804">
        <f>G438</f>
        <v>0</v>
      </c>
    </row>
    <row r="25" spans="1:7">
      <c r="G25" s="804"/>
    </row>
    <row r="26" spans="1:7">
      <c r="A26" s="783" t="str">
        <f>A478</f>
        <v>II.</v>
      </c>
      <c r="B26" s="784" t="str">
        <f>B478</f>
        <v>KLEPARSKA DELA SKUPAJ</v>
      </c>
      <c r="F26" s="804">
        <f>F478</f>
        <v>0</v>
      </c>
      <c r="G26" s="804">
        <f>G478</f>
        <v>0</v>
      </c>
    </row>
    <row r="27" spans="1:7">
      <c r="G27" s="804"/>
    </row>
    <row r="28" spans="1:7">
      <c r="A28" s="783" t="str">
        <f>A502</f>
        <v>III.</v>
      </c>
      <c r="B28" s="784" t="str">
        <f>B502</f>
        <v>MIZARSKA DELA SKUPAJ</v>
      </c>
      <c r="F28" s="804">
        <f>F502</f>
        <v>0</v>
      </c>
      <c r="G28" s="804">
        <f>G502</f>
        <v>0</v>
      </c>
    </row>
    <row r="29" spans="1:7">
      <c r="G29" s="804"/>
    </row>
    <row r="30" spans="1:7">
      <c r="A30" s="783" t="str">
        <f>A516</f>
        <v>IV.</v>
      </c>
      <c r="B30" s="784" t="str">
        <f>B516</f>
        <v>KLJUČAVNIČARSKA DELA SKUPAJ</v>
      </c>
      <c r="F30" s="804">
        <f>F516</f>
        <v>0</v>
      </c>
      <c r="G30" s="804">
        <f>G516</f>
        <v>0</v>
      </c>
    </row>
    <row r="31" spans="1:7">
      <c r="G31" s="804"/>
    </row>
    <row r="32" spans="1:7">
      <c r="A32" s="783" t="str">
        <f>A530</f>
        <v>V.</v>
      </c>
      <c r="B32" s="784" t="str">
        <f>B530</f>
        <v>TLAKARSKA DELA SKUPAJ</v>
      </c>
      <c r="F32" s="804">
        <f>F530</f>
        <v>0</v>
      </c>
      <c r="G32" s="804">
        <f>G530</f>
        <v>0</v>
      </c>
    </row>
    <row r="33" spans="1:7">
      <c r="G33" s="804"/>
    </row>
    <row r="34" spans="1:7">
      <c r="A34" s="783" t="str">
        <f>A546</f>
        <v>VI.</v>
      </c>
      <c r="B34" s="784" t="str">
        <f>B546</f>
        <v>KERAMIČARSKA DELA SKUPAJ</v>
      </c>
      <c r="F34" s="804">
        <f>F546</f>
        <v>0</v>
      </c>
      <c r="G34" s="804">
        <f>G546</f>
        <v>0</v>
      </c>
    </row>
    <row r="35" spans="1:7">
      <c r="G35" s="804"/>
    </row>
    <row r="36" spans="1:7">
      <c r="A36" s="783" t="str">
        <f>A565</f>
        <v>VII.</v>
      </c>
      <c r="B36" s="784" t="str">
        <f>B565</f>
        <v>SLIKOPLESKARSKA DELA SKUPAJ</v>
      </c>
      <c r="F36" s="804">
        <f>F565</f>
        <v>0</v>
      </c>
      <c r="G36" s="804">
        <f>G565</f>
        <v>0</v>
      </c>
    </row>
    <row r="37" spans="1:7">
      <c r="G37" s="804"/>
    </row>
    <row r="38" spans="1:7">
      <c r="A38" s="783" t="str">
        <f>A587</f>
        <v>VIII.</v>
      </c>
      <c r="B38" s="784" t="str">
        <f>B587</f>
        <v>MAVČNA DELA DELA SKUPAJ</v>
      </c>
      <c r="F38" s="804">
        <f>F587</f>
        <v>0</v>
      </c>
      <c r="G38" s="804">
        <f>G587</f>
        <v>0</v>
      </c>
    </row>
    <row r="39" spans="1:7">
      <c r="G39" s="804"/>
    </row>
    <row r="40" spans="1:7">
      <c r="A40" s="890"/>
      <c r="B40" s="891"/>
      <c r="C40" s="892"/>
      <c r="D40" s="893"/>
      <c r="G40" s="804"/>
    </row>
    <row r="41" spans="1:7" ht="13.5" customHeight="1">
      <c r="A41" s="894"/>
      <c r="B41" s="991" t="s">
        <v>7</v>
      </c>
      <c r="C41" s="991"/>
      <c r="D41" s="895"/>
      <c r="E41" s="896"/>
      <c r="F41" s="895">
        <f>SUM(F9:F40)</f>
        <v>0</v>
      </c>
      <c r="G41" s="897">
        <f>SUM(G8:G39)</f>
        <v>0</v>
      </c>
    </row>
    <row r="42" spans="1:7" ht="25.5">
      <c r="F42" s="881" t="s">
        <v>8</v>
      </c>
      <c r="G42" s="881" t="s">
        <v>17</v>
      </c>
    </row>
    <row r="97" spans="1:18">
      <c r="B97" s="784" t="s">
        <v>18</v>
      </c>
    </row>
    <row r="99" spans="1:18" ht="65.25" customHeight="1">
      <c r="B99" s="990" t="s">
        <v>265</v>
      </c>
      <c r="C99" s="990"/>
      <c r="D99" s="990"/>
      <c r="E99" s="990"/>
      <c r="F99" s="990"/>
      <c r="G99" s="990"/>
    </row>
    <row r="101" spans="1:18" ht="38.25">
      <c r="A101" s="898" t="s">
        <v>5</v>
      </c>
      <c r="B101" s="806" t="s">
        <v>21</v>
      </c>
      <c r="C101" s="807"/>
      <c r="D101" s="808"/>
      <c r="E101" s="809"/>
      <c r="F101" s="810" t="s">
        <v>8</v>
      </c>
      <c r="G101" s="810" t="s">
        <v>17</v>
      </c>
      <c r="J101" s="882" t="s">
        <v>198</v>
      </c>
      <c r="K101" s="899"/>
      <c r="L101" s="884" t="s">
        <v>199</v>
      </c>
      <c r="M101" s="899"/>
      <c r="N101" s="885" t="s">
        <v>200</v>
      </c>
      <c r="P101" s="886" t="s">
        <v>330</v>
      </c>
      <c r="R101" s="900" t="s">
        <v>244</v>
      </c>
    </row>
    <row r="102" spans="1:18" s="789" customFormat="1">
      <c r="A102" s="819"/>
      <c r="B102" s="844"/>
      <c r="C102" s="827"/>
      <c r="D102" s="823"/>
      <c r="E102" s="818"/>
      <c r="F102" s="823"/>
      <c r="G102" s="797"/>
      <c r="J102" s="882"/>
      <c r="K102" s="899"/>
      <c r="L102" s="884"/>
      <c r="M102" s="899"/>
      <c r="N102" s="885"/>
      <c r="O102" s="899"/>
      <c r="P102" s="886"/>
      <c r="Q102" s="899"/>
      <c r="R102" s="887"/>
    </row>
    <row r="103" spans="1:18" s="789" customFormat="1" ht="25.5">
      <c r="A103" s="819" t="s">
        <v>22</v>
      </c>
      <c r="B103" s="844" t="s">
        <v>27</v>
      </c>
      <c r="C103" s="827"/>
      <c r="D103" s="823"/>
      <c r="E103" s="818"/>
      <c r="F103" s="828"/>
      <c r="G103" s="797"/>
      <c r="J103" s="882"/>
      <c r="K103" s="899"/>
      <c r="L103" s="884"/>
      <c r="M103" s="899"/>
      <c r="N103" s="885"/>
      <c r="O103" s="899"/>
      <c r="P103" s="886"/>
      <c r="Q103" s="899"/>
      <c r="R103" s="887"/>
    </row>
    <row r="104" spans="1:18" s="789" customFormat="1">
      <c r="A104" s="819"/>
      <c r="B104" s="844"/>
      <c r="C104" s="827" t="s">
        <v>20</v>
      </c>
      <c r="D104" s="823">
        <v>100</v>
      </c>
      <c r="E104" s="765">
        <v>0</v>
      </c>
      <c r="F104" s="823">
        <f>D104*E104</f>
        <v>0</v>
      </c>
      <c r="G104" s="797"/>
      <c r="J104" s="882"/>
      <c r="K104" s="899"/>
      <c r="L104" s="884"/>
      <c r="M104" s="899"/>
      <c r="N104" s="885"/>
      <c r="O104" s="899"/>
      <c r="P104" s="886"/>
      <c r="Q104" s="899"/>
      <c r="R104" s="887"/>
    </row>
    <row r="105" spans="1:18" s="789" customFormat="1">
      <c r="A105" s="819"/>
      <c r="B105" s="844"/>
      <c r="C105" s="827"/>
      <c r="D105" s="823"/>
      <c r="E105" s="765"/>
      <c r="F105" s="828"/>
      <c r="G105" s="797"/>
      <c r="J105" s="882"/>
      <c r="K105" s="899"/>
      <c r="L105" s="884"/>
      <c r="M105" s="899"/>
      <c r="N105" s="885"/>
      <c r="O105" s="899"/>
      <c r="P105" s="886"/>
      <c r="Q105" s="899"/>
      <c r="R105" s="887"/>
    </row>
    <row r="106" spans="1:18" s="789" customFormat="1" ht="25.5">
      <c r="A106" s="819" t="s">
        <v>23</v>
      </c>
      <c r="B106" s="844" t="s">
        <v>28</v>
      </c>
      <c r="C106" s="827"/>
      <c r="D106" s="823"/>
      <c r="E106" s="765"/>
      <c r="F106" s="828"/>
      <c r="G106" s="797"/>
      <c r="J106" s="882"/>
      <c r="K106" s="899"/>
      <c r="L106" s="884"/>
      <c r="M106" s="899"/>
      <c r="N106" s="885"/>
      <c r="O106" s="899"/>
      <c r="P106" s="886"/>
      <c r="Q106" s="899"/>
      <c r="R106" s="887"/>
    </row>
    <row r="107" spans="1:18" s="789" customFormat="1">
      <c r="B107" s="844"/>
      <c r="C107" s="827" t="s">
        <v>4</v>
      </c>
      <c r="D107" s="823">
        <v>1</v>
      </c>
      <c r="E107" s="765">
        <v>0</v>
      </c>
      <c r="F107" s="823">
        <f>D107*E107</f>
        <v>0</v>
      </c>
      <c r="G107" s="797"/>
      <c r="J107" s="882"/>
      <c r="K107" s="899"/>
      <c r="L107" s="884"/>
      <c r="M107" s="899"/>
      <c r="N107" s="885"/>
      <c r="O107" s="899"/>
      <c r="P107" s="886"/>
      <c r="Q107" s="899"/>
      <c r="R107" s="887"/>
    </row>
    <row r="108" spans="1:18" s="789" customFormat="1">
      <c r="A108" s="819"/>
      <c r="B108" s="844"/>
      <c r="C108" s="827"/>
      <c r="D108" s="823"/>
      <c r="E108" s="765"/>
      <c r="F108" s="823"/>
      <c r="G108" s="797"/>
      <c r="J108" s="882"/>
      <c r="K108" s="899"/>
      <c r="L108" s="884"/>
      <c r="M108" s="899"/>
      <c r="N108" s="885"/>
      <c r="O108" s="899"/>
      <c r="P108" s="886"/>
      <c r="Q108" s="899"/>
      <c r="R108" s="887"/>
    </row>
    <row r="109" spans="1:18" s="789" customFormat="1">
      <c r="A109" s="819" t="s">
        <v>24</v>
      </c>
      <c r="B109" s="844" t="s">
        <v>29</v>
      </c>
      <c r="C109" s="827"/>
      <c r="D109" s="823"/>
      <c r="E109" s="765"/>
      <c r="F109" s="828"/>
      <c r="G109" s="797"/>
      <c r="J109" s="882"/>
      <c r="K109" s="899"/>
      <c r="L109" s="884"/>
      <c r="M109" s="899"/>
      <c r="N109" s="885"/>
      <c r="O109" s="899"/>
      <c r="P109" s="886"/>
      <c r="Q109" s="899"/>
      <c r="R109" s="887"/>
    </row>
    <row r="110" spans="1:18" s="789" customFormat="1">
      <c r="A110" s="819"/>
      <c r="B110" s="844"/>
      <c r="C110" s="827" t="s">
        <v>30</v>
      </c>
      <c r="D110" s="823">
        <v>1</v>
      </c>
      <c r="E110" s="765">
        <v>0</v>
      </c>
      <c r="F110" s="823">
        <f>D110*E110</f>
        <v>0</v>
      </c>
      <c r="G110" s="797"/>
      <c r="J110" s="882"/>
      <c r="K110" s="899"/>
      <c r="L110" s="884"/>
      <c r="M110" s="899"/>
      <c r="N110" s="885"/>
      <c r="O110" s="899"/>
      <c r="P110" s="886"/>
      <c r="Q110" s="899"/>
      <c r="R110" s="887"/>
    </row>
    <row r="111" spans="1:18" s="789" customFormat="1">
      <c r="A111" s="819"/>
      <c r="B111" s="844"/>
      <c r="C111" s="827"/>
      <c r="D111" s="823"/>
      <c r="E111" s="765"/>
      <c r="F111" s="828"/>
      <c r="G111" s="797"/>
      <c r="J111" s="882"/>
      <c r="K111" s="899"/>
      <c r="L111" s="884"/>
      <c r="M111" s="899"/>
      <c r="N111" s="885"/>
      <c r="O111" s="899"/>
      <c r="P111" s="886"/>
      <c r="Q111" s="899"/>
      <c r="R111" s="887"/>
    </row>
    <row r="112" spans="1:18" s="789" customFormat="1" ht="25.5">
      <c r="A112" s="819" t="s">
        <v>25</v>
      </c>
      <c r="B112" s="844" t="s">
        <v>31</v>
      </c>
      <c r="C112" s="827"/>
      <c r="D112" s="823"/>
      <c r="E112" s="765"/>
      <c r="F112" s="828"/>
      <c r="G112" s="797"/>
      <c r="J112" s="882"/>
      <c r="K112" s="899"/>
      <c r="L112" s="884"/>
      <c r="M112" s="899"/>
      <c r="N112" s="885"/>
      <c r="O112" s="899"/>
      <c r="P112" s="886"/>
      <c r="Q112" s="899"/>
      <c r="R112" s="887"/>
    </row>
    <row r="113" spans="1:18" s="789" customFormat="1">
      <c r="B113" s="844"/>
      <c r="C113" s="827" t="s">
        <v>4</v>
      </c>
      <c r="D113" s="823">
        <v>1</v>
      </c>
      <c r="E113" s="765">
        <v>0</v>
      </c>
      <c r="F113" s="823">
        <f>D113*E113</f>
        <v>0</v>
      </c>
      <c r="G113" s="797"/>
      <c r="J113" s="882"/>
      <c r="K113" s="899"/>
      <c r="L113" s="884"/>
      <c r="M113" s="899"/>
      <c r="N113" s="885"/>
      <c r="O113" s="899"/>
      <c r="P113" s="886"/>
      <c r="Q113" s="899"/>
      <c r="R113" s="887"/>
    </row>
    <row r="114" spans="1:18" s="789" customFormat="1">
      <c r="A114" s="819"/>
      <c r="B114" s="844"/>
      <c r="C114" s="827"/>
      <c r="D114" s="823"/>
      <c r="E114" s="765"/>
      <c r="F114" s="823"/>
      <c r="G114" s="797"/>
      <c r="J114" s="882"/>
      <c r="K114" s="899"/>
      <c r="L114" s="884"/>
      <c r="M114" s="899"/>
      <c r="N114" s="885"/>
      <c r="O114" s="899"/>
      <c r="P114" s="886"/>
      <c r="Q114" s="899"/>
      <c r="R114" s="887"/>
    </row>
    <row r="115" spans="1:18" s="789" customFormat="1" ht="25.5">
      <c r="A115" s="819" t="s">
        <v>26</v>
      </c>
      <c r="B115" s="844" t="s">
        <v>32</v>
      </c>
      <c r="C115" s="827"/>
      <c r="D115" s="823"/>
      <c r="E115" s="765"/>
      <c r="F115" s="828"/>
      <c r="G115" s="797"/>
      <c r="J115" s="882"/>
      <c r="K115" s="899"/>
      <c r="L115" s="884"/>
      <c r="M115" s="899"/>
      <c r="N115" s="885"/>
      <c r="O115" s="899"/>
      <c r="P115" s="886"/>
      <c r="Q115" s="899"/>
      <c r="R115" s="887"/>
    </row>
    <row r="116" spans="1:18" s="789" customFormat="1">
      <c r="A116" s="819"/>
      <c r="B116" s="844"/>
      <c r="C116" s="827" t="s">
        <v>33</v>
      </c>
      <c r="D116" s="823">
        <v>1</v>
      </c>
      <c r="E116" s="765">
        <v>0</v>
      </c>
      <c r="F116" s="823">
        <f>D116*E116</f>
        <v>0</v>
      </c>
      <c r="G116" s="797"/>
      <c r="J116" s="882"/>
      <c r="K116" s="899"/>
      <c r="L116" s="884"/>
      <c r="M116" s="899"/>
      <c r="N116" s="885"/>
      <c r="O116" s="899"/>
      <c r="P116" s="886"/>
      <c r="Q116" s="899"/>
      <c r="R116" s="887"/>
    </row>
    <row r="117" spans="1:18" s="789" customFormat="1">
      <c r="A117" s="819"/>
      <c r="B117" s="844"/>
      <c r="C117" s="827"/>
      <c r="D117" s="823"/>
      <c r="E117" s="765"/>
      <c r="F117" s="828"/>
      <c r="G117" s="797"/>
      <c r="J117" s="882"/>
      <c r="K117" s="899"/>
      <c r="L117" s="884"/>
      <c r="M117" s="899"/>
      <c r="N117" s="885"/>
      <c r="O117" s="899"/>
      <c r="P117" s="886"/>
      <c r="Q117" s="899"/>
      <c r="R117" s="887"/>
    </row>
    <row r="118" spans="1:18" s="789" customFormat="1">
      <c r="A118" s="819"/>
      <c r="B118" s="844"/>
      <c r="C118" s="827"/>
      <c r="D118" s="823"/>
      <c r="E118" s="765"/>
      <c r="F118" s="823"/>
      <c r="G118" s="797"/>
      <c r="J118" s="882"/>
      <c r="K118" s="899"/>
      <c r="L118" s="884"/>
      <c r="M118" s="899"/>
      <c r="N118" s="885"/>
      <c r="O118" s="899"/>
      <c r="P118" s="886"/>
      <c r="Q118" s="899"/>
      <c r="R118" s="887"/>
    </row>
    <row r="119" spans="1:18" s="789" customFormat="1" ht="38.25">
      <c r="A119" s="819" t="s">
        <v>258</v>
      </c>
      <c r="B119" s="844" t="s">
        <v>331</v>
      </c>
      <c r="C119" s="827"/>
      <c r="D119" s="823"/>
      <c r="E119" s="765"/>
      <c r="F119" s="828"/>
      <c r="G119" s="797"/>
      <c r="J119" s="882"/>
      <c r="K119" s="899"/>
      <c r="L119" s="884"/>
      <c r="M119" s="899"/>
      <c r="N119" s="885"/>
      <c r="O119" s="899"/>
      <c r="P119" s="886"/>
      <c r="Q119" s="899"/>
      <c r="R119" s="887"/>
    </row>
    <row r="120" spans="1:18" s="789" customFormat="1">
      <c r="A120" s="819"/>
      <c r="B120" s="844"/>
      <c r="C120" s="827" t="s">
        <v>4</v>
      </c>
      <c r="D120" s="823">
        <v>3</v>
      </c>
      <c r="E120" s="765">
        <v>0</v>
      </c>
      <c r="G120" s="823">
        <f>D120*E120</f>
        <v>0</v>
      </c>
      <c r="J120" s="882"/>
      <c r="K120" s="899"/>
      <c r="L120" s="884"/>
      <c r="M120" s="899"/>
      <c r="N120" s="885"/>
      <c r="O120" s="899"/>
      <c r="P120" s="886"/>
      <c r="Q120" s="899"/>
      <c r="R120" s="887"/>
    </row>
    <row r="121" spans="1:18" s="789" customFormat="1">
      <c r="A121" s="819"/>
      <c r="B121" s="844"/>
      <c r="C121" s="827"/>
      <c r="D121" s="823"/>
      <c r="E121" s="765"/>
      <c r="F121" s="828"/>
      <c r="G121" s="797"/>
      <c r="J121" s="882"/>
      <c r="K121" s="899"/>
      <c r="L121" s="884"/>
      <c r="M121" s="899"/>
      <c r="N121" s="885"/>
      <c r="O121" s="899"/>
      <c r="P121" s="886"/>
      <c r="Q121" s="899"/>
      <c r="R121" s="887"/>
    </row>
    <row r="122" spans="1:18">
      <c r="A122" s="901" t="s">
        <v>5</v>
      </c>
      <c r="B122" s="902" t="s">
        <v>34</v>
      </c>
      <c r="C122" s="903"/>
      <c r="D122" s="904"/>
      <c r="E122" s="867"/>
      <c r="F122" s="904">
        <f>SUM(F103:F121)</f>
        <v>0</v>
      </c>
      <c r="G122" s="905">
        <f>SUM(G104:G121)</f>
        <v>0</v>
      </c>
    </row>
    <row r="123" spans="1:18" s="789" customFormat="1">
      <c r="A123" s="819"/>
      <c r="B123" s="844"/>
      <c r="C123" s="827"/>
      <c r="D123" s="823"/>
      <c r="E123" s="765"/>
      <c r="F123" s="823"/>
      <c r="G123" s="797"/>
      <c r="J123" s="882"/>
      <c r="K123" s="899"/>
      <c r="L123" s="884"/>
      <c r="M123" s="899"/>
      <c r="N123" s="885"/>
      <c r="O123" s="899"/>
      <c r="P123" s="886"/>
      <c r="Q123" s="899"/>
      <c r="R123" s="887"/>
    </row>
    <row r="124" spans="1:18" s="789" customFormat="1">
      <c r="A124" s="819"/>
      <c r="B124" s="844"/>
      <c r="C124" s="827"/>
      <c r="D124" s="823"/>
      <c r="E124" s="765"/>
      <c r="F124" s="828"/>
      <c r="G124" s="797"/>
      <c r="J124" s="882"/>
      <c r="K124" s="899"/>
      <c r="L124" s="884"/>
      <c r="M124" s="899"/>
      <c r="N124" s="885"/>
      <c r="O124" s="899"/>
      <c r="P124" s="886"/>
      <c r="Q124" s="899"/>
      <c r="R124" s="887"/>
    </row>
    <row r="125" spans="1:18" s="789" customFormat="1" ht="27" customHeight="1">
      <c r="A125" s="906" t="s">
        <v>10</v>
      </c>
      <c r="B125" s="812" t="s">
        <v>12</v>
      </c>
      <c r="C125" s="907"/>
      <c r="D125" s="908"/>
      <c r="E125" s="868"/>
      <c r="F125" s="909" t="s">
        <v>8</v>
      </c>
      <c r="G125" s="909" t="s">
        <v>17</v>
      </c>
      <c r="J125" s="882"/>
      <c r="K125" s="899"/>
      <c r="L125" s="884"/>
      <c r="M125" s="899"/>
      <c r="N125" s="885"/>
      <c r="O125" s="899"/>
      <c r="P125" s="886"/>
      <c r="Q125" s="899"/>
      <c r="R125" s="887"/>
    </row>
    <row r="126" spans="1:18" s="789" customFormat="1">
      <c r="A126" s="819"/>
      <c r="B126" s="844"/>
      <c r="C126" s="827"/>
      <c r="D126" s="823"/>
      <c r="E126" s="765"/>
      <c r="F126" s="823"/>
      <c r="G126" s="797"/>
      <c r="J126" s="882"/>
      <c r="K126" s="899"/>
      <c r="L126" s="884"/>
      <c r="M126" s="899"/>
      <c r="N126" s="885"/>
      <c r="O126" s="899"/>
      <c r="P126" s="886"/>
      <c r="Q126" s="899"/>
      <c r="R126" s="887"/>
    </row>
    <row r="127" spans="1:18" s="789" customFormat="1">
      <c r="A127" s="819" t="s">
        <v>0</v>
      </c>
      <c r="B127" s="844" t="s">
        <v>11</v>
      </c>
      <c r="C127" s="827"/>
      <c r="D127" s="823"/>
      <c r="E127" s="765"/>
      <c r="F127" s="828"/>
      <c r="G127" s="797"/>
      <c r="J127" s="882"/>
      <c r="K127" s="899"/>
      <c r="L127" s="899"/>
      <c r="M127" s="899"/>
      <c r="N127" s="899"/>
      <c r="O127" s="899"/>
      <c r="P127" s="886"/>
      <c r="Q127" s="899"/>
      <c r="R127" s="887"/>
    </row>
    <row r="128" spans="1:18" s="789" customFormat="1">
      <c r="A128" s="819"/>
      <c r="B128" s="844" t="s">
        <v>261</v>
      </c>
      <c r="C128" s="827" t="s">
        <v>14</v>
      </c>
      <c r="D128" s="823">
        <v>16</v>
      </c>
      <c r="E128" s="765">
        <v>0</v>
      </c>
      <c r="F128" s="823">
        <f>D128*E128</f>
        <v>0</v>
      </c>
      <c r="G128" s="797"/>
      <c r="J128" s="882"/>
      <c r="K128" s="899"/>
      <c r="L128" s="899"/>
      <c r="M128" s="899"/>
      <c r="N128" s="899"/>
      <c r="O128" s="899"/>
      <c r="P128" s="886"/>
      <c r="Q128" s="899"/>
      <c r="R128" s="887"/>
    </row>
    <row r="129" spans="1:18" s="789" customFormat="1">
      <c r="A129" s="819"/>
      <c r="B129" s="844"/>
      <c r="C129" s="827"/>
      <c r="D129" s="823"/>
      <c r="E129" s="765"/>
      <c r="F129" s="828"/>
      <c r="G129" s="797"/>
      <c r="J129" s="882"/>
      <c r="K129" s="899"/>
      <c r="L129" s="899"/>
      <c r="M129" s="899"/>
      <c r="N129" s="899"/>
      <c r="O129" s="899"/>
      <c r="P129" s="886"/>
      <c r="Q129" s="899"/>
      <c r="R129" s="887"/>
    </row>
    <row r="130" spans="1:18" s="789" customFormat="1">
      <c r="A130" s="819"/>
      <c r="B130" s="844" t="s">
        <v>262</v>
      </c>
      <c r="C130" s="827" t="s">
        <v>14</v>
      </c>
      <c r="D130" s="823">
        <v>60</v>
      </c>
      <c r="E130" s="765">
        <v>0</v>
      </c>
      <c r="F130" s="823">
        <f>D130*E130</f>
        <v>0</v>
      </c>
      <c r="G130" s="797"/>
      <c r="J130" s="882"/>
      <c r="K130" s="899"/>
      <c r="L130" s="899"/>
      <c r="M130" s="899"/>
      <c r="N130" s="899"/>
      <c r="O130" s="899"/>
      <c r="P130" s="886"/>
      <c r="Q130" s="899"/>
      <c r="R130" s="887"/>
    </row>
    <row r="131" spans="1:18">
      <c r="E131" s="762"/>
    </row>
    <row r="132" spans="1:18" s="789" customFormat="1" ht="25.5">
      <c r="A132" s="819" t="s">
        <v>46</v>
      </c>
      <c r="B132" s="844" t="s">
        <v>35</v>
      </c>
      <c r="C132" s="821"/>
      <c r="E132" s="763"/>
      <c r="G132" s="797"/>
      <c r="J132" s="882"/>
      <c r="K132" s="899"/>
      <c r="L132" s="884"/>
      <c r="M132" s="899"/>
      <c r="N132" s="885"/>
      <c r="O132" s="899"/>
      <c r="P132" s="886"/>
      <c r="Q132" s="899"/>
      <c r="R132" s="887"/>
    </row>
    <row r="133" spans="1:18" s="789" customFormat="1">
      <c r="A133" s="819"/>
      <c r="B133" s="844" t="s">
        <v>37</v>
      </c>
      <c r="C133" s="827" t="s">
        <v>4</v>
      </c>
      <c r="D133" s="823">
        <v>16</v>
      </c>
      <c r="E133" s="765">
        <v>0</v>
      </c>
      <c r="G133" s="823">
        <f>D133*E133</f>
        <v>0</v>
      </c>
      <c r="J133" s="882"/>
      <c r="K133" s="899"/>
      <c r="L133" s="884"/>
      <c r="M133" s="899"/>
      <c r="N133" s="885"/>
      <c r="O133" s="899"/>
      <c r="P133" s="886"/>
      <c r="Q133" s="899"/>
      <c r="R133" s="887"/>
    </row>
    <row r="134" spans="1:18" s="789" customFormat="1">
      <c r="B134" s="844" t="s">
        <v>36</v>
      </c>
      <c r="C134" s="827" t="s">
        <v>4</v>
      </c>
      <c r="D134" s="823">
        <v>3</v>
      </c>
      <c r="E134" s="765">
        <v>0</v>
      </c>
      <c r="G134" s="823">
        <f>D134*E134</f>
        <v>0</v>
      </c>
      <c r="J134" s="882"/>
      <c r="K134" s="899"/>
      <c r="L134" s="884"/>
      <c r="M134" s="899"/>
      <c r="N134" s="885"/>
      <c r="O134" s="899"/>
      <c r="P134" s="886"/>
      <c r="Q134" s="899"/>
      <c r="R134" s="887"/>
    </row>
    <row r="135" spans="1:18" s="789" customFormat="1">
      <c r="A135" s="819"/>
      <c r="B135" s="844" t="s">
        <v>260</v>
      </c>
      <c r="C135" s="827" t="s">
        <v>4</v>
      </c>
      <c r="D135" s="823">
        <v>2</v>
      </c>
      <c r="E135" s="765">
        <v>0</v>
      </c>
      <c r="G135" s="823">
        <f>D135*E135</f>
        <v>0</v>
      </c>
      <c r="J135" s="882"/>
      <c r="K135" s="899"/>
      <c r="L135" s="884"/>
      <c r="M135" s="899"/>
      <c r="N135" s="885"/>
      <c r="O135" s="899"/>
      <c r="P135" s="886"/>
      <c r="Q135" s="899"/>
      <c r="R135" s="887"/>
    </row>
    <row r="136" spans="1:18" s="789" customFormat="1">
      <c r="A136" s="819"/>
      <c r="B136" s="844"/>
      <c r="C136" s="827"/>
      <c r="D136" s="823"/>
      <c r="E136" s="765"/>
      <c r="F136" s="823"/>
      <c r="G136" s="797"/>
      <c r="J136" s="882"/>
      <c r="K136" s="899"/>
      <c r="L136" s="884"/>
      <c r="M136" s="899"/>
      <c r="N136" s="885"/>
      <c r="O136" s="899"/>
      <c r="P136" s="886"/>
      <c r="Q136" s="899"/>
      <c r="R136" s="887"/>
    </row>
    <row r="137" spans="1:18" s="789" customFormat="1" ht="38.25">
      <c r="A137" s="819" t="s">
        <v>47</v>
      </c>
      <c r="B137" s="844" t="s">
        <v>38</v>
      </c>
      <c r="E137" s="763"/>
      <c r="G137" s="797"/>
      <c r="J137" s="882"/>
      <c r="K137" s="899"/>
      <c r="L137" s="884"/>
      <c r="M137" s="899"/>
      <c r="N137" s="885"/>
      <c r="O137" s="899"/>
      <c r="P137" s="886"/>
      <c r="Q137" s="899"/>
      <c r="R137" s="887"/>
    </row>
    <row r="138" spans="1:18" s="789" customFormat="1">
      <c r="A138" s="819"/>
      <c r="B138" s="844"/>
      <c r="C138" s="827" t="s">
        <v>4</v>
      </c>
      <c r="D138" s="823">
        <v>28</v>
      </c>
      <c r="E138" s="765">
        <v>0</v>
      </c>
      <c r="G138" s="823">
        <f>D138*E138</f>
        <v>0</v>
      </c>
      <c r="J138" s="882"/>
      <c r="K138" s="899"/>
      <c r="L138" s="884"/>
      <c r="M138" s="899"/>
      <c r="N138" s="885"/>
      <c r="O138" s="899"/>
      <c r="P138" s="886"/>
      <c r="Q138" s="899"/>
      <c r="R138" s="887"/>
    </row>
    <row r="139" spans="1:18" s="789" customFormat="1">
      <c r="A139" s="819"/>
      <c r="B139" s="844"/>
      <c r="C139" s="827"/>
      <c r="D139" s="823"/>
      <c r="E139" s="765"/>
      <c r="F139" s="823"/>
      <c r="G139" s="797"/>
      <c r="J139" s="882"/>
      <c r="K139" s="899"/>
      <c r="L139" s="884"/>
      <c r="M139" s="899"/>
      <c r="N139" s="885"/>
      <c r="O139" s="899"/>
      <c r="P139" s="886"/>
      <c r="Q139" s="899"/>
      <c r="R139" s="887"/>
    </row>
    <row r="140" spans="1:18" s="789" customFormat="1" ht="25.5">
      <c r="A140" s="819" t="s">
        <v>48</v>
      </c>
      <c r="B140" s="844" t="s">
        <v>39</v>
      </c>
      <c r="E140" s="763"/>
      <c r="G140" s="797"/>
      <c r="J140" s="882"/>
      <c r="K140" s="899"/>
      <c r="L140" s="884"/>
      <c r="M140" s="899"/>
      <c r="N140" s="885"/>
      <c r="O140" s="899"/>
      <c r="P140" s="886"/>
      <c r="Q140" s="899"/>
      <c r="R140" s="887"/>
    </row>
    <row r="141" spans="1:18" s="789" customFormat="1">
      <c r="A141" s="819"/>
      <c r="B141" s="844"/>
      <c r="C141" s="827" t="s">
        <v>4</v>
      </c>
      <c r="D141" s="823">
        <v>2</v>
      </c>
      <c r="E141" s="765">
        <v>0</v>
      </c>
      <c r="G141" s="823">
        <f>D141*E141</f>
        <v>0</v>
      </c>
      <c r="J141" s="882"/>
      <c r="K141" s="899"/>
      <c r="L141" s="884"/>
      <c r="M141" s="899"/>
      <c r="N141" s="885"/>
      <c r="O141" s="899"/>
      <c r="P141" s="886"/>
      <c r="Q141" s="899"/>
      <c r="R141" s="887"/>
    </row>
    <row r="142" spans="1:18" s="789" customFormat="1">
      <c r="A142" s="819"/>
      <c r="B142" s="844"/>
      <c r="C142" s="827"/>
      <c r="D142" s="823"/>
      <c r="E142" s="765"/>
      <c r="F142" s="823"/>
      <c r="G142" s="797"/>
      <c r="J142" s="882"/>
      <c r="K142" s="899"/>
      <c r="L142" s="884"/>
      <c r="M142" s="899"/>
      <c r="N142" s="885"/>
      <c r="O142" s="899"/>
      <c r="P142" s="886"/>
      <c r="Q142" s="899"/>
      <c r="R142" s="887"/>
    </row>
    <row r="143" spans="1:18" s="789" customFormat="1" ht="38.25">
      <c r="A143" s="819" t="s">
        <v>49</v>
      </c>
      <c r="B143" s="844" t="s">
        <v>40</v>
      </c>
      <c r="E143" s="763"/>
      <c r="G143" s="797"/>
      <c r="J143" s="882"/>
      <c r="K143" s="899"/>
      <c r="L143" s="884"/>
      <c r="M143" s="899"/>
      <c r="N143" s="885"/>
      <c r="O143" s="899"/>
      <c r="P143" s="886"/>
      <c r="Q143" s="899"/>
      <c r="R143" s="887"/>
    </row>
    <row r="144" spans="1:18" s="789" customFormat="1">
      <c r="A144" s="819"/>
      <c r="B144" s="844" t="s">
        <v>41</v>
      </c>
      <c r="C144" s="827" t="s">
        <v>4</v>
      </c>
      <c r="D144" s="823">
        <v>20</v>
      </c>
      <c r="E144" s="765">
        <v>0</v>
      </c>
      <c r="F144" s="823">
        <f>D144*E144</f>
        <v>0</v>
      </c>
      <c r="G144" s="797"/>
      <c r="J144" s="882"/>
      <c r="K144" s="899"/>
      <c r="L144" s="884"/>
      <c r="M144" s="899"/>
      <c r="N144" s="885"/>
      <c r="O144" s="899"/>
      <c r="P144" s="886"/>
      <c r="Q144" s="899"/>
      <c r="R144" s="887"/>
    </row>
    <row r="145" spans="1:18" s="789" customFormat="1">
      <c r="A145" s="819"/>
      <c r="B145" s="844" t="s">
        <v>42</v>
      </c>
      <c r="C145" s="827" t="s">
        <v>20</v>
      </c>
      <c r="D145" s="823">
        <v>300</v>
      </c>
      <c r="E145" s="765">
        <v>0</v>
      </c>
      <c r="F145" s="823">
        <f>D145*E145</f>
        <v>0</v>
      </c>
      <c r="G145" s="797"/>
      <c r="J145" s="882"/>
      <c r="K145" s="899"/>
      <c r="L145" s="884"/>
      <c r="M145" s="899"/>
      <c r="N145" s="885"/>
      <c r="O145" s="899"/>
      <c r="P145" s="886"/>
      <c r="Q145" s="899"/>
      <c r="R145" s="887"/>
    </row>
    <row r="146" spans="1:18">
      <c r="E146" s="762"/>
    </row>
    <row r="147" spans="1:18" s="789" customFormat="1" ht="38.25">
      <c r="A147" s="819" t="s">
        <v>50</v>
      </c>
      <c r="B147" s="844" t="s">
        <v>44</v>
      </c>
      <c r="E147" s="763"/>
      <c r="G147" s="797"/>
      <c r="J147" s="882"/>
      <c r="K147" s="899"/>
      <c r="L147" s="884"/>
      <c r="M147" s="899"/>
      <c r="N147" s="885"/>
      <c r="O147" s="899"/>
      <c r="P147" s="886"/>
      <c r="Q147" s="899"/>
      <c r="R147" s="887"/>
    </row>
    <row r="148" spans="1:18" s="789" customFormat="1">
      <c r="A148" s="819"/>
      <c r="B148" s="844"/>
      <c r="C148" s="827" t="s">
        <v>19</v>
      </c>
      <c r="D148" s="823">
        <v>219</v>
      </c>
      <c r="E148" s="765">
        <v>0</v>
      </c>
      <c r="F148" s="823">
        <f>D148*E148</f>
        <v>0</v>
      </c>
      <c r="G148" s="797"/>
      <c r="J148" s="882"/>
      <c r="K148" s="899"/>
      <c r="L148" s="884"/>
      <c r="M148" s="899"/>
      <c r="N148" s="885"/>
      <c r="O148" s="899"/>
      <c r="P148" s="886"/>
      <c r="Q148" s="899"/>
      <c r="R148" s="887"/>
    </row>
    <row r="149" spans="1:18">
      <c r="A149" s="819"/>
      <c r="E149" s="762"/>
    </row>
    <row r="150" spans="1:18" s="789" customFormat="1" ht="38.25">
      <c r="A150" s="819" t="s">
        <v>51</v>
      </c>
      <c r="B150" s="844" t="s">
        <v>43</v>
      </c>
      <c r="C150" s="827"/>
      <c r="D150" s="823"/>
      <c r="E150" s="765"/>
      <c r="F150" s="823"/>
      <c r="G150" s="797"/>
      <c r="J150" s="882"/>
      <c r="K150" s="899"/>
      <c r="L150" s="884"/>
      <c r="M150" s="899"/>
      <c r="N150" s="885"/>
      <c r="O150" s="899"/>
      <c r="P150" s="886"/>
      <c r="Q150" s="899"/>
      <c r="R150" s="887"/>
    </row>
    <row r="151" spans="1:18" s="789" customFormat="1">
      <c r="A151" s="819"/>
      <c r="B151" s="844"/>
      <c r="C151" s="827" t="s">
        <v>19</v>
      </c>
      <c r="D151" s="823">
        <v>149</v>
      </c>
      <c r="E151" s="765">
        <v>0</v>
      </c>
      <c r="F151" s="823">
        <f>D151*E151</f>
        <v>0</v>
      </c>
      <c r="G151" s="797"/>
      <c r="J151" s="882"/>
      <c r="K151" s="899"/>
      <c r="L151" s="884"/>
      <c r="M151" s="899"/>
      <c r="N151" s="885"/>
      <c r="O151" s="899"/>
      <c r="P151" s="886"/>
      <c r="Q151" s="899"/>
      <c r="R151" s="887"/>
    </row>
    <row r="152" spans="1:18">
      <c r="A152" s="819"/>
      <c r="E152" s="762"/>
    </row>
    <row r="153" spans="1:18" s="789" customFormat="1" ht="25.5">
      <c r="A153" s="819" t="s">
        <v>52</v>
      </c>
      <c r="B153" s="844" t="s">
        <v>45</v>
      </c>
      <c r="C153" s="827"/>
      <c r="D153" s="823"/>
      <c r="E153" s="765"/>
      <c r="F153" s="823"/>
      <c r="G153" s="797"/>
      <c r="J153" s="882"/>
      <c r="K153" s="899"/>
      <c r="L153" s="884"/>
      <c r="M153" s="899"/>
      <c r="N153" s="885"/>
      <c r="O153" s="899"/>
      <c r="P153" s="886"/>
      <c r="Q153" s="899"/>
      <c r="R153" s="887"/>
    </row>
    <row r="154" spans="1:18" s="789" customFormat="1">
      <c r="A154" s="819"/>
      <c r="B154" s="844"/>
      <c r="C154" s="827" t="s">
        <v>19</v>
      </c>
      <c r="D154" s="823">
        <v>76</v>
      </c>
      <c r="E154" s="765">
        <v>0</v>
      </c>
      <c r="G154" s="823">
        <f>D154*E154</f>
        <v>0</v>
      </c>
      <c r="J154" s="882"/>
      <c r="K154" s="899"/>
      <c r="L154" s="884"/>
      <c r="M154" s="899"/>
      <c r="N154" s="885"/>
      <c r="O154" s="899"/>
      <c r="P154" s="886"/>
      <c r="Q154" s="899"/>
      <c r="R154" s="887"/>
    </row>
    <row r="155" spans="1:18">
      <c r="A155" s="819"/>
      <c r="E155" s="762"/>
    </row>
    <row r="156" spans="1:18" s="789" customFormat="1" ht="63.75">
      <c r="A156" s="819" t="s">
        <v>53</v>
      </c>
      <c r="B156" s="844" t="s">
        <v>263</v>
      </c>
      <c r="C156" s="827"/>
      <c r="D156" s="823"/>
      <c r="E156" s="765"/>
      <c r="F156" s="823"/>
      <c r="G156" s="797"/>
      <c r="J156" s="882"/>
      <c r="K156" s="899"/>
      <c r="L156" s="884"/>
      <c r="M156" s="899"/>
      <c r="N156" s="885"/>
      <c r="O156" s="899"/>
      <c r="P156" s="886"/>
      <c r="Q156" s="899"/>
      <c r="R156" s="887"/>
    </row>
    <row r="157" spans="1:18" s="789" customFormat="1">
      <c r="A157" s="819"/>
      <c r="B157" s="844"/>
      <c r="C157" s="827" t="s">
        <v>19</v>
      </c>
      <c r="D157" s="823">
        <v>212.5</v>
      </c>
      <c r="E157" s="765">
        <v>0</v>
      </c>
      <c r="G157" s="823">
        <f>D157*E157</f>
        <v>0</v>
      </c>
      <c r="J157" s="882"/>
      <c r="K157" s="899"/>
      <c r="L157" s="884"/>
      <c r="M157" s="899"/>
      <c r="N157" s="885"/>
      <c r="O157" s="899"/>
      <c r="P157" s="886"/>
      <c r="Q157" s="899"/>
      <c r="R157" s="887"/>
    </row>
    <row r="158" spans="1:18">
      <c r="A158" s="819"/>
      <c r="E158" s="762"/>
    </row>
    <row r="159" spans="1:18" s="789" customFormat="1" ht="38.25">
      <c r="A159" s="819" t="s">
        <v>54</v>
      </c>
      <c r="B159" s="844" t="s">
        <v>67</v>
      </c>
      <c r="C159" s="827"/>
      <c r="D159" s="823"/>
      <c r="E159" s="765"/>
      <c r="F159" s="823"/>
      <c r="G159" s="797"/>
      <c r="J159" s="882"/>
      <c r="K159" s="899"/>
      <c r="L159" s="884"/>
      <c r="M159" s="899"/>
      <c r="N159" s="885"/>
      <c r="O159" s="899"/>
      <c r="P159" s="886"/>
      <c r="Q159" s="899"/>
      <c r="R159" s="887"/>
    </row>
    <row r="160" spans="1:18" s="789" customFormat="1">
      <c r="A160" s="819"/>
      <c r="B160" s="844"/>
      <c r="C160" s="827" t="s">
        <v>4</v>
      </c>
      <c r="D160" s="823">
        <v>2</v>
      </c>
      <c r="E160" s="765">
        <v>0</v>
      </c>
      <c r="F160" s="823">
        <f>D160*E160</f>
        <v>0</v>
      </c>
      <c r="G160" s="797"/>
      <c r="J160" s="882"/>
      <c r="K160" s="899"/>
      <c r="L160" s="884"/>
      <c r="M160" s="899"/>
      <c r="N160" s="885"/>
      <c r="O160" s="899"/>
      <c r="P160" s="886"/>
      <c r="Q160" s="899"/>
      <c r="R160" s="887"/>
    </row>
    <row r="161" spans="1:18">
      <c r="A161" s="819"/>
      <c r="E161" s="762"/>
    </row>
    <row r="162" spans="1:18" s="789" customFormat="1" ht="127.5">
      <c r="A162" s="819" t="s">
        <v>55</v>
      </c>
      <c r="B162" s="844" t="s">
        <v>264</v>
      </c>
      <c r="C162" s="827"/>
      <c r="D162" s="823"/>
      <c r="E162" s="765"/>
      <c r="F162" s="823"/>
      <c r="G162" s="797"/>
      <c r="J162" s="882"/>
      <c r="K162" s="899"/>
      <c r="L162" s="884"/>
      <c r="M162" s="899"/>
      <c r="N162" s="885"/>
      <c r="O162" s="899"/>
      <c r="P162" s="886"/>
      <c r="Q162" s="899"/>
      <c r="R162" s="887"/>
    </row>
    <row r="163" spans="1:18" s="789" customFormat="1">
      <c r="A163" s="819"/>
      <c r="B163" s="844"/>
      <c r="C163" s="827" t="s">
        <v>19</v>
      </c>
      <c r="D163" s="823">
        <v>26.25</v>
      </c>
      <c r="E163" s="765">
        <v>0</v>
      </c>
      <c r="F163" s="823">
        <f>D163*E163</f>
        <v>0</v>
      </c>
      <c r="G163" s="797"/>
      <c r="J163" s="882"/>
      <c r="K163" s="899"/>
      <c r="L163" s="884"/>
      <c r="M163" s="899"/>
      <c r="N163" s="885"/>
      <c r="O163" s="899"/>
      <c r="P163" s="886"/>
      <c r="Q163" s="899"/>
      <c r="R163" s="887"/>
    </row>
    <row r="164" spans="1:18">
      <c r="A164" s="819"/>
      <c r="E164" s="762"/>
    </row>
    <row r="165" spans="1:18" s="789" customFormat="1" ht="38.25">
      <c r="A165" s="819" t="s">
        <v>56</v>
      </c>
      <c r="B165" s="844" t="s">
        <v>69</v>
      </c>
      <c r="C165" s="827"/>
      <c r="D165" s="823"/>
      <c r="E165" s="765"/>
      <c r="F165" s="823"/>
      <c r="G165" s="797"/>
      <c r="J165" s="882"/>
      <c r="K165" s="899"/>
      <c r="L165" s="884"/>
      <c r="M165" s="899"/>
      <c r="N165" s="885"/>
      <c r="O165" s="899"/>
      <c r="P165" s="886"/>
      <c r="Q165" s="899"/>
      <c r="R165" s="887"/>
    </row>
    <row r="166" spans="1:18" s="789" customFormat="1">
      <c r="A166" s="819"/>
      <c r="B166" s="844"/>
      <c r="C166" s="827" t="s">
        <v>19</v>
      </c>
      <c r="D166" s="823">
        <v>520</v>
      </c>
      <c r="E166" s="765">
        <v>0</v>
      </c>
      <c r="F166" s="823">
        <f>D166*E166</f>
        <v>0</v>
      </c>
      <c r="G166" s="797"/>
      <c r="J166" s="882"/>
      <c r="K166" s="899"/>
      <c r="L166" s="884"/>
      <c r="M166" s="899"/>
      <c r="N166" s="885"/>
      <c r="O166" s="899"/>
      <c r="P166" s="886"/>
      <c r="Q166" s="899"/>
      <c r="R166" s="887"/>
    </row>
    <row r="167" spans="1:18">
      <c r="A167" s="819"/>
      <c r="E167" s="762"/>
    </row>
    <row r="168" spans="1:18" s="789" customFormat="1" ht="38.25">
      <c r="A168" s="819" t="s">
        <v>57</v>
      </c>
      <c r="B168" s="844" t="s">
        <v>68</v>
      </c>
      <c r="C168" s="827"/>
      <c r="D168" s="823"/>
      <c r="E168" s="765"/>
      <c r="F168" s="823"/>
      <c r="G168" s="797"/>
      <c r="J168" s="882"/>
      <c r="K168" s="899"/>
      <c r="L168" s="884"/>
      <c r="M168" s="899"/>
      <c r="N168" s="885"/>
      <c r="O168" s="899"/>
      <c r="P168" s="886"/>
      <c r="Q168" s="899"/>
      <c r="R168" s="887"/>
    </row>
    <row r="169" spans="1:18" s="789" customFormat="1">
      <c r="A169" s="819"/>
      <c r="B169" s="844"/>
      <c r="C169" s="827" t="s">
        <v>20</v>
      </c>
      <c r="D169" s="823">
        <v>165</v>
      </c>
      <c r="E169" s="765">
        <v>0</v>
      </c>
      <c r="F169" s="823">
        <f>D169*E169</f>
        <v>0</v>
      </c>
      <c r="G169" s="797"/>
      <c r="J169" s="882"/>
      <c r="K169" s="899"/>
      <c r="L169" s="884"/>
      <c r="M169" s="899"/>
      <c r="N169" s="885"/>
      <c r="O169" s="899"/>
      <c r="P169" s="886"/>
      <c r="Q169" s="899"/>
      <c r="R169" s="887"/>
    </row>
    <row r="170" spans="1:18">
      <c r="A170" s="819"/>
      <c r="E170" s="762"/>
    </row>
    <row r="171" spans="1:18" s="789" customFormat="1" ht="25.5">
      <c r="A171" s="819" t="s">
        <v>58</v>
      </c>
      <c r="B171" s="844" t="s">
        <v>70</v>
      </c>
      <c r="C171" s="827"/>
      <c r="D171" s="823"/>
      <c r="E171" s="765"/>
      <c r="F171" s="823"/>
      <c r="G171" s="797"/>
      <c r="J171" s="882"/>
      <c r="K171" s="899"/>
      <c r="L171" s="884"/>
      <c r="M171" s="899"/>
      <c r="N171" s="885"/>
      <c r="O171" s="899"/>
      <c r="P171" s="886"/>
      <c r="Q171" s="899"/>
      <c r="R171" s="887"/>
    </row>
    <row r="172" spans="1:18" s="789" customFormat="1">
      <c r="A172" s="819"/>
      <c r="B172" s="844"/>
      <c r="C172" s="827" t="s">
        <v>20</v>
      </c>
      <c r="D172" s="823">
        <v>150</v>
      </c>
      <c r="E172" s="765">
        <v>0</v>
      </c>
      <c r="F172" s="823">
        <f>D172*E172</f>
        <v>0</v>
      </c>
      <c r="G172" s="797"/>
      <c r="J172" s="882"/>
      <c r="K172" s="899"/>
      <c r="L172" s="884"/>
      <c r="M172" s="899"/>
      <c r="N172" s="885"/>
      <c r="O172" s="899"/>
      <c r="P172" s="886"/>
      <c r="Q172" s="899"/>
      <c r="R172" s="887"/>
    </row>
    <row r="173" spans="1:18">
      <c r="A173" s="819"/>
      <c r="E173" s="762"/>
    </row>
    <row r="174" spans="1:18" s="789" customFormat="1" ht="25.5">
      <c r="A174" s="819" t="s">
        <v>59</v>
      </c>
      <c r="B174" s="844" t="s">
        <v>71</v>
      </c>
      <c r="C174" s="827"/>
      <c r="D174" s="823"/>
      <c r="E174" s="765"/>
      <c r="F174" s="823"/>
      <c r="G174" s="797"/>
      <c r="J174" s="882"/>
      <c r="K174" s="899"/>
      <c r="L174" s="884"/>
      <c r="M174" s="899"/>
      <c r="N174" s="885"/>
      <c r="O174" s="899"/>
      <c r="P174" s="886"/>
      <c r="Q174" s="899"/>
      <c r="R174" s="887"/>
    </row>
    <row r="175" spans="1:18" s="789" customFormat="1">
      <c r="A175" s="819"/>
      <c r="B175" s="844"/>
      <c r="C175" s="827" t="s">
        <v>19</v>
      </c>
      <c r="D175" s="823">
        <v>9</v>
      </c>
      <c r="E175" s="765">
        <v>0</v>
      </c>
      <c r="G175" s="823">
        <f>D175*E175</f>
        <v>0</v>
      </c>
      <c r="J175" s="882"/>
      <c r="K175" s="899"/>
      <c r="L175" s="884"/>
      <c r="M175" s="899"/>
      <c r="N175" s="885"/>
      <c r="O175" s="899"/>
      <c r="P175" s="886"/>
      <c r="Q175" s="899"/>
      <c r="R175" s="887"/>
    </row>
    <row r="176" spans="1:18">
      <c r="A176" s="819"/>
      <c r="E176" s="762"/>
    </row>
    <row r="177" spans="1:18" s="789" customFormat="1" ht="25.5">
      <c r="A177" s="819" t="s">
        <v>60</v>
      </c>
      <c r="B177" s="844" t="s">
        <v>74</v>
      </c>
      <c r="C177" s="827"/>
      <c r="D177" s="823"/>
      <c r="E177" s="765"/>
      <c r="F177" s="823"/>
      <c r="G177" s="797"/>
      <c r="J177" s="882"/>
      <c r="K177" s="899"/>
      <c r="L177" s="884"/>
      <c r="M177" s="899"/>
      <c r="N177" s="885"/>
      <c r="O177" s="899"/>
      <c r="P177" s="886"/>
      <c r="Q177" s="899"/>
      <c r="R177" s="887"/>
    </row>
    <row r="178" spans="1:18" s="789" customFormat="1">
      <c r="A178" s="819"/>
      <c r="B178" s="844"/>
      <c r="C178" s="827" t="s">
        <v>72</v>
      </c>
      <c r="D178" s="823">
        <v>2.8</v>
      </c>
      <c r="E178" s="765">
        <v>0</v>
      </c>
      <c r="G178" s="823">
        <f>D178*E178</f>
        <v>0</v>
      </c>
      <c r="J178" s="882"/>
      <c r="K178" s="899"/>
      <c r="L178" s="884"/>
      <c r="M178" s="899"/>
      <c r="N178" s="885"/>
      <c r="O178" s="899"/>
      <c r="P178" s="886"/>
      <c r="Q178" s="899"/>
      <c r="R178" s="887"/>
    </row>
    <row r="179" spans="1:18">
      <c r="A179" s="819"/>
      <c r="E179" s="762"/>
    </row>
    <row r="180" spans="1:18" s="789" customFormat="1" ht="38.25">
      <c r="A180" s="819" t="s">
        <v>61</v>
      </c>
      <c r="B180" s="844" t="s">
        <v>73</v>
      </c>
      <c r="C180" s="827"/>
      <c r="D180" s="823"/>
      <c r="E180" s="765"/>
      <c r="F180" s="823"/>
      <c r="G180" s="797"/>
      <c r="J180" s="882"/>
      <c r="K180" s="899"/>
      <c r="L180" s="884"/>
      <c r="M180" s="899"/>
      <c r="N180" s="885"/>
      <c r="O180" s="899"/>
      <c r="P180" s="886"/>
      <c r="Q180" s="899"/>
      <c r="R180" s="887"/>
    </row>
    <row r="181" spans="1:18" s="789" customFormat="1">
      <c r="A181" s="819"/>
      <c r="B181" s="844"/>
      <c r="C181" s="827" t="s">
        <v>4</v>
      </c>
      <c r="D181" s="823">
        <v>1</v>
      </c>
      <c r="E181" s="765">
        <v>0</v>
      </c>
      <c r="G181" s="823">
        <f>D181*E181</f>
        <v>0</v>
      </c>
      <c r="J181" s="882"/>
      <c r="K181" s="899"/>
      <c r="L181" s="884"/>
      <c r="M181" s="899"/>
      <c r="N181" s="885"/>
      <c r="O181" s="899"/>
      <c r="P181" s="886"/>
      <c r="Q181" s="899"/>
      <c r="R181" s="887"/>
    </row>
    <row r="182" spans="1:18">
      <c r="A182" s="819"/>
      <c r="E182" s="762"/>
    </row>
    <row r="183" spans="1:18" s="789" customFormat="1" ht="51">
      <c r="A183" s="819" t="s">
        <v>62</v>
      </c>
      <c r="B183" s="844" t="s">
        <v>266</v>
      </c>
      <c r="C183" s="827"/>
      <c r="D183" s="823"/>
      <c r="E183" s="765"/>
      <c r="F183" s="823"/>
      <c r="G183" s="797"/>
      <c r="J183" s="882"/>
      <c r="K183" s="899"/>
      <c r="L183" s="884"/>
      <c r="M183" s="899"/>
      <c r="N183" s="885"/>
      <c r="O183" s="899"/>
      <c r="P183" s="886"/>
      <c r="Q183" s="899"/>
      <c r="R183" s="887"/>
    </row>
    <row r="184" spans="1:18" s="789" customFormat="1">
      <c r="A184" s="819"/>
      <c r="B184" s="844"/>
      <c r="C184" s="827" t="s">
        <v>19</v>
      </c>
      <c r="D184" s="823">
        <v>110</v>
      </c>
      <c r="E184" s="765">
        <v>0</v>
      </c>
      <c r="G184" s="823">
        <f>D184*E184</f>
        <v>0</v>
      </c>
      <c r="J184" s="882"/>
      <c r="K184" s="899"/>
      <c r="L184" s="884"/>
      <c r="M184" s="899"/>
      <c r="N184" s="885"/>
      <c r="O184" s="899"/>
      <c r="P184" s="886"/>
      <c r="Q184" s="899"/>
      <c r="R184" s="887"/>
    </row>
    <row r="185" spans="1:18">
      <c r="A185" s="819"/>
      <c r="E185" s="762"/>
    </row>
    <row r="186" spans="1:18" s="789" customFormat="1" ht="25.5">
      <c r="A186" s="819" t="s">
        <v>63</v>
      </c>
      <c r="B186" s="844" t="s">
        <v>75</v>
      </c>
      <c r="C186" s="827"/>
      <c r="D186" s="823"/>
      <c r="E186" s="765"/>
      <c r="F186" s="823"/>
      <c r="G186" s="797"/>
      <c r="J186" s="882"/>
      <c r="K186" s="899"/>
      <c r="L186" s="884"/>
      <c r="M186" s="899"/>
      <c r="N186" s="885"/>
      <c r="O186" s="899"/>
      <c r="P186" s="886"/>
      <c r="Q186" s="899"/>
      <c r="R186" s="887"/>
    </row>
    <row r="187" spans="1:18" s="789" customFormat="1">
      <c r="A187" s="819"/>
      <c r="B187" s="844"/>
      <c r="C187" s="827" t="s">
        <v>20</v>
      </c>
      <c r="D187" s="823">
        <v>100</v>
      </c>
      <c r="E187" s="765">
        <v>0</v>
      </c>
      <c r="F187" s="823">
        <f>D187*E187</f>
        <v>0</v>
      </c>
      <c r="G187" s="797"/>
      <c r="J187" s="882"/>
      <c r="K187" s="899"/>
      <c r="L187" s="884"/>
      <c r="M187" s="899"/>
      <c r="N187" s="885"/>
      <c r="O187" s="899"/>
      <c r="P187" s="886"/>
      <c r="Q187" s="899"/>
      <c r="R187" s="887"/>
    </row>
    <row r="188" spans="1:18">
      <c r="A188" s="819"/>
      <c r="E188" s="762"/>
    </row>
    <row r="189" spans="1:18" s="789" customFormat="1" ht="25.5">
      <c r="A189" s="819" t="s">
        <v>64</v>
      </c>
      <c r="B189" s="844" t="s">
        <v>76</v>
      </c>
      <c r="C189" s="827"/>
      <c r="D189" s="823"/>
      <c r="E189" s="765"/>
      <c r="F189" s="823"/>
      <c r="G189" s="797"/>
      <c r="J189" s="882"/>
      <c r="K189" s="899"/>
      <c r="L189" s="884"/>
      <c r="M189" s="899"/>
      <c r="N189" s="885"/>
      <c r="O189" s="899"/>
      <c r="P189" s="886"/>
      <c r="Q189" s="899"/>
      <c r="R189" s="887"/>
    </row>
    <row r="190" spans="1:18" s="789" customFormat="1">
      <c r="A190" s="819"/>
      <c r="B190" s="844" t="s">
        <v>78</v>
      </c>
      <c r="C190" s="827" t="s">
        <v>20</v>
      </c>
      <c r="D190" s="823">
        <v>200</v>
      </c>
      <c r="E190" s="765">
        <v>0</v>
      </c>
      <c r="F190" s="823">
        <f>D190*E190</f>
        <v>0</v>
      </c>
      <c r="G190" s="797"/>
      <c r="J190" s="882"/>
      <c r="K190" s="899"/>
      <c r="L190" s="884"/>
      <c r="M190" s="899"/>
      <c r="N190" s="885"/>
      <c r="O190" s="899"/>
      <c r="P190" s="886"/>
      <c r="Q190" s="899"/>
      <c r="R190" s="887"/>
    </row>
    <row r="191" spans="1:18" s="789" customFormat="1">
      <c r="A191" s="819"/>
      <c r="B191" s="844" t="s">
        <v>77</v>
      </c>
      <c r="C191" s="827" t="s">
        <v>20</v>
      </c>
      <c r="D191" s="823">
        <v>80</v>
      </c>
      <c r="E191" s="765">
        <v>0</v>
      </c>
      <c r="F191" s="823">
        <f>D191*E191</f>
        <v>0</v>
      </c>
      <c r="G191" s="797"/>
      <c r="J191" s="882"/>
      <c r="K191" s="899"/>
      <c r="L191" s="884"/>
      <c r="M191" s="899"/>
      <c r="N191" s="885"/>
      <c r="O191" s="899"/>
      <c r="P191" s="886"/>
      <c r="Q191" s="899"/>
      <c r="R191" s="887"/>
    </row>
    <row r="192" spans="1:18" s="789" customFormat="1">
      <c r="A192" s="819"/>
      <c r="B192" s="844"/>
      <c r="C192" s="827"/>
      <c r="D192" s="823"/>
      <c r="E192" s="765"/>
      <c r="F192" s="823"/>
      <c r="G192" s="797"/>
      <c r="J192" s="882"/>
      <c r="K192" s="899"/>
      <c r="L192" s="884"/>
      <c r="M192" s="899"/>
      <c r="N192" s="885"/>
      <c r="O192" s="899"/>
      <c r="P192" s="886"/>
      <c r="Q192" s="899"/>
      <c r="R192" s="887"/>
    </row>
    <row r="193" spans="1:18" s="789" customFormat="1" ht="25.5">
      <c r="A193" s="819" t="s">
        <v>65</v>
      </c>
      <c r="B193" s="844" t="s">
        <v>79</v>
      </c>
      <c r="C193" s="827"/>
      <c r="D193" s="823"/>
      <c r="E193" s="765"/>
      <c r="F193" s="823"/>
      <c r="G193" s="797"/>
      <c r="J193" s="882"/>
      <c r="K193" s="899"/>
      <c r="L193" s="884"/>
      <c r="M193" s="899"/>
      <c r="N193" s="885"/>
      <c r="O193" s="899"/>
      <c r="P193" s="886"/>
      <c r="Q193" s="899"/>
      <c r="R193" s="887"/>
    </row>
    <row r="194" spans="1:18" s="789" customFormat="1">
      <c r="A194" s="819"/>
      <c r="B194" s="844" t="s">
        <v>80</v>
      </c>
      <c r="C194" s="827" t="s">
        <v>4</v>
      </c>
      <c r="D194" s="823">
        <v>20</v>
      </c>
      <c r="E194" s="765">
        <v>0</v>
      </c>
      <c r="F194" s="823">
        <f>D194*E194</f>
        <v>0</v>
      </c>
      <c r="G194" s="797"/>
      <c r="J194" s="882"/>
      <c r="K194" s="899"/>
      <c r="L194" s="884"/>
      <c r="M194" s="899"/>
      <c r="N194" s="885"/>
      <c r="O194" s="899"/>
      <c r="P194" s="886"/>
      <c r="Q194" s="899"/>
      <c r="R194" s="887"/>
    </row>
    <row r="195" spans="1:18">
      <c r="A195" s="819"/>
      <c r="B195" s="784" t="s">
        <v>81</v>
      </c>
      <c r="C195" s="827" t="s">
        <v>4</v>
      </c>
      <c r="D195" s="823">
        <v>10</v>
      </c>
      <c r="E195" s="765">
        <v>0</v>
      </c>
      <c r="F195" s="823">
        <f>D195*E195</f>
        <v>0</v>
      </c>
    </row>
    <row r="196" spans="1:18">
      <c r="A196" s="819"/>
      <c r="C196" s="827"/>
      <c r="D196" s="823"/>
      <c r="E196" s="765"/>
      <c r="F196" s="823"/>
    </row>
    <row r="197" spans="1:18" s="789" customFormat="1" ht="37.5" customHeight="1">
      <c r="A197" s="819" t="s">
        <v>66</v>
      </c>
      <c r="B197" s="844" t="s">
        <v>82</v>
      </c>
      <c r="C197" s="827"/>
      <c r="D197" s="823"/>
      <c r="E197" s="765"/>
      <c r="F197" s="823"/>
      <c r="G197" s="797"/>
      <c r="J197" s="882"/>
      <c r="K197" s="899"/>
      <c r="L197" s="884"/>
      <c r="M197" s="899"/>
      <c r="N197" s="885"/>
      <c r="O197" s="899"/>
      <c r="P197" s="886"/>
      <c r="Q197" s="899"/>
      <c r="R197" s="887"/>
    </row>
    <row r="198" spans="1:18" s="789" customFormat="1">
      <c r="A198" s="819"/>
      <c r="B198" s="844"/>
      <c r="C198" s="827" t="s">
        <v>20</v>
      </c>
      <c r="D198" s="823">
        <v>39.35</v>
      </c>
      <c r="E198" s="765">
        <v>0</v>
      </c>
      <c r="F198" s="823">
        <f>D198*E198</f>
        <v>0</v>
      </c>
      <c r="G198" s="797"/>
      <c r="J198" s="882"/>
      <c r="K198" s="899"/>
      <c r="L198" s="884"/>
      <c r="M198" s="899"/>
      <c r="N198" s="885"/>
      <c r="O198" s="899"/>
      <c r="P198" s="886"/>
      <c r="Q198" s="899"/>
      <c r="R198" s="887"/>
    </row>
    <row r="199" spans="1:18">
      <c r="A199" s="819"/>
      <c r="C199" s="827"/>
      <c r="D199" s="823"/>
      <c r="E199" s="765"/>
      <c r="F199" s="823"/>
    </row>
    <row r="200" spans="1:18" s="789" customFormat="1" ht="38.25">
      <c r="A200" s="819" t="s">
        <v>83</v>
      </c>
      <c r="B200" s="844" t="s">
        <v>267</v>
      </c>
      <c r="C200" s="827"/>
      <c r="D200" s="823"/>
      <c r="E200" s="765"/>
      <c r="F200" s="823"/>
      <c r="G200" s="797"/>
      <c r="J200" s="882"/>
      <c r="K200" s="899"/>
      <c r="L200" s="884"/>
      <c r="M200" s="899"/>
      <c r="N200" s="885"/>
      <c r="O200" s="899"/>
      <c r="P200" s="886"/>
      <c r="Q200" s="899"/>
      <c r="R200" s="887"/>
    </row>
    <row r="201" spans="1:18" s="789" customFormat="1">
      <c r="A201" s="819"/>
      <c r="B201" s="844"/>
      <c r="C201" s="827" t="s">
        <v>4</v>
      </c>
      <c r="D201" s="823">
        <v>1</v>
      </c>
      <c r="E201" s="765">
        <v>0</v>
      </c>
      <c r="F201" s="823">
        <f>D201*E201</f>
        <v>0</v>
      </c>
      <c r="G201" s="797"/>
      <c r="J201" s="882"/>
      <c r="K201" s="899"/>
      <c r="L201" s="884"/>
      <c r="M201" s="899"/>
      <c r="N201" s="885"/>
      <c r="O201" s="899"/>
      <c r="P201" s="886"/>
      <c r="Q201" s="899"/>
      <c r="R201" s="887"/>
    </row>
    <row r="202" spans="1:18" s="789" customFormat="1">
      <c r="A202" s="819"/>
      <c r="B202" s="844"/>
      <c r="C202" s="827"/>
      <c r="D202" s="823"/>
      <c r="E202" s="765"/>
      <c r="F202" s="823"/>
      <c r="G202" s="797"/>
      <c r="J202" s="882"/>
      <c r="K202" s="899"/>
      <c r="L202" s="884"/>
      <c r="M202" s="899"/>
      <c r="N202" s="885"/>
      <c r="O202" s="899"/>
      <c r="P202" s="886"/>
      <c r="Q202" s="899"/>
      <c r="R202" s="887"/>
    </row>
    <row r="203" spans="1:18" s="789" customFormat="1">
      <c r="A203" s="819" t="s">
        <v>84</v>
      </c>
      <c r="B203" s="844" t="s">
        <v>268</v>
      </c>
      <c r="C203" s="827"/>
      <c r="D203" s="823"/>
      <c r="E203" s="765"/>
      <c r="F203" s="823"/>
      <c r="G203" s="797"/>
      <c r="J203" s="882"/>
      <c r="K203" s="899"/>
      <c r="L203" s="884"/>
      <c r="M203" s="899"/>
      <c r="N203" s="885"/>
      <c r="O203" s="899"/>
      <c r="P203" s="886"/>
      <c r="Q203" s="899"/>
      <c r="R203" s="887"/>
    </row>
    <row r="204" spans="1:18" s="789" customFormat="1">
      <c r="A204" s="819"/>
      <c r="B204" s="844" t="s">
        <v>270</v>
      </c>
      <c r="C204" s="827" t="s">
        <v>4</v>
      </c>
      <c r="D204" s="823">
        <v>4</v>
      </c>
      <c r="E204" s="765">
        <v>0</v>
      </c>
      <c r="F204" s="823">
        <f>D204*E204</f>
        <v>0</v>
      </c>
      <c r="G204" s="797"/>
      <c r="J204" s="882"/>
      <c r="K204" s="899"/>
      <c r="L204" s="884"/>
      <c r="M204" s="899"/>
      <c r="N204" s="885"/>
      <c r="O204" s="899"/>
      <c r="P204" s="886"/>
      <c r="Q204" s="899"/>
      <c r="R204" s="887"/>
    </row>
    <row r="205" spans="1:18" s="789" customFormat="1">
      <c r="B205" s="844" t="s">
        <v>269</v>
      </c>
      <c r="C205" s="827" t="s">
        <v>20</v>
      </c>
      <c r="D205" s="823">
        <v>4</v>
      </c>
      <c r="E205" s="765">
        <v>0</v>
      </c>
      <c r="F205" s="823">
        <f t="shared" ref="F205" si="0">D205*E205</f>
        <v>0</v>
      </c>
      <c r="G205" s="797"/>
      <c r="J205" s="882"/>
      <c r="K205" s="899"/>
      <c r="L205" s="884"/>
      <c r="M205" s="899"/>
      <c r="N205" s="885"/>
      <c r="O205" s="899"/>
      <c r="P205" s="886"/>
      <c r="Q205" s="899"/>
      <c r="R205" s="887"/>
    </row>
    <row r="206" spans="1:18" s="789" customFormat="1">
      <c r="B206" s="844" t="s">
        <v>271</v>
      </c>
      <c r="C206" s="827" t="s">
        <v>20</v>
      </c>
      <c r="D206" s="823">
        <v>2</v>
      </c>
      <c r="E206" s="765">
        <v>0</v>
      </c>
      <c r="F206" s="823">
        <f t="shared" ref="F206" si="1">D206*E206</f>
        <v>0</v>
      </c>
      <c r="G206" s="797"/>
      <c r="J206" s="882"/>
      <c r="K206" s="899"/>
      <c r="L206" s="884"/>
      <c r="M206" s="899"/>
      <c r="N206" s="885"/>
      <c r="O206" s="899"/>
      <c r="P206" s="886"/>
      <c r="Q206" s="899"/>
      <c r="R206" s="887"/>
    </row>
    <row r="207" spans="1:18" s="789" customFormat="1">
      <c r="A207" s="819"/>
      <c r="B207" s="844" t="s">
        <v>296</v>
      </c>
      <c r="C207" s="827" t="s">
        <v>19</v>
      </c>
      <c r="D207" s="823">
        <v>52</v>
      </c>
      <c r="E207" s="765">
        <v>0</v>
      </c>
      <c r="F207" s="823">
        <f t="shared" ref="F207" si="2">D207*E207</f>
        <v>0</v>
      </c>
      <c r="G207" s="797"/>
      <c r="J207" s="882"/>
      <c r="K207" s="899"/>
      <c r="L207" s="884"/>
      <c r="M207" s="899"/>
      <c r="N207" s="885"/>
      <c r="O207" s="899"/>
      <c r="P207" s="886"/>
      <c r="Q207" s="899"/>
      <c r="R207" s="887"/>
    </row>
    <row r="208" spans="1:18" s="789" customFormat="1">
      <c r="A208" s="819"/>
      <c r="B208" s="844"/>
      <c r="C208" s="827"/>
      <c r="D208" s="823"/>
      <c r="E208" s="765"/>
      <c r="F208" s="823"/>
      <c r="G208" s="797"/>
      <c r="J208" s="882"/>
      <c r="K208" s="899"/>
      <c r="L208" s="884"/>
      <c r="M208" s="899"/>
      <c r="N208" s="885"/>
      <c r="O208" s="899"/>
      <c r="P208" s="886"/>
      <c r="Q208" s="899"/>
      <c r="R208" s="887"/>
    </row>
    <row r="209" spans="1:18" s="789" customFormat="1" ht="25.5">
      <c r="A209" s="819" t="s">
        <v>85</v>
      </c>
      <c r="B209" s="844" t="s">
        <v>272</v>
      </c>
      <c r="C209" s="827"/>
      <c r="D209" s="823"/>
      <c r="E209" s="765"/>
      <c r="F209" s="823"/>
      <c r="G209" s="797"/>
      <c r="J209" s="882"/>
      <c r="K209" s="899"/>
      <c r="L209" s="884"/>
      <c r="M209" s="899"/>
      <c r="N209" s="885"/>
      <c r="O209" s="899"/>
      <c r="P209" s="886"/>
      <c r="Q209" s="899"/>
      <c r="R209" s="887"/>
    </row>
    <row r="210" spans="1:18" s="789" customFormat="1">
      <c r="B210" s="844" t="s">
        <v>270</v>
      </c>
      <c r="C210" s="827" t="s">
        <v>20</v>
      </c>
      <c r="D210" s="823">
        <v>2</v>
      </c>
      <c r="E210" s="765">
        <v>0</v>
      </c>
      <c r="F210" s="823">
        <f>D210*E210</f>
        <v>0</v>
      </c>
      <c r="G210" s="797"/>
      <c r="J210" s="882"/>
      <c r="K210" s="899"/>
      <c r="L210" s="884"/>
      <c r="M210" s="899"/>
      <c r="N210" s="885"/>
      <c r="O210" s="899"/>
      <c r="P210" s="886"/>
      <c r="Q210" s="899"/>
      <c r="R210" s="887"/>
    </row>
    <row r="211" spans="1:18">
      <c r="E211" s="762"/>
    </row>
    <row r="212" spans="1:18" s="789" customFormat="1" ht="25.5">
      <c r="B212" s="844" t="s">
        <v>275</v>
      </c>
      <c r="C212" s="827"/>
      <c r="D212" s="823"/>
      <c r="E212" s="765"/>
      <c r="F212" s="823"/>
      <c r="G212" s="797"/>
      <c r="J212" s="882"/>
      <c r="K212" s="899"/>
      <c r="L212" s="884"/>
      <c r="M212" s="899"/>
      <c r="N212" s="885"/>
      <c r="O212" s="899"/>
      <c r="P212" s="886"/>
      <c r="Q212" s="899"/>
      <c r="R212" s="887"/>
    </row>
    <row r="213" spans="1:18" s="789" customFormat="1">
      <c r="B213" s="844" t="s">
        <v>273</v>
      </c>
      <c r="C213" s="827" t="s">
        <v>4</v>
      </c>
      <c r="D213" s="823">
        <v>2</v>
      </c>
      <c r="E213" s="765">
        <v>0</v>
      </c>
      <c r="F213" s="823">
        <f>D213*E213</f>
        <v>0</v>
      </c>
      <c r="G213" s="797"/>
      <c r="J213" s="882"/>
      <c r="K213" s="899"/>
      <c r="L213" s="884"/>
      <c r="M213" s="899"/>
      <c r="N213" s="885"/>
      <c r="O213" s="899"/>
      <c r="P213" s="886"/>
      <c r="Q213" s="899"/>
      <c r="R213" s="887"/>
    </row>
    <row r="214" spans="1:18" s="789" customFormat="1">
      <c r="B214" s="844" t="s">
        <v>274</v>
      </c>
      <c r="C214" s="827" t="s">
        <v>4</v>
      </c>
      <c r="D214" s="823">
        <v>3</v>
      </c>
      <c r="E214" s="765">
        <v>0</v>
      </c>
      <c r="F214" s="823">
        <f t="shared" ref="F214" si="3">D214*E214</f>
        <v>0</v>
      </c>
      <c r="G214" s="797"/>
      <c r="J214" s="882"/>
      <c r="K214" s="899"/>
      <c r="L214" s="884"/>
      <c r="M214" s="899"/>
      <c r="N214" s="885"/>
      <c r="O214" s="899"/>
      <c r="P214" s="886"/>
      <c r="Q214" s="899"/>
      <c r="R214" s="887"/>
    </row>
    <row r="215" spans="1:18">
      <c r="E215" s="762"/>
    </row>
    <row r="216" spans="1:18" s="789" customFormat="1" ht="25.5">
      <c r="A216" s="819" t="s">
        <v>86</v>
      </c>
      <c r="B216" s="844" t="s">
        <v>276</v>
      </c>
      <c r="C216" s="827"/>
      <c r="D216" s="823"/>
      <c r="E216" s="765"/>
      <c r="F216" s="823"/>
      <c r="G216" s="797"/>
      <c r="J216" s="882"/>
      <c r="K216" s="899"/>
      <c r="L216" s="884"/>
      <c r="M216" s="899"/>
      <c r="N216" s="885"/>
      <c r="O216" s="899"/>
      <c r="P216" s="886"/>
      <c r="Q216" s="899"/>
      <c r="R216" s="887"/>
    </row>
    <row r="217" spans="1:18" s="789" customFormat="1">
      <c r="A217" s="819"/>
      <c r="B217" s="844" t="s">
        <v>273</v>
      </c>
      <c r="C217" s="827" t="s">
        <v>20</v>
      </c>
      <c r="D217" s="823">
        <v>22.8</v>
      </c>
      <c r="E217" s="765">
        <v>0</v>
      </c>
      <c r="G217" s="823">
        <f>D217*E217</f>
        <v>0</v>
      </c>
      <c r="J217" s="882"/>
      <c r="K217" s="899"/>
      <c r="L217" s="884"/>
      <c r="M217" s="899"/>
      <c r="N217" s="885"/>
      <c r="O217" s="899"/>
      <c r="P217" s="886"/>
      <c r="Q217" s="899"/>
      <c r="R217" s="887"/>
    </row>
    <row r="218" spans="1:18" s="789" customFormat="1">
      <c r="B218" s="844"/>
      <c r="C218" s="827"/>
      <c r="D218" s="823"/>
      <c r="E218" s="765"/>
      <c r="F218" s="823"/>
      <c r="G218" s="797"/>
      <c r="J218" s="882"/>
      <c r="K218" s="899"/>
      <c r="L218" s="884"/>
      <c r="M218" s="899"/>
      <c r="N218" s="885"/>
      <c r="O218" s="899"/>
      <c r="P218" s="886"/>
      <c r="Q218" s="899"/>
      <c r="R218" s="887"/>
    </row>
    <row r="219" spans="1:18" s="789" customFormat="1">
      <c r="B219" s="910"/>
      <c r="C219" s="827"/>
      <c r="D219" s="823"/>
      <c r="E219" s="765"/>
      <c r="F219" s="823"/>
      <c r="G219" s="797"/>
      <c r="J219" s="882"/>
      <c r="K219" s="899"/>
      <c r="L219" s="884"/>
      <c r="M219" s="899"/>
      <c r="N219" s="885"/>
      <c r="O219" s="899"/>
      <c r="P219" s="886"/>
      <c r="Q219" s="899"/>
      <c r="R219" s="887"/>
    </row>
    <row r="220" spans="1:18">
      <c r="A220" s="819"/>
      <c r="E220" s="762"/>
    </row>
    <row r="221" spans="1:18" s="789" customFormat="1" ht="38.25">
      <c r="A221" s="819" t="s">
        <v>277</v>
      </c>
      <c r="B221" s="844" t="s">
        <v>295</v>
      </c>
      <c r="C221" s="827"/>
      <c r="D221" s="823"/>
      <c r="E221" s="765"/>
      <c r="F221" s="823"/>
      <c r="G221" s="797"/>
      <c r="J221" s="882"/>
      <c r="K221" s="899"/>
      <c r="L221" s="884"/>
      <c r="M221" s="899"/>
      <c r="N221" s="885"/>
      <c r="O221" s="899"/>
      <c r="P221" s="886"/>
      <c r="Q221" s="899"/>
      <c r="R221" s="887"/>
    </row>
    <row r="222" spans="1:18" s="789" customFormat="1">
      <c r="B222" s="844" t="s">
        <v>144</v>
      </c>
      <c r="C222" s="827" t="s">
        <v>87</v>
      </c>
      <c r="D222" s="823">
        <v>50</v>
      </c>
      <c r="E222" s="765">
        <v>0</v>
      </c>
      <c r="G222" s="823">
        <f>D222*E222</f>
        <v>0</v>
      </c>
      <c r="J222" s="882"/>
      <c r="K222" s="899"/>
      <c r="L222" s="884"/>
      <c r="M222" s="899"/>
      <c r="N222" s="885"/>
      <c r="O222" s="899"/>
      <c r="P222" s="886"/>
      <c r="Q222" s="899"/>
      <c r="R222" s="887"/>
    </row>
    <row r="223" spans="1:18" s="789" customFormat="1">
      <c r="B223" s="844" t="s">
        <v>145</v>
      </c>
      <c r="C223" s="827" t="s">
        <v>87</v>
      </c>
      <c r="D223" s="823">
        <v>50</v>
      </c>
      <c r="E223" s="765">
        <v>0</v>
      </c>
      <c r="G223" s="823">
        <f>D223*E223</f>
        <v>0</v>
      </c>
      <c r="J223" s="882"/>
      <c r="K223" s="899"/>
      <c r="L223" s="884"/>
      <c r="M223" s="899"/>
      <c r="N223" s="885"/>
      <c r="O223" s="899"/>
      <c r="P223" s="886"/>
      <c r="Q223" s="899"/>
      <c r="R223" s="887"/>
    </row>
    <row r="224" spans="1:18" s="789" customFormat="1">
      <c r="B224" s="844" t="s">
        <v>146</v>
      </c>
      <c r="C224" s="827" t="s">
        <v>87</v>
      </c>
      <c r="D224" s="823">
        <v>50</v>
      </c>
      <c r="E224" s="765">
        <v>0</v>
      </c>
      <c r="G224" s="823">
        <f>D224*E224</f>
        <v>0</v>
      </c>
      <c r="J224" s="882"/>
      <c r="K224" s="899"/>
      <c r="L224" s="884"/>
      <c r="M224" s="899"/>
      <c r="N224" s="885"/>
      <c r="O224" s="899"/>
      <c r="P224" s="886"/>
      <c r="Q224" s="899"/>
      <c r="R224" s="887"/>
    </row>
    <row r="225" spans="1:18">
      <c r="E225" s="762"/>
    </row>
    <row r="226" spans="1:18" s="789" customFormat="1" ht="51">
      <c r="A226" s="819" t="s">
        <v>278</v>
      </c>
      <c r="B226" s="844" t="s">
        <v>88</v>
      </c>
      <c r="C226" s="827"/>
      <c r="D226" s="823"/>
      <c r="E226" s="765"/>
      <c r="F226" s="823"/>
      <c r="G226" s="797"/>
      <c r="J226" s="882"/>
      <c r="K226" s="899"/>
      <c r="L226" s="884"/>
      <c r="M226" s="899"/>
      <c r="N226" s="885"/>
      <c r="O226" s="899"/>
      <c r="P226" s="886"/>
      <c r="Q226" s="899"/>
      <c r="R226" s="887"/>
    </row>
    <row r="227" spans="1:18" s="789" customFormat="1">
      <c r="A227" s="819"/>
      <c r="B227" s="844"/>
      <c r="C227" s="827" t="s">
        <v>72</v>
      </c>
      <c r="D227" s="823">
        <v>210</v>
      </c>
      <c r="E227" s="765">
        <v>0</v>
      </c>
      <c r="F227" s="823">
        <f>D227*E227</f>
        <v>0</v>
      </c>
      <c r="G227" s="797"/>
      <c r="J227" s="882"/>
      <c r="K227" s="899"/>
      <c r="L227" s="884"/>
      <c r="M227" s="899"/>
      <c r="N227" s="885"/>
      <c r="O227" s="899"/>
      <c r="P227" s="886"/>
      <c r="Q227" s="899"/>
      <c r="R227" s="887"/>
    </row>
    <row r="228" spans="1:18" s="789" customFormat="1">
      <c r="A228" s="819"/>
      <c r="B228" s="844"/>
      <c r="C228" s="827" t="s">
        <v>72</v>
      </c>
      <c r="D228" s="823">
        <v>20</v>
      </c>
      <c r="E228" s="765">
        <v>0</v>
      </c>
      <c r="G228" s="823">
        <f>D228*E228</f>
        <v>0</v>
      </c>
      <c r="J228" s="882"/>
      <c r="K228" s="899"/>
      <c r="L228" s="884"/>
      <c r="M228" s="899"/>
      <c r="N228" s="885"/>
      <c r="O228" s="899"/>
      <c r="P228" s="886"/>
      <c r="Q228" s="899"/>
      <c r="R228" s="887"/>
    </row>
    <row r="229" spans="1:18" s="789" customFormat="1">
      <c r="B229" s="844"/>
      <c r="C229" s="827"/>
      <c r="D229" s="823"/>
      <c r="E229" s="765"/>
      <c r="F229" s="823"/>
      <c r="G229" s="797"/>
      <c r="J229" s="882"/>
      <c r="K229" s="899"/>
      <c r="L229" s="884"/>
      <c r="M229" s="899"/>
      <c r="N229" s="885"/>
      <c r="O229" s="899"/>
      <c r="P229" s="886"/>
      <c r="Q229" s="899"/>
      <c r="R229" s="887"/>
    </row>
    <row r="230" spans="1:18" s="789" customFormat="1" ht="25.5">
      <c r="A230" s="819" t="s">
        <v>279</v>
      </c>
      <c r="B230" s="844" t="s">
        <v>89</v>
      </c>
      <c r="C230" s="827"/>
      <c r="D230" s="823"/>
      <c r="E230" s="765"/>
      <c r="F230" s="823"/>
      <c r="G230" s="797"/>
      <c r="J230" s="882"/>
      <c r="K230" s="899"/>
      <c r="L230" s="884"/>
      <c r="M230" s="899"/>
      <c r="N230" s="885"/>
      <c r="O230" s="899"/>
      <c r="P230" s="886"/>
      <c r="Q230" s="899"/>
      <c r="R230" s="887"/>
    </row>
    <row r="231" spans="1:18" s="789" customFormat="1">
      <c r="C231" s="827" t="s">
        <v>19</v>
      </c>
      <c r="D231" s="823">
        <v>1800</v>
      </c>
      <c r="E231" s="765">
        <v>0</v>
      </c>
      <c r="F231" s="823">
        <f>D231*E231</f>
        <v>0</v>
      </c>
      <c r="G231" s="797"/>
      <c r="J231" s="882"/>
      <c r="K231" s="899"/>
      <c r="L231" s="884"/>
      <c r="M231" s="899"/>
      <c r="N231" s="885"/>
      <c r="O231" s="899"/>
      <c r="P231" s="886"/>
      <c r="Q231" s="899"/>
      <c r="R231" s="887"/>
    </row>
    <row r="232" spans="1:18" s="789" customFormat="1" ht="12.75">
      <c r="A232" s="819"/>
      <c r="B232" s="844"/>
      <c r="E232" s="763"/>
      <c r="G232" s="797"/>
      <c r="J232" s="882"/>
      <c r="K232" s="899"/>
      <c r="L232" s="884"/>
      <c r="M232" s="899"/>
      <c r="N232" s="885"/>
      <c r="O232" s="899"/>
      <c r="P232" s="886"/>
      <c r="Q232" s="899"/>
      <c r="R232" s="887"/>
    </row>
    <row r="233" spans="1:18" s="789" customFormat="1">
      <c r="A233" s="819" t="s">
        <v>280</v>
      </c>
      <c r="B233" s="844" t="s">
        <v>90</v>
      </c>
      <c r="C233" s="827"/>
      <c r="D233" s="823"/>
      <c r="E233" s="765"/>
      <c r="F233" s="823"/>
      <c r="G233" s="797"/>
      <c r="J233" s="882"/>
      <c r="K233" s="899"/>
      <c r="L233" s="884"/>
      <c r="M233" s="899"/>
      <c r="N233" s="885"/>
      <c r="O233" s="899"/>
      <c r="P233" s="886"/>
      <c r="Q233" s="899"/>
      <c r="R233" s="887"/>
    </row>
    <row r="234" spans="1:18" s="789" customFormat="1">
      <c r="A234" s="819"/>
      <c r="B234" s="844"/>
      <c r="C234" s="827" t="s">
        <v>19</v>
      </c>
      <c r="D234" s="823">
        <v>600</v>
      </c>
      <c r="E234" s="765">
        <v>0</v>
      </c>
      <c r="F234" s="823">
        <f>D234*E234</f>
        <v>0</v>
      </c>
      <c r="G234" s="797"/>
      <c r="J234" s="882"/>
      <c r="K234" s="899"/>
      <c r="L234" s="884"/>
      <c r="M234" s="899"/>
      <c r="N234" s="885"/>
      <c r="O234" s="899"/>
      <c r="P234" s="886"/>
      <c r="Q234" s="899"/>
      <c r="R234" s="887"/>
    </row>
    <row r="235" spans="1:18" s="789" customFormat="1">
      <c r="A235" s="819"/>
      <c r="B235" s="844"/>
      <c r="C235" s="827"/>
      <c r="D235" s="823"/>
      <c r="E235" s="765"/>
      <c r="F235" s="823"/>
      <c r="G235" s="797"/>
      <c r="J235" s="882"/>
      <c r="K235" s="899"/>
      <c r="L235" s="884"/>
      <c r="M235" s="899"/>
      <c r="N235" s="885"/>
      <c r="O235" s="899"/>
      <c r="P235" s="886"/>
      <c r="Q235" s="899"/>
      <c r="R235" s="887"/>
    </row>
    <row r="236" spans="1:18" s="789" customFormat="1" ht="12.75">
      <c r="A236" s="819"/>
      <c r="B236" s="844"/>
      <c r="E236" s="763"/>
      <c r="G236" s="797"/>
      <c r="J236" s="882"/>
      <c r="K236" s="899"/>
      <c r="L236" s="884"/>
      <c r="M236" s="899"/>
      <c r="N236" s="885"/>
      <c r="O236" s="899"/>
      <c r="P236" s="886"/>
      <c r="Q236" s="899"/>
      <c r="R236" s="887"/>
    </row>
    <row r="237" spans="1:18">
      <c r="A237" s="901" t="s">
        <v>10</v>
      </c>
      <c r="B237" s="902" t="s">
        <v>91</v>
      </c>
      <c r="C237" s="903"/>
      <c r="D237" s="904"/>
      <c r="E237" s="867"/>
      <c r="F237" s="904">
        <f>SUM(F127:F236)</f>
        <v>0</v>
      </c>
      <c r="G237" s="905">
        <f>SUM(G126:G236)</f>
        <v>0</v>
      </c>
    </row>
    <row r="238" spans="1:18">
      <c r="A238" s="911"/>
      <c r="B238" s="912"/>
      <c r="C238" s="913"/>
      <c r="D238" s="914"/>
      <c r="E238" s="869"/>
      <c r="F238" s="914"/>
      <c r="G238" s="914"/>
    </row>
    <row r="239" spans="1:18" s="789" customFormat="1" ht="38.25">
      <c r="A239" s="898" t="s">
        <v>13</v>
      </c>
      <c r="B239" s="806" t="s">
        <v>92</v>
      </c>
      <c r="C239" s="807"/>
      <c r="D239" s="808"/>
      <c r="E239" s="764"/>
      <c r="F239" s="810" t="s">
        <v>8</v>
      </c>
      <c r="G239" s="810" t="s">
        <v>17</v>
      </c>
      <c r="J239" s="882"/>
      <c r="K239" s="899"/>
      <c r="L239" s="884"/>
      <c r="M239" s="899"/>
      <c r="N239" s="885"/>
      <c r="O239" s="899"/>
      <c r="P239" s="886"/>
      <c r="Q239" s="899"/>
      <c r="R239" s="887"/>
    </row>
    <row r="240" spans="1:18" s="789" customFormat="1">
      <c r="A240" s="819"/>
      <c r="B240" s="844"/>
      <c r="C240" s="827"/>
      <c r="D240" s="823"/>
      <c r="E240" s="765"/>
      <c r="F240" s="823"/>
      <c r="G240" s="797"/>
      <c r="J240" s="882"/>
      <c r="K240" s="899"/>
      <c r="L240" s="884"/>
      <c r="M240" s="899"/>
      <c r="N240" s="885"/>
      <c r="O240" s="899"/>
      <c r="P240" s="886"/>
      <c r="Q240" s="899"/>
      <c r="R240" s="887"/>
    </row>
    <row r="241" spans="1:18" s="789" customFormat="1" ht="51">
      <c r="A241" s="819" t="s">
        <v>93</v>
      </c>
      <c r="B241" s="844" t="s">
        <v>332</v>
      </c>
      <c r="C241" s="827"/>
      <c r="D241" s="823"/>
      <c r="E241" s="765"/>
      <c r="F241" s="828"/>
      <c r="G241" s="797"/>
      <c r="J241" s="882"/>
      <c r="K241" s="899"/>
      <c r="L241" s="884"/>
      <c r="M241" s="899"/>
      <c r="N241" s="885"/>
      <c r="O241" s="899"/>
      <c r="P241" s="886"/>
      <c r="Q241" s="899"/>
      <c r="R241" s="887"/>
    </row>
    <row r="242" spans="1:18" s="789" customFormat="1">
      <c r="A242" s="819"/>
      <c r="B242" s="844"/>
      <c r="C242" s="827" t="s">
        <v>72</v>
      </c>
      <c r="D242" s="823">
        <v>58</v>
      </c>
      <c r="E242" s="765">
        <v>0</v>
      </c>
      <c r="G242" s="916">
        <f>D242*E242</f>
        <v>0</v>
      </c>
      <c r="J242" s="882"/>
      <c r="K242" s="899"/>
      <c r="L242" s="884"/>
      <c r="M242" s="899"/>
      <c r="N242" s="885"/>
      <c r="O242" s="899"/>
      <c r="P242" s="886"/>
      <c r="Q242" s="899"/>
      <c r="R242" s="887"/>
    </row>
    <row r="243" spans="1:18" s="789" customFormat="1">
      <c r="A243" s="819"/>
      <c r="B243" s="844"/>
      <c r="C243" s="827"/>
      <c r="D243" s="823"/>
      <c r="E243" s="765"/>
      <c r="F243" s="823"/>
      <c r="G243" s="797"/>
      <c r="J243" s="882"/>
      <c r="K243" s="899"/>
      <c r="L243" s="884"/>
      <c r="M243" s="899"/>
      <c r="N243" s="885"/>
      <c r="O243" s="899"/>
      <c r="P243" s="886"/>
      <c r="Q243" s="899"/>
      <c r="R243" s="887"/>
    </row>
    <row r="244" spans="1:18" s="789" customFormat="1" ht="73.5" customHeight="1">
      <c r="A244" s="819" t="s">
        <v>94</v>
      </c>
      <c r="B244" s="844" t="s">
        <v>281</v>
      </c>
      <c r="C244" s="821"/>
      <c r="E244" s="763"/>
      <c r="G244" s="797"/>
      <c r="J244" s="882"/>
      <c r="K244" s="899"/>
      <c r="L244" s="884"/>
      <c r="M244" s="899"/>
      <c r="N244" s="885"/>
      <c r="O244" s="899"/>
      <c r="P244" s="886"/>
      <c r="Q244" s="899"/>
      <c r="R244" s="887"/>
    </row>
    <row r="245" spans="1:18" s="789" customFormat="1">
      <c r="B245" s="844"/>
      <c r="C245" s="827" t="s">
        <v>72</v>
      </c>
      <c r="D245" s="823">
        <v>36</v>
      </c>
      <c r="E245" s="765">
        <v>0</v>
      </c>
      <c r="F245" s="823">
        <f>D245*E245</f>
        <v>0</v>
      </c>
      <c r="J245" s="882">
        <f>F245</f>
        <v>0</v>
      </c>
      <c r="K245" s="899"/>
      <c r="L245" s="884"/>
      <c r="M245" s="899"/>
      <c r="N245" s="885"/>
      <c r="O245" s="899"/>
      <c r="P245" s="886"/>
      <c r="Q245" s="899"/>
      <c r="R245" s="887"/>
    </row>
    <row r="246" spans="1:18" s="789" customFormat="1">
      <c r="A246" s="819"/>
      <c r="B246" s="844"/>
      <c r="C246" s="827"/>
      <c r="D246" s="823"/>
      <c r="E246" s="765"/>
      <c r="F246" s="823"/>
      <c r="G246" s="797"/>
      <c r="J246" s="882"/>
      <c r="K246" s="899"/>
      <c r="L246" s="884"/>
      <c r="M246" s="899"/>
      <c r="N246" s="885"/>
      <c r="O246" s="899"/>
      <c r="P246" s="886"/>
      <c r="Q246" s="899"/>
      <c r="R246" s="887"/>
    </row>
    <row r="247" spans="1:18" s="789" customFormat="1" ht="38.25">
      <c r="A247" s="819" t="s">
        <v>95</v>
      </c>
      <c r="B247" s="844" t="s">
        <v>297</v>
      </c>
      <c r="C247" s="821"/>
      <c r="E247" s="763"/>
      <c r="G247" s="797"/>
      <c r="J247" s="882"/>
      <c r="K247" s="899"/>
      <c r="L247" s="884"/>
      <c r="M247" s="899"/>
      <c r="N247" s="885"/>
      <c r="O247" s="899"/>
      <c r="P247" s="886"/>
      <c r="Q247" s="899"/>
      <c r="R247" s="887"/>
    </row>
    <row r="248" spans="1:18" s="789" customFormat="1">
      <c r="B248" s="844"/>
      <c r="C248" s="827" t="s">
        <v>72</v>
      </c>
      <c r="D248" s="823">
        <v>2.7</v>
      </c>
      <c r="E248" s="765">
        <v>0</v>
      </c>
      <c r="G248" s="823">
        <f>D248*E248</f>
        <v>0</v>
      </c>
      <c r="J248" s="882"/>
      <c r="K248" s="899"/>
      <c r="L248" s="884"/>
      <c r="M248" s="899"/>
      <c r="N248" s="885"/>
      <c r="O248" s="899"/>
      <c r="P248" s="886"/>
      <c r="Q248" s="899"/>
      <c r="R248" s="887"/>
    </row>
    <row r="249" spans="1:18" s="789" customFormat="1">
      <c r="A249" s="819"/>
      <c r="B249" s="844"/>
      <c r="C249" s="827"/>
      <c r="D249" s="823"/>
      <c r="E249" s="765"/>
      <c r="F249" s="823"/>
      <c r="G249" s="797"/>
      <c r="J249" s="882"/>
      <c r="K249" s="899"/>
      <c r="L249" s="884"/>
      <c r="M249" s="899"/>
      <c r="N249" s="885"/>
      <c r="O249" s="899"/>
      <c r="P249" s="886"/>
      <c r="Q249" s="899"/>
      <c r="R249" s="887"/>
    </row>
    <row r="250" spans="1:18" s="789" customFormat="1" ht="38.25">
      <c r="A250" s="819" t="s">
        <v>96</v>
      </c>
      <c r="B250" s="844" t="s">
        <v>282</v>
      </c>
      <c r="E250" s="763"/>
      <c r="F250" s="797"/>
      <c r="J250" s="882"/>
      <c r="K250" s="899"/>
      <c r="L250" s="884"/>
      <c r="M250" s="899"/>
      <c r="N250" s="885"/>
      <c r="O250" s="899"/>
      <c r="P250" s="886"/>
      <c r="Q250" s="899"/>
      <c r="R250" s="887"/>
    </row>
    <row r="251" spans="1:18" s="789" customFormat="1">
      <c r="A251" s="819"/>
      <c r="B251" s="844"/>
      <c r="C251" s="827" t="s">
        <v>20</v>
      </c>
      <c r="D251" s="823">
        <v>35</v>
      </c>
      <c r="E251" s="765">
        <v>0</v>
      </c>
      <c r="G251" s="823">
        <f>D251*E251</f>
        <v>0</v>
      </c>
      <c r="J251" s="882"/>
      <c r="K251" s="899"/>
      <c r="L251" s="884"/>
      <c r="M251" s="899"/>
      <c r="N251" s="885"/>
      <c r="O251" s="899"/>
      <c r="P251" s="886"/>
      <c r="Q251" s="899"/>
      <c r="R251" s="887"/>
    </row>
    <row r="252" spans="1:18" s="789" customFormat="1">
      <c r="A252" s="819"/>
      <c r="B252" s="844"/>
      <c r="C252" s="827"/>
      <c r="D252" s="823"/>
      <c r="E252" s="765"/>
      <c r="F252" s="828"/>
      <c r="G252" s="797"/>
      <c r="J252" s="882"/>
      <c r="K252" s="899"/>
      <c r="L252" s="884"/>
      <c r="M252" s="899"/>
      <c r="N252" s="885"/>
      <c r="O252" s="899"/>
      <c r="P252" s="886"/>
      <c r="Q252" s="899"/>
      <c r="R252" s="887"/>
    </row>
    <row r="253" spans="1:18" s="789" customFormat="1" ht="25.5">
      <c r="A253" s="819" t="s">
        <v>97</v>
      </c>
      <c r="B253" s="844" t="s">
        <v>283</v>
      </c>
      <c r="C253" s="821"/>
      <c r="E253" s="763"/>
      <c r="G253" s="797"/>
      <c r="J253" s="882"/>
      <c r="K253" s="899"/>
      <c r="L253" s="884"/>
      <c r="M253" s="899"/>
      <c r="N253" s="885"/>
      <c r="O253" s="899"/>
      <c r="P253" s="886"/>
      <c r="Q253" s="899"/>
      <c r="R253" s="887"/>
    </row>
    <row r="254" spans="1:18" s="789" customFormat="1">
      <c r="A254" s="819"/>
      <c r="B254" s="844"/>
      <c r="C254" s="827" t="s">
        <v>4</v>
      </c>
      <c r="D254" s="823">
        <v>2</v>
      </c>
      <c r="E254" s="765">
        <v>0</v>
      </c>
      <c r="F254" s="823">
        <f>D254*E254</f>
        <v>0</v>
      </c>
      <c r="J254" s="882">
        <f>F254</f>
        <v>0</v>
      </c>
      <c r="K254" s="899"/>
      <c r="L254" s="884"/>
      <c r="M254" s="899"/>
      <c r="N254" s="885"/>
      <c r="O254" s="899"/>
      <c r="P254" s="886"/>
      <c r="Q254" s="899"/>
      <c r="R254" s="887"/>
    </row>
    <row r="255" spans="1:18" s="789" customFormat="1">
      <c r="A255" s="819"/>
      <c r="B255" s="844"/>
      <c r="C255" s="827"/>
      <c r="D255" s="823"/>
      <c r="E255" s="765"/>
      <c r="F255" s="828"/>
      <c r="G255" s="797"/>
      <c r="J255" s="882"/>
      <c r="K255" s="899"/>
      <c r="L255" s="884"/>
      <c r="M255" s="899"/>
      <c r="N255" s="885"/>
      <c r="O255" s="899"/>
      <c r="P255" s="886"/>
      <c r="Q255" s="899"/>
      <c r="R255" s="887"/>
    </row>
    <row r="256" spans="1:18" s="789" customFormat="1" ht="25.5">
      <c r="A256" s="819" t="s">
        <v>99</v>
      </c>
      <c r="B256" s="844" t="s">
        <v>284</v>
      </c>
      <c r="C256" s="821"/>
      <c r="E256" s="763"/>
      <c r="G256" s="797"/>
      <c r="J256" s="882"/>
      <c r="K256" s="899"/>
      <c r="L256" s="884"/>
      <c r="M256" s="899"/>
      <c r="N256" s="885"/>
      <c r="O256" s="899"/>
      <c r="P256" s="886"/>
      <c r="Q256" s="899"/>
      <c r="R256" s="887"/>
    </row>
    <row r="257" spans="1:18" s="789" customFormat="1">
      <c r="A257" s="819"/>
      <c r="B257" s="844"/>
      <c r="C257" s="827" t="s">
        <v>4</v>
      </c>
      <c r="D257" s="823">
        <v>2</v>
      </c>
      <c r="E257" s="765">
        <v>0</v>
      </c>
      <c r="G257" s="823">
        <f>D257*E257</f>
        <v>0</v>
      </c>
      <c r="J257" s="882"/>
      <c r="K257" s="899"/>
      <c r="L257" s="884"/>
      <c r="M257" s="899"/>
      <c r="N257" s="885"/>
      <c r="O257" s="899"/>
      <c r="P257" s="886"/>
      <c r="Q257" s="899"/>
      <c r="R257" s="887"/>
    </row>
    <row r="258" spans="1:18" s="789" customFormat="1">
      <c r="A258" s="819"/>
      <c r="B258" s="844"/>
      <c r="C258" s="827"/>
      <c r="D258" s="823"/>
      <c r="E258" s="765"/>
      <c r="F258" s="828"/>
      <c r="G258" s="797"/>
      <c r="J258" s="882"/>
      <c r="K258" s="899"/>
      <c r="L258" s="884"/>
      <c r="M258" s="899"/>
      <c r="N258" s="885"/>
      <c r="O258" s="899"/>
      <c r="P258" s="886"/>
      <c r="Q258" s="899"/>
      <c r="R258" s="887"/>
    </row>
    <row r="259" spans="1:18" s="789" customFormat="1" ht="38.25">
      <c r="A259" s="819" t="s">
        <v>100</v>
      </c>
      <c r="B259" s="844" t="s">
        <v>285</v>
      </c>
      <c r="C259" s="821"/>
      <c r="E259" s="763"/>
      <c r="G259" s="797"/>
      <c r="J259" s="882"/>
      <c r="K259" s="899"/>
      <c r="L259" s="884"/>
      <c r="M259" s="899"/>
      <c r="N259" s="885"/>
      <c r="O259" s="899"/>
      <c r="P259" s="886"/>
      <c r="Q259" s="899"/>
      <c r="R259" s="887"/>
    </row>
    <row r="260" spans="1:18" s="789" customFormat="1">
      <c r="A260" s="819"/>
      <c r="B260" s="844" t="s">
        <v>293</v>
      </c>
      <c r="C260" s="827" t="s">
        <v>4</v>
      </c>
      <c r="D260" s="823">
        <v>2</v>
      </c>
      <c r="E260" s="765">
        <v>0</v>
      </c>
      <c r="F260" s="823">
        <f>D260*E260</f>
        <v>0</v>
      </c>
      <c r="J260" s="882">
        <f>F260</f>
        <v>0</v>
      </c>
      <c r="K260" s="899"/>
      <c r="L260" s="884"/>
      <c r="M260" s="899"/>
      <c r="N260" s="885"/>
      <c r="O260" s="899"/>
      <c r="P260" s="886"/>
      <c r="Q260" s="899"/>
      <c r="R260" s="887"/>
    </row>
    <row r="261" spans="1:18" s="789" customFormat="1">
      <c r="A261" s="819"/>
      <c r="B261" s="844" t="s">
        <v>274</v>
      </c>
      <c r="C261" s="827" t="s">
        <v>4</v>
      </c>
      <c r="D261" s="823">
        <v>4</v>
      </c>
      <c r="E261" s="765">
        <v>0</v>
      </c>
      <c r="F261" s="823">
        <f>D261*E261</f>
        <v>0</v>
      </c>
      <c r="J261" s="882">
        <f>F261</f>
        <v>0</v>
      </c>
      <c r="K261" s="899"/>
      <c r="L261" s="884"/>
      <c r="M261" s="899"/>
      <c r="N261" s="885"/>
      <c r="O261" s="899"/>
      <c r="P261" s="886"/>
      <c r="Q261" s="899"/>
      <c r="R261" s="887"/>
    </row>
    <row r="262" spans="1:18" s="789" customFormat="1">
      <c r="A262" s="819"/>
      <c r="B262" s="844" t="s">
        <v>294</v>
      </c>
      <c r="C262" s="827" t="s">
        <v>4</v>
      </c>
      <c r="D262" s="823">
        <v>2</v>
      </c>
      <c r="E262" s="765">
        <v>0</v>
      </c>
      <c r="F262" s="823">
        <f>D262*E262</f>
        <v>0</v>
      </c>
      <c r="J262" s="882">
        <f>F262</f>
        <v>0</v>
      </c>
      <c r="K262" s="899"/>
      <c r="L262" s="884"/>
      <c r="M262" s="899"/>
      <c r="N262" s="885"/>
      <c r="O262" s="899"/>
      <c r="P262" s="886"/>
      <c r="Q262" s="899"/>
      <c r="R262" s="887"/>
    </row>
    <row r="263" spans="1:18" s="789" customFormat="1">
      <c r="A263" s="819"/>
      <c r="B263" s="844"/>
      <c r="C263" s="827"/>
      <c r="D263" s="823"/>
      <c r="E263" s="765"/>
      <c r="F263" s="823"/>
      <c r="J263" s="882"/>
      <c r="K263" s="899"/>
      <c r="L263" s="884"/>
      <c r="M263" s="899"/>
      <c r="N263" s="885"/>
      <c r="O263" s="899"/>
      <c r="P263" s="886"/>
      <c r="Q263" s="899"/>
      <c r="R263" s="887"/>
    </row>
    <row r="264" spans="1:18" s="789" customFormat="1" ht="25.5">
      <c r="A264" s="819" t="s">
        <v>101</v>
      </c>
      <c r="B264" s="844" t="s">
        <v>98</v>
      </c>
      <c r="E264" s="763"/>
      <c r="F264" s="797"/>
      <c r="J264" s="882"/>
      <c r="K264" s="899"/>
      <c r="L264" s="884"/>
      <c r="M264" s="899"/>
      <c r="N264" s="885"/>
      <c r="O264" s="899"/>
      <c r="P264" s="886"/>
      <c r="Q264" s="899"/>
      <c r="R264" s="887"/>
    </row>
    <row r="265" spans="1:18" s="789" customFormat="1">
      <c r="A265" s="819"/>
      <c r="B265" s="844"/>
      <c r="C265" s="827" t="s">
        <v>72</v>
      </c>
      <c r="D265" s="823">
        <v>12.3</v>
      </c>
      <c r="E265" s="765">
        <v>0</v>
      </c>
      <c r="G265" s="823">
        <f>D265*E265</f>
        <v>0</v>
      </c>
      <c r="J265" s="882"/>
      <c r="K265" s="899"/>
      <c r="L265" s="884"/>
      <c r="M265" s="899"/>
      <c r="N265" s="885"/>
      <c r="O265" s="899"/>
      <c r="P265" s="886"/>
      <c r="Q265" s="899"/>
      <c r="R265" s="887"/>
    </row>
    <row r="266" spans="1:18" s="789" customFormat="1">
      <c r="A266" s="819"/>
      <c r="B266" s="844"/>
      <c r="C266" s="827"/>
      <c r="D266" s="823"/>
      <c r="E266" s="765"/>
      <c r="F266" s="823"/>
      <c r="G266" s="797"/>
      <c r="J266" s="882"/>
      <c r="K266" s="899"/>
      <c r="L266" s="884"/>
      <c r="M266" s="899"/>
      <c r="N266" s="885"/>
      <c r="O266" s="899"/>
      <c r="P266" s="886"/>
      <c r="Q266" s="899"/>
      <c r="R266" s="887"/>
    </row>
    <row r="267" spans="1:18" s="789" customFormat="1" ht="25.5">
      <c r="A267" s="819" t="s">
        <v>103</v>
      </c>
      <c r="B267" s="844" t="s">
        <v>102</v>
      </c>
      <c r="C267" s="821"/>
      <c r="E267" s="763"/>
      <c r="G267" s="797"/>
      <c r="J267" s="882"/>
      <c r="K267" s="899"/>
      <c r="L267" s="884"/>
      <c r="M267" s="899"/>
      <c r="N267" s="885"/>
      <c r="O267" s="899"/>
      <c r="P267" s="886"/>
      <c r="Q267" s="899"/>
      <c r="R267" s="887"/>
    </row>
    <row r="268" spans="1:18" s="789" customFormat="1">
      <c r="A268" s="819"/>
      <c r="B268" s="844"/>
      <c r="C268" s="827" t="s">
        <v>72</v>
      </c>
      <c r="D268" s="823">
        <v>31</v>
      </c>
      <c r="E268" s="765">
        <v>0</v>
      </c>
      <c r="F268" s="823">
        <f>D268*E268</f>
        <v>0</v>
      </c>
      <c r="J268" s="882">
        <f>F268</f>
        <v>0</v>
      </c>
      <c r="K268" s="899"/>
      <c r="L268" s="884"/>
      <c r="M268" s="899"/>
      <c r="N268" s="885"/>
      <c r="O268" s="899"/>
      <c r="P268" s="886"/>
      <c r="Q268" s="899"/>
      <c r="R268" s="887"/>
    </row>
    <row r="269" spans="1:18" s="789" customFormat="1">
      <c r="A269" s="819"/>
      <c r="B269" s="844"/>
      <c r="C269" s="827"/>
      <c r="D269" s="823"/>
      <c r="E269" s="765"/>
      <c r="F269" s="823"/>
      <c r="G269" s="797"/>
      <c r="J269" s="882"/>
      <c r="K269" s="899"/>
      <c r="L269" s="884"/>
      <c r="M269" s="899"/>
      <c r="N269" s="885"/>
      <c r="O269" s="899"/>
      <c r="P269" s="886"/>
      <c r="Q269" s="899"/>
      <c r="R269" s="887"/>
    </row>
    <row r="270" spans="1:18" s="789" customFormat="1" ht="38.25">
      <c r="A270" s="819" t="s">
        <v>104</v>
      </c>
      <c r="B270" s="844" t="s">
        <v>105</v>
      </c>
      <c r="E270" s="763"/>
      <c r="F270" s="797"/>
      <c r="J270" s="882"/>
      <c r="K270" s="899"/>
      <c r="L270" s="884"/>
      <c r="M270" s="899"/>
      <c r="N270" s="885"/>
      <c r="O270" s="899"/>
      <c r="P270" s="886"/>
      <c r="Q270" s="899"/>
      <c r="R270" s="887"/>
    </row>
    <row r="271" spans="1:18" s="789" customFormat="1">
      <c r="A271" s="819"/>
      <c r="B271" s="844"/>
      <c r="C271" s="827" t="s">
        <v>72</v>
      </c>
      <c r="D271" s="823">
        <v>18</v>
      </c>
      <c r="E271" s="765">
        <v>0</v>
      </c>
      <c r="G271" s="823">
        <f>D271*E271</f>
        <v>0</v>
      </c>
      <c r="J271" s="882"/>
      <c r="K271" s="899"/>
      <c r="L271" s="884"/>
      <c r="M271" s="899"/>
      <c r="N271" s="885"/>
      <c r="O271" s="899"/>
      <c r="P271" s="886"/>
      <c r="Q271" s="899"/>
      <c r="R271" s="887"/>
    </row>
    <row r="272" spans="1:18" s="789" customFormat="1">
      <c r="A272" s="819"/>
      <c r="B272" s="844"/>
      <c r="C272" s="827"/>
      <c r="D272" s="823"/>
      <c r="E272" s="765"/>
      <c r="F272" s="828"/>
      <c r="G272" s="797"/>
      <c r="J272" s="882"/>
      <c r="K272" s="899"/>
      <c r="L272" s="884"/>
      <c r="M272" s="899"/>
      <c r="N272" s="885"/>
      <c r="O272" s="899"/>
      <c r="P272" s="886"/>
      <c r="Q272" s="899"/>
      <c r="R272" s="887"/>
    </row>
    <row r="273" spans="1:18" s="789" customFormat="1" ht="25.5">
      <c r="A273" s="819" t="s">
        <v>286</v>
      </c>
      <c r="B273" s="844" t="s">
        <v>106</v>
      </c>
      <c r="C273" s="821"/>
      <c r="E273" s="763"/>
      <c r="G273" s="797"/>
      <c r="J273" s="882"/>
      <c r="K273" s="899"/>
      <c r="L273" s="884"/>
      <c r="M273" s="899"/>
      <c r="N273" s="885"/>
      <c r="O273" s="899"/>
      <c r="P273" s="886"/>
      <c r="Q273" s="899"/>
      <c r="R273" s="887"/>
    </row>
    <row r="274" spans="1:18" s="789" customFormat="1">
      <c r="A274" s="819"/>
      <c r="B274" s="844"/>
      <c r="C274" s="827" t="s">
        <v>72</v>
      </c>
      <c r="D274" s="823">
        <v>31.87</v>
      </c>
      <c r="E274" s="765">
        <v>0</v>
      </c>
      <c r="G274" s="823">
        <f>D274*E274</f>
        <v>0</v>
      </c>
      <c r="J274" s="882"/>
      <c r="K274" s="899"/>
      <c r="L274" s="884"/>
      <c r="M274" s="899"/>
      <c r="N274" s="885"/>
      <c r="O274" s="899"/>
      <c r="P274" s="886"/>
      <c r="Q274" s="899"/>
      <c r="R274" s="887"/>
    </row>
    <row r="275" spans="1:18" s="789" customFormat="1">
      <c r="A275" s="819"/>
      <c r="B275" s="844"/>
      <c r="C275" s="827"/>
      <c r="D275" s="823"/>
      <c r="E275" s="765"/>
      <c r="F275" s="797"/>
      <c r="J275" s="882"/>
      <c r="K275" s="899"/>
      <c r="L275" s="884"/>
      <c r="M275" s="899"/>
      <c r="N275" s="885"/>
      <c r="O275" s="899"/>
      <c r="P275" s="886"/>
      <c r="Q275" s="899"/>
      <c r="R275" s="887"/>
    </row>
    <row r="276" spans="1:18" s="789" customFormat="1" ht="25.5">
      <c r="A276" s="819" t="s">
        <v>287</v>
      </c>
      <c r="B276" s="844" t="s">
        <v>107</v>
      </c>
      <c r="E276" s="763"/>
      <c r="F276" s="797"/>
      <c r="J276" s="882"/>
      <c r="K276" s="899"/>
      <c r="L276" s="884"/>
      <c r="M276" s="899"/>
      <c r="N276" s="885"/>
      <c r="O276" s="899"/>
      <c r="P276" s="886"/>
      <c r="Q276" s="899"/>
      <c r="R276" s="887"/>
    </row>
    <row r="277" spans="1:18" s="789" customFormat="1">
      <c r="A277" s="819"/>
      <c r="B277" s="844"/>
      <c r="C277" s="827" t="s">
        <v>72</v>
      </c>
      <c r="D277" s="823">
        <v>45</v>
      </c>
      <c r="E277" s="765">
        <v>0</v>
      </c>
      <c r="G277" s="823">
        <f>D277*E277</f>
        <v>0</v>
      </c>
      <c r="J277" s="882"/>
      <c r="K277" s="899"/>
      <c r="L277" s="884"/>
      <c r="M277" s="899"/>
      <c r="N277" s="885"/>
      <c r="O277" s="899"/>
      <c r="P277" s="886"/>
      <c r="Q277" s="899"/>
      <c r="R277" s="887"/>
    </row>
    <row r="278" spans="1:18" s="789" customFormat="1">
      <c r="A278" s="819"/>
      <c r="B278" s="844"/>
      <c r="C278" s="827"/>
      <c r="D278" s="823"/>
      <c r="E278" s="765"/>
      <c r="F278" s="823"/>
      <c r="J278" s="882"/>
      <c r="K278" s="899"/>
      <c r="L278" s="884"/>
      <c r="M278" s="899"/>
      <c r="N278" s="885"/>
      <c r="O278" s="899"/>
      <c r="P278" s="886"/>
      <c r="Q278" s="899"/>
      <c r="R278" s="887"/>
    </row>
    <row r="279" spans="1:18">
      <c r="A279" s="901" t="s">
        <v>13</v>
      </c>
      <c r="B279" s="902" t="s">
        <v>108</v>
      </c>
      <c r="C279" s="903"/>
      <c r="D279" s="904"/>
      <c r="E279" s="867"/>
      <c r="F279" s="904">
        <f>SUM(F241:F278)</f>
        <v>0</v>
      </c>
      <c r="G279" s="905">
        <f>SUM(G240:G278)</f>
        <v>0</v>
      </c>
    </row>
    <row r="280" spans="1:18" s="789" customFormat="1">
      <c r="A280" s="911"/>
      <c r="B280" s="912"/>
      <c r="C280" s="913"/>
      <c r="D280" s="914"/>
      <c r="E280" s="869"/>
      <c r="F280" s="914"/>
      <c r="G280" s="914"/>
      <c r="J280" s="882"/>
      <c r="K280" s="899"/>
      <c r="L280" s="884"/>
      <c r="M280" s="899"/>
      <c r="N280" s="885"/>
      <c r="O280" s="899"/>
      <c r="P280" s="886"/>
      <c r="Q280" s="899"/>
      <c r="R280" s="887"/>
    </row>
    <row r="281" spans="1:18" s="789" customFormat="1" ht="38.25">
      <c r="A281" s="898" t="s">
        <v>109</v>
      </c>
      <c r="B281" s="806" t="s">
        <v>111</v>
      </c>
      <c r="C281" s="807"/>
      <c r="D281" s="808"/>
      <c r="E281" s="764"/>
      <c r="F281" s="810" t="s">
        <v>8</v>
      </c>
      <c r="G281" s="810" t="s">
        <v>17</v>
      </c>
      <c r="J281" s="882"/>
      <c r="K281" s="899"/>
      <c r="L281" s="884"/>
      <c r="M281" s="899"/>
      <c r="N281" s="885"/>
      <c r="O281" s="899"/>
      <c r="P281" s="886"/>
      <c r="Q281" s="899"/>
      <c r="R281" s="887"/>
    </row>
    <row r="282" spans="1:18" s="789" customFormat="1">
      <c r="A282" s="819"/>
      <c r="B282" s="844"/>
      <c r="C282" s="827"/>
      <c r="D282" s="823"/>
      <c r="E282" s="765"/>
      <c r="F282" s="823"/>
      <c r="G282" s="797"/>
      <c r="J282" s="882"/>
      <c r="K282" s="899"/>
      <c r="L282" s="884"/>
      <c r="M282" s="899"/>
      <c r="N282" s="885"/>
      <c r="O282" s="899"/>
      <c r="P282" s="886"/>
      <c r="Q282" s="899"/>
      <c r="R282" s="887"/>
    </row>
    <row r="283" spans="1:18" s="789" customFormat="1" ht="25.5">
      <c r="A283" s="819" t="s">
        <v>110</v>
      </c>
      <c r="B283" s="844" t="s">
        <v>288</v>
      </c>
      <c r="C283" s="827"/>
      <c r="D283" s="823"/>
      <c r="E283" s="765"/>
      <c r="F283" s="828"/>
      <c r="G283" s="797"/>
      <c r="J283" s="882"/>
      <c r="K283" s="899"/>
      <c r="L283" s="884"/>
      <c r="M283" s="899"/>
      <c r="N283" s="885"/>
      <c r="O283" s="899"/>
      <c r="P283" s="886"/>
      <c r="Q283" s="899"/>
      <c r="R283" s="887"/>
    </row>
    <row r="284" spans="1:18" s="789" customFormat="1">
      <c r="A284" s="819"/>
      <c r="B284" s="844"/>
      <c r="C284" s="827" t="s">
        <v>72</v>
      </c>
      <c r="D284" s="823">
        <v>2</v>
      </c>
      <c r="E284" s="765">
        <v>0</v>
      </c>
      <c r="G284" s="823">
        <f>D284*E284</f>
        <v>0</v>
      </c>
      <c r="J284" s="882"/>
      <c r="K284" s="899"/>
      <c r="L284" s="884"/>
      <c r="M284" s="899"/>
      <c r="N284" s="885"/>
      <c r="O284" s="899"/>
      <c r="P284" s="886"/>
      <c r="Q284" s="899"/>
      <c r="R284" s="887"/>
    </row>
    <row r="285" spans="1:18" s="789" customFormat="1">
      <c r="A285" s="819"/>
      <c r="B285" s="844"/>
      <c r="C285" s="827"/>
      <c r="D285" s="823"/>
      <c r="E285" s="765"/>
      <c r="F285" s="823"/>
      <c r="G285" s="797"/>
      <c r="J285" s="882"/>
      <c r="K285" s="899"/>
      <c r="L285" s="884"/>
      <c r="M285" s="899"/>
      <c r="N285" s="885"/>
      <c r="O285" s="899"/>
      <c r="P285" s="886"/>
      <c r="Q285" s="899"/>
      <c r="R285" s="887"/>
    </row>
    <row r="286" spans="1:18" s="789" customFormat="1" ht="12.75">
      <c r="A286" s="819" t="s">
        <v>113</v>
      </c>
      <c r="B286" s="844" t="s">
        <v>121</v>
      </c>
      <c r="C286" s="821"/>
      <c r="E286" s="763"/>
      <c r="G286" s="797"/>
      <c r="J286" s="882"/>
      <c r="K286" s="899"/>
      <c r="L286" s="884"/>
      <c r="M286" s="899"/>
      <c r="N286" s="885"/>
      <c r="O286" s="899"/>
      <c r="P286" s="886"/>
      <c r="Q286" s="899"/>
      <c r="R286" s="887"/>
    </row>
    <row r="287" spans="1:18" s="789" customFormat="1">
      <c r="A287" s="819"/>
      <c r="B287" s="844"/>
      <c r="C287" s="827" t="s">
        <v>19</v>
      </c>
      <c r="D287" s="823">
        <v>35</v>
      </c>
      <c r="E287" s="765">
        <v>0</v>
      </c>
      <c r="G287" s="823">
        <f>D287*E287</f>
        <v>0</v>
      </c>
      <c r="J287" s="882"/>
      <c r="K287" s="899"/>
      <c r="L287" s="884"/>
      <c r="M287" s="899"/>
      <c r="N287" s="885"/>
      <c r="O287" s="899"/>
      <c r="P287" s="886"/>
      <c r="Q287" s="899"/>
      <c r="R287" s="887"/>
    </row>
    <row r="288" spans="1:18" s="789" customFormat="1">
      <c r="A288" s="819"/>
      <c r="B288" s="844"/>
      <c r="C288" s="827"/>
      <c r="D288" s="823"/>
      <c r="E288" s="765"/>
      <c r="F288" s="823"/>
      <c r="G288" s="797"/>
      <c r="J288" s="882"/>
      <c r="K288" s="899"/>
      <c r="L288" s="884"/>
      <c r="M288" s="899"/>
      <c r="N288" s="885"/>
      <c r="O288" s="899"/>
      <c r="P288" s="886"/>
      <c r="Q288" s="899"/>
      <c r="R288" s="887"/>
    </row>
    <row r="289" spans="1:18" s="789" customFormat="1" ht="25.5">
      <c r="A289" s="819" t="s">
        <v>114</v>
      </c>
      <c r="B289" s="844" t="s">
        <v>122</v>
      </c>
      <c r="E289" s="763"/>
      <c r="F289" s="797"/>
      <c r="J289" s="882"/>
      <c r="K289" s="899"/>
      <c r="L289" s="884"/>
      <c r="M289" s="899"/>
      <c r="N289" s="885"/>
      <c r="O289" s="899"/>
      <c r="P289" s="886"/>
      <c r="Q289" s="899"/>
      <c r="R289" s="887"/>
    </row>
    <row r="290" spans="1:18" s="789" customFormat="1">
      <c r="A290" s="819"/>
      <c r="B290" s="844"/>
      <c r="C290" s="827" t="s">
        <v>19</v>
      </c>
      <c r="D290" s="823">
        <v>35</v>
      </c>
      <c r="E290" s="765">
        <v>0</v>
      </c>
      <c r="G290" s="823">
        <f>D290*E290</f>
        <v>0</v>
      </c>
      <c r="J290" s="882"/>
      <c r="K290" s="899"/>
      <c r="L290" s="884"/>
      <c r="M290" s="899"/>
      <c r="N290" s="885"/>
      <c r="O290" s="899"/>
      <c r="P290" s="886"/>
      <c r="Q290" s="899"/>
      <c r="R290" s="887"/>
    </row>
    <row r="291" spans="1:18" s="789" customFormat="1">
      <c r="A291" s="819"/>
      <c r="B291" s="844"/>
      <c r="C291" s="827"/>
      <c r="D291" s="823"/>
      <c r="E291" s="765"/>
      <c r="F291" s="828"/>
      <c r="G291" s="797"/>
      <c r="J291" s="882"/>
      <c r="K291" s="899"/>
      <c r="L291" s="884"/>
      <c r="M291" s="899"/>
      <c r="N291" s="885"/>
      <c r="O291" s="899"/>
      <c r="P291" s="886"/>
      <c r="Q291" s="899"/>
      <c r="R291" s="887"/>
    </row>
    <row r="292" spans="1:18" s="789" customFormat="1" ht="25.5">
      <c r="A292" s="819" t="s">
        <v>115</v>
      </c>
      <c r="B292" s="844" t="s">
        <v>123</v>
      </c>
      <c r="C292" s="821"/>
      <c r="E292" s="763"/>
      <c r="G292" s="797"/>
      <c r="J292" s="882"/>
      <c r="K292" s="899"/>
      <c r="L292" s="884"/>
      <c r="M292" s="899"/>
      <c r="N292" s="885"/>
      <c r="O292" s="899"/>
      <c r="P292" s="886"/>
      <c r="Q292" s="899"/>
      <c r="R292" s="887"/>
    </row>
    <row r="293" spans="1:18" s="789" customFormat="1">
      <c r="A293" s="819"/>
      <c r="B293" s="844"/>
      <c r="C293" s="827" t="s">
        <v>19</v>
      </c>
      <c r="D293" s="823">
        <v>76</v>
      </c>
      <c r="E293" s="765">
        <v>0</v>
      </c>
      <c r="G293" s="823">
        <f>D293*E293</f>
        <v>0</v>
      </c>
      <c r="J293" s="882"/>
      <c r="K293" s="899"/>
      <c r="L293" s="884"/>
      <c r="M293" s="899"/>
      <c r="N293" s="885"/>
      <c r="O293" s="899"/>
      <c r="P293" s="886"/>
      <c r="Q293" s="899"/>
      <c r="R293" s="887"/>
    </row>
    <row r="294" spans="1:18" s="789" customFormat="1">
      <c r="A294" s="819"/>
      <c r="B294" s="844"/>
      <c r="C294" s="827"/>
      <c r="D294" s="823"/>
      <c r="E294" s="765"/>
      <c r="F294" s="797"/>
      <c r="J294" s="882"/>
      <c r="K294" s="899"/>
      <c r="L294" s="884"/>
      <c r="M294" s="899"/>
      <c r="N294" s="885"/>
      <c r="O294" s="899"/>
      <c r="P294" s="886"/>
      <c r="Q294" s="899"/>
      <c r="R294" s="887"/>
    </row>
    <row r="295" spans="1:18" s="789" customFormat="1" ht="51">
      <c r="A295" s="819" t="s">
        <v>116</v>
      </c>
      <c r="B295" s="844" t="s">
        <v>124</v>
      </c>
      <c r="E295" s="763"/>
      <c r="F295" s="797"/>
      <c r="J295" s="882"/>
      <c r="K295" s="899"/>
      <c r="L295" s="884"/>
      <c r="M295" s="899"/>
      <c r="N295" s="885"/>
      <c r="O295" s="899"/>
      <c r="P295" s="886"/>
      <c r="Q295" s="899"/>
      <c r="R295" s="887"/>
    </row>
    <row r="296" spans="1:18" s="789" customFormat="1">
      <c r="A296" s="819"/>
      <c r="B296" s="844"/>
      <c r="C296" s="827" t="s">
        <v>19</v>
      </c>
      <c r="D296" s="823">
        <v>360</v>
      </c>
      <c r="E296" s="765">
        <v>0</v>
      </c>
      <c r="F296" s="823">
        <f>D296*E296</f>
        <v>0</v>
      </c>
      <c r="J296" s="882"/>
      <c r="K296" s="899"/>
      <c r="L296" s="884"/>
      <c r="M296" s="899"/>
      <c r="N296" s="885"/>
      <c r="O296" s="899"/>
      <c r="P296" s="886">
        <f>F296</f>
        <v>0</v>
      </c>
      <c r="Q296" s="899"/>
      <c r="R296" s="887"/>
    </row>
    <row r="297" spans="1:18" s="789" customFormat="1">
      <c r="A297" s="819"/>
      <c r="B297" s="844"/>
      <c r="C297" s="827"/>
      <c r="D297" s="823"/>
      <c r="E297" s="765"/>
      <c r="F297" s="823"/>
      <c r="G297" s="797"/>
      <c r="J297" s="882"/>
      <c r="K297" s="899"/>
      <c r="L297" s="884"/>
      <c r="M297" s="899"/>
      <c r="N297" s="885"/>
      <c r="O297" s="899"/>
      <c r="P297" s="886"/>
      <c r="Q297" s="899"/>
      <c r="R297" s="887"/>
    </row>
    <row r="298" spans="1:18" s="789" customFormat="1" ht="63.75">
      <c r="A298" s="819" t="s">
        <v>117</v>
      </c>
      <c r="B298" s="844" t="s">
        <v>289</v>
      </c>
      <c r="C298" s="821"/>
      <c r="E298" s="763"/>
      <c r="G298" s="797"/>
      <c r="I298" s="917"/>
      <c r="J298" s="882"/>
      <c r="K298" s="899"/>
      <c r="L298" s="884"/>
      <c r="M298" s="899"/>
      <c r="N298" s="885"/>
      <c r="O298" s="899"/>
      <c r="P298" s="886"/>
      <c r="Q298" s="899"/>
      <c r="R298" s="887"/>
    </row>
    <row r="299" spans="1:18" s="789" customFormat="1">
      <c r="A299" s="819"/>
      <c r="B299" s="844"/>
      <c r="C299" s="827" t="s">
        <v>19</v>
      </c>
      <c r="D299" s="823">
        <v>72.599999999999994</v>
      </c>
      <c r="E299" s="765">
        <v>0</v>
      </c>
      <c r="F299" s="823">
        <f>D299*E299</f>
        <v>0</v>
      </c>
      <c r="J299" s="882">
        <f>F299</f>
        <v>0</v>
      </c>
      <c r="K299" s="899"/>
      <c r="L299" s="884"/>
      <c r="M299" s="899"/>
      <c r="N299" s="885"/>
      <c r="O299" s="899"/>
      <c r="P299" s="886"/>
      <c r="Q299" s="899"/>
      <c r="R299" s="887"/>
    </row>
    <row r="300" spans="1:18" s="789" customFormat="1">
      <c r="A300" s="819"/>
      <c r="B300" s="844"/>
      <c r="C300" s="827"/>
      <c r="D300" s="823"/>
      <c r="E300" s="765"/>
      <c r="F300" s="823"/>
      <c r="G300" s="797"/>
      <c r="J300" s="882"/>
      <c r="K300" s="899"/>
      <c r="L300" s="884"/>
      <c r="M300" s="899"/>
      <c r="N300" s="885"/>
      <c r="O300" s="899"/>
      <c r="P300" s="886"/>
      <c r="Q300" s="899"/>
      <c r="R300" s="887"/>
    </row>
    <row r="301" spans="1:18" s="789" customFormat="1" ht="63.75">
      <c r="A301" s="819" t="s">
        <v>118</v>
      </c>
      <c r="B301" s="844" t="s">
        <v>125</v>
      </c>
      <c r="E301" s="763"/>
      <c r="F301" s="797"/>
      <c r="J301" s="882"/>
      <c r="K301" s="899"/>
      <c r="L301" s="884"/>
      <c r="M301" s="899"/>
      <c r="N301" s="885"/>
      <c r="O301" s="899"/>
      <c r="P301" s="886"/>
      <c r="Q301" s="899"/>
      <c r="R301" s="887"/>
    </row>
    <row r="302" spans="1:18" s="789" customFormat="1">
      <c r="A302" s="819"/>
      <c r="B302" s="844"/>
      <c r="C302" s="827" t="s">
        <v>20</v>
      </c>
      <c r="D302" s="823">
        <v>6</v>
      </c>
      <c r="E302" s="765">
        <v>0</v>
      </c>
      <c r="G302" s="823">
        <f>D302*E302</f>
        <v>0</v>
      </c>
      <c r="J302" s="882"/>
      <c r="K302" s="899"/>
      <c r="L302" s="884"/>
      <c r="M302" s="899"/>
      <c r="N302" s="885"/>
      <c r="O302" s="899"/>
      <c r="P302" s="886"/>
      <c r="Q302" s="899"/>
      <c r="R302" s="887"/>
    </row>
    <row r="303" spans="1:18" s="789" customFormat="1" ht="51">
      <c r="A303" s="819" t="s">
        <v>119</v>
      </c>
      <c r="B303" s="844" t="s">
        <v>341</v>
      </c>
      <c r="E303" s="763"/>
      <c r="F303" s="797"/>
      <c r="J303" s="882"/>
      <c r="K303" s="899"/>
      <c r="L303" s="884"/>
      <c r="M303" s="899"/>
      <c r="N303" s="885"/>
      <c r="O303" s="899"/>
      <c r="P303" s="886"/>
      <c r="Q303" s="899"/>
      <c r="R303" s="887"/>
    </row>
    <row r="304" spans="1:18" s="789" customFormat="1">
      <c r="A304" s="819"/>
      <c r="B304" s="844"/>
      <c r="C304" s="827" t="s">
        <v>19</v>
      </c>
      <c r="D304" s="823">
        <v>30</v>
      </c>
      <c r="E304" s="765">
        <v>0</v>
      </c>
      <c r="G304" s="823">
        <f>D304*E304</f>
        <v>0</v>
      </c>
      <c r="J304" s="882"/>
      <c r="K304" s="899"/>
      <c r="L304" s="884"/>
      <c r="M304" s="899"/>
      <c r="N304" s="885"/>
      <c r="O304" s="899"/>
      <c r="P304" s="886"/>
      <c r="Q304" s="899"/>
      <c r="R304" s="887"/>
    </row>
    <row r="305" spans="1:18" s="789" customFormat="1">
      <c r="A305" s="819"/>
      <c r="B305" s="844"/>
      <c r="C305" s="827"/>
      <c r="D305" s="823"/>
      <c r="E305" s="765"/>
      <c r="F305" s="797"/>
      <c r="J305" s="882"/>
      <c r="K305" s="899"/>
      <c r="L305" s="884"/>
      <c r="M305" s="899"/>
      <c r="N305" s="885"/>
      <c r="O305" s="899"/>
      <c r="P305" s="886"/>
      <c r="Q305" s="899"/>
      <c r="R305" s="887"/>
    </row>
    <row r="306" spans="1:18" s="789" customFormat="1" ht="76.5">
      <c r="A306" s="819"/>
      <c r="B306" s="844" t="s">
        <v>290</v>
      </c>
      <c r="E306" s="763"/>
      <c r="F306" s="797"/>
      <c r="J306" s="882"/>
      <c r="K306" s="899"/>
      <c r="L306" s="884"/>
      <c r="M306" s="899"/>
      <c r="N306" s="885"/>
      <c r="O306" s="899"/>
      <c r="P306" s="886"/>
      <c r="Q306" s="899"/>
      <c r="R306" s="887"/>
    </row>
    <row r="307" spans="1:18" s="789" customFormat="1">
      <c r="B307" s="844"/>
      <c r="C307" s="827" t="s">
        <v>19</v>
      </c>
      <c r="D307" s="823">
        <v>26.3</v>
      </c>
      <c r="E307" s="765">
        <v>0</v>
      </c>
      <c r="F307" s="823">
        <f>D307*E307</f>
        <v>0</v>
      </c>
      <c r="J307" s="882"/>
      <c r="K307" s="899"/>
      <c r="L307" s="884">
        <f>F307</f>
        <v>0</v>
      </c>
      <c r="M307" s="899"/>
      <c r="N307" s="885"/>
      <c r="O307" s="899"/>
      <c r="P307" s="886"/>
      <c r="Q307" s="899"/>
      <c r="R307" s="887"/>
    </row>
    <row r="308" spans="1:18" s="789" customFormat="1">
      <c r="A308" s="819"/>
      <c r="B308" s="844"/>
      <c r="C308" s="827"/>
      <c r="D308" s="823"/>
      <c r="E308" s="765"/>
      <c r="F308" s="797"/>
      <c r="J308" s="882"/>
      <c r="K308" s="899"/>
      <c r="L308" s="884"/>
      <c r="M308" s="899"/>
      <c r="N308" s="885"/>
      <c r="O308" s="899"/>
      <c r="P308" s="886"/>
      <c r="Q308" s="899"/>
      <c r="R308" s="887"/>
    </row>
    <row r="309" spans="1:18" s="789" customFormat="1" ht="76.5">
      <c r="A309" s="819" t="s">
        <v>120</v>
      </c>
      <c r="B309" s="844" t="s">
        <v>292</v>
      </c>
      <c r="E309" s="763"/>
      <c r="F309" s="797"/>
      <c r="J309" s="882"/>
      <c r="K309" s="899"/>
      <c r="L309" s="884"/>
      <c r="M309" s="899"/>
      <c r="N309" s="885"/>
      <c r="O309" s="899"/>
      <c r="P309" s="886"/>
      <c r="Q309" s="899"/>
      <c r="R309" s="887"/>
    </row>
    <row r="310" spans="1:18" s="789" customFormat="1">
      <c r="B310" s="844"/>
      <c r="C310" s="827" t="s">
        <v>19</v>
      </c>
      <c r="D310" s="823">
        <v>26.3</v>
      </c>
      <c r="E310" s="765">
        <v>0</v>
      </c>
      <c r="F310" s="823">
        <f>D310*E310</f>
        <v>0</v>
      </c>
      <c r="J310" s="882"/>
      <c r="K310" s="899"/>
      <c r="L310" s="884">
        <f>F310</f>
        <v>0</v>
      </c>
      <c r="M310" s="899"/>
      <c r="N310" s="885"/>
      <c r="O310" s="899"/>
      <c r="P310" s="886"/>
      <c r="Q310" s="899"/>
      <c r="R310" s="887"/>
    </row>
    <row r="311" spans="1:18" s="789" customFormat="1">
      <c r="B311" s="844"/>
      <c r="C311" s="827"/>
      <c r="D311" s="823"/>
      <c r="E311" s="765"/>
      <c r="F311" s="828"/>
      <c r="G311" s="797"/>
      <c r="J311" s="882"/>
      <c r="K311" s="899"/>
      <c r="L311" s="884"/>
      <c r="M311" s="899"/>
      <c r="N311" s="885"/>
      <c r="O311" s="899"/>
      <c r="P311" s="886"/>
      <c r="Q311" s="899"/>
      <c r="R311" s="887"/>
    </row>
    <row r="312" spans="1:18" s="789" customFormat="1" ht="63.75">
      <c r="A312" s="819" t="s">
        <v>127</v>
      </c>
      <c r="B312" s="844" t="s">
        <v>126</v>
      </c>
      <c r="C312" s="821"/>
      <c r="E312" s="763"/>
      <c r="G312" s="797"/>
      <c r="J312" s="882"/>
      <c r="K312" s="899"/>
      <c r="L312" s="884"/>
      <c r="M312" s="899"/>
      <c r="N312" s="885"/>
      <c r="O312" s="899"/>
      <c r="P312" s="886"/>
      <c r="Q312" s="899"/>
      <c r="R312" s="887"/>
    </row>
    <row r="313" spans="1:18" s="789" customFormat="1">
      <c r="A313" s="819"/>
      <c r="B313" s="844"/>
      <c r="C313" s="827" t="s">
        <v>19</v>
      </c>
      <c r="D313" s="823">
        <v>360</v>
      </c>
      <c r="E313" s="765">
        <v>0</v>
      </c>
      <c r="F313" s="823">
        <f>D313*E313</f>
        <v>0</v>
      </c>
      <c r="J313" s="882"/>
      <c r="K313" s="899"/>
      <c r="L313" s="884"/>
      <c r="M313" s="899"/>
      <c r="N313" s="885"/>
      <c r="O313" s="899"/>
      <c r="P313" s="886">
        <f>F313</f>
        <v>0</v>
      </c>
      <c r="Q313" s="899"/>
      <c r="R313" s="887"/>
    </row>
    <row r="314" spans="1:18" s="789" customFormat="1">
      <c r="B314" s="844"/>
      <c r="C314" s="827"/>
      <c r="D314" s="823"/>
      <c r="E314" s="765"/>
      <c r="F314" s="797"/>
      <c r="J314" s="882"/>
      <c r="K314" s="899"/>
      <c r="L314" s="884"/>
      <c r="M314" s="899"/>
      <c r="N314" s="885"/>
      <c r="O314" s="899"/>
      <c r="P314" s="886"/>
      <c r="Q314" s="899"/>
      <c r="R314" s="887"/>
    </row>
    <row r="315" spans="1:18" s="789" customFormat="1">
      <c r="A315" s="819"/>
      <c r="B315" s="844"/>
      <c r="C315" s="827"/>
      <c r="D315" s="823"/>
      <c r="E315" s="765"/>
      <c r="F315" s="823"/>
      <c r="J315" s="882"/>
      <c r="K315" s="899"/>
      <c r="L315" s="884"/>
      <c r="M315" s="899"/>
      <c r="N315" s="885"/>
      <c r="O315" s="899"/>
      <c r="P315" s="886"/>
      <c r="Q315" s="899"/>
      <c r="R315" s="887"/>
    </row>
    <row r="316" spans="1:18" s="789" customFormat="1" ht="38.25">
      <c r="A316" s="819" t="s">
        <v>128</v>
      </c>
      <c r="B316" s="844" t="s">
        <v>291</v>
      </c>
      <c r="E316" s="763"/>
      <c r="F316" s="797"/>
      <c r="J316" s="882"/>
      <c r="K316" s="899"/>
      <c r="L316" s="884"/>
      <c r="M316" s="899"/>
      <c r="N316" s="885"/>
      <c r="O316" s="899"/>
      <c r="P316" s="886"/>
      <c r="Q316" s="899"/>
      <c r="R316" s="887"/>
    </row>
    <row r="317" spans="1:18" s="789" customFormat="1">
      <c r="B317" s="844"/>
      <c r="C317" s="827" t="s">
        <v>19</v>
      </c>
      <c r="D317" s="823">
        <v>26.3</v>
      </c>
      <c r="E317" s="765">
        <v>0</v>
      </c>
      <c r="F317" s="823">
        <f>D317*E317</f>
        <v>0</v>
      </c>
      <c r="J317" s="882"/>
      <c r="K317" s="899"/>
      <c r="L317" s="884">
        <f>F317</f>
        <v>0</v>
      </c>
      <c r="M317" s="899"/>
      <c r="N317" s="885"/>
      <c r="O317" s="899"/>
      <c r="P317" s="886"/>
      <c r="Q317" s="899"/>
      <c r="R317" s="887"/>
    </row>
    <row r="318" spans="1:18" s="789" customFormat="1">
      <c r="B318" s="844"/>
      <c r="C318" s="827"/>
      <c r="D318" s="823"/>
      <c r="E318" s="765"/>
      <c r="F318" s="823"/>
      <c r="G318" s="797"/>
      <c r="J318" s="882"/>
      <c r="K318" s="899"/>
      <c r="L318" s="884"/>
      <c r="M318" s="899"/>
      <c r="N318" s="885"/>
      <c r="O318" s="899"/>
      <c r="P318" s="886"/>
      <c r="Q318" s="899"/>
      <c r="R318" s="887"/>
    </row>
    <row r="319" spans="1:18" s="789" customFormat="1" ht="38.25">
      <c r="A319" s="819" t="s">
        <v>129</v>
      </c>
      <c r="B319" s="844" t="s">
        <v>132</v>
      </c>
      <c r="C319" s="821"/>
      <c r="E319" s="763"/>
      <c r="G319" s="797"/>
      <c r="I319" s="917"/>
      <c r="J319" s="882"/>
      <c r="K319" s="899"/>
      <c r="L319" s="884"/>
      <c r="M319" s="899"/>
      <c r="N319" s="885"/>
      <c r="O319" s="899"/>
      <c r="P319" s="886"/>
      <c r="Q319" s="899"/>
      <c r="R319" s="887"/>
    </row>
    <row r="320" spans="1:18" s="789" customFormat="1">
      <c r="B320" s="844"/>
      <c r="C320" s="827" t="s">
        <v>20</v>
      </c>
      <c r="D320" s="823">
        <v>39.4</v>
      </c>
      <c r="E320" s="765">
        <v>0</v>
      </c>
      <c r="F320" s="823">
        <f>D320*E320</f>
        <v>0</v>
      </c>
      <c r="J320" s="882">
        <f>F320</f>
        <v>0</v>
      </c>
      <c r="K320" s="899"/>
      <c r="L320" s="884"/>
      <c r="M320" s="899"/>
      <c r="N320" s="885"/>
      <c r="O320" s="899"/>
      <c r="P320" s="886"/>
      <c r="Q320" s="899"/>
      <c r="R320" s="887"/>
    </row>
    <row r="321" spans="1:18" s="789" customFormat="1">
      <c r="B321" s="844"/>
      <c r="C321" s="827"/>
      <c r="D321" s="823"/>
      <c r="E321" s="765"/>
      <c r="F321" s="823"/>
      <c r="G321" s="797"/>
      <c r="J321" s="882"/>
      <c r="K321" s="899"/>
      <c r="L321" s="884"/>
      <c r="M321" s="899"/>
      <c r="N321" s="885"/>
      <c r="O321" s="899"/>
      <c r="P321" s="886"/>
      <c r="Q321" s="899"/>
      <c r="R321" s="887"/>
    </row>
    <row r="322" spans="1:18" s="789" customFormat="1" ht="12.75">
      <c r="A322" s="819" t="s">
        <v>130</v>
      </c>
      <c r="B322" s="844" t="s">
        <v>133</v>
      </c>
      <c r="E322" s="763"/>
      <c r="F322" s="797"/>
      <c r="J322" s="882"/>
      <c r="K322" s="899"/>
      <c r="L322" s="884"/>
      <c r="M322" s="899"/>
      <c r="N322" s="885"/>
      <c r="O322" s="899"/>
      <c r="P322" s="886"/>
      <c r="Q322" s="899"/>
      <c r="R322" s="887"/>
    </row>
    <row r="323" spans="1:18" s="789" customFormat="1">
      <c r="B323" s="844" t="s">
        <v>134</v>
      </c>
      <c r="C323" s="827" t="s">
        <v>4</v>
      </c>
      <c r="D323" s="823">
        <v>15</v>
      </c>
      <c r="E323" s="765">
        <v>0</v>
      </c>
      <c r="G323" s="823">
        <f>D323*E323</f>
        <v>0</v>
      </c>
      <c r="J323" s="882"/>
      <c r="K323" s="899"/>
      <c r="L323" s="884"/>
      <c r="M323" s="899"/>
      <c r="N323" s="885"/>
      <c r="O323" s="899"/>
      <c r="P323" s="886"/>
      <c r="Q323" s="899"/>
      <c r="R323" s="887"/>
    </row>
    <row r="324" spans="1:18" s="789" customFormat="1">
      <c r="B324" s="844" t="s">
        <v>135</v>
      </c>
      <c r="C324" s="827" t="s">
        <v>4</v>
      </c>
      <c r="D324" s="823">
        <v>1</v>
      </c>
      <c r="E324" s="765">
        <v>0</v>
      </c>
      <c r="F324" s="828"/>
      <c r="G324" s="823">
        <f>D324*E324</f>
        <v>0</v>
      </c>
      <c r="J324" s="882"/>
      <c r="K324" s="899"/>
      <c r="L324" s="884"/>
      <c r="M324" s="899"/>
      <c r="N324" s="885"/>
      <c r="O324" s="899"/>
      <c r="P324" s="886"/>
      <c r="Q324" s="899"/>
      <c r="R324" s="887"/>
    </row>
    <row r="325" spans="1:18" s="789" customFormat="1">
      <c r="B325" s="844"/>
      <c r="C325" s="827"/>
      <c r="D325" s="823"/>
      <c r="E325" s="765"/>
      <c r="F325" s="828"/>
      <c r="G325" s="823"/>
      <c r="J325" s="882"/>
      <c r="K325" s="899"/>
      <c r="L325" s="884"/>
      <c r="M325" s="899"/>
      <c r="N325" s="885"/>
      <c r="O325" s="899"/>
      <c r="P325" s="886"/>
      <c r="Q325" s="899"/>
      <c r="R325" s="887"/>
    </row>
    <row r="326" spans="1:18" s="789" customFormat="1" ht="25.5">
      <c r="A326" s="819" t="s">
        <v>131</v>
      </c>
      <c r="B326" s="844" t="s">
        <v>136</v>
      </c>
      <c r="C326" s="821"/>
      <c r="E326" s="763"/>
      <c r="G326" s="797"/>
      <c r="J326" s="882"/>
      <c r="K326" s="899"/>
      <c r="L326" s="884"/>
      <c r="M326" s="899"/>
      <c r="N326" s="885"/>
      <c r="O326" s="899"/>
      <c r="P326" s="886"/>
      <c r="Q326" s="899"/>
      <c r="R326" s="887"/>
    </row>
    <row r="327" spans="1:18" s="789" customFormat="1">
      <c r="B327" s="844"/>
      <c r="C327" s="827" t="s">
        <v>4</v>
      </c>
      <c r="D327" s="823">
        <v>6.1</v>
      </c>
      <c r="E327" s="765">
        <v>0</v>
      </c>
      <c r="F327" s="823">
        <f>D327*E327</f>
        <v>0</v>
      </c>
      <c r="J327" s="882">
        <f>F327</f>
        <v>0</v>
      </c>
      <c r="K327" s="899"/>
      <c r="L327" s="884"/>
      <c r="M327" s="899"/>
      <c r="N327" s="885"/>
      <c r="O327" s="899"/>
      <c r="P327" s="886"/>
      <c r="Q327" s="899"/>
      <c r="R327" s="887"/>
    </row>
    <row r="328" spans="1:18" s="789" customFormat="1">
      <c r="A328" s="819"/>
      <c r="B328" s="844"/>
      <c r="C328" s="827"/>
      <c r="D328" s="823"/>
      <c r="E328" s="765"/>
      <c r="F328" s="797"/>
      <c r="J328" s="882"/>
      <c r="K328" s="899"/>
      <c r="L328" s="884"/>
      <c r="M328" s="899"/>
      <c r="N328" s="885"/>
      <c r="O328" s="899"/>
      <c r="P328" s="886"/>
      <c r="Q328" s="899"/>
      <c r="R328" s="887"/>
    </row>
    <row r="329" spans="1:18" s="789" customFormat="1" ht="63.75">
      <c r="A329" s="819" t="s">
        <v>138</v>
      </c>
      <c r="B329" s="844" t="s">
        <v>137</v>
      </c>
      <c r="E329" s="763"/>
      <c r="F329" s="797"/>
      <c r="J329" s="882"/>
      <c r="K329" s="899"/>
      <c r="L329" s="884"/>
      <c r="M329" s="899"/>
      <c r="N329" s="885"/>
      <c r="O329" s="899"/>
      <c r="P329" s="886"/>
      <c r="Q329" s="899"/>
      <c r="R329" s="887"/>
    </row>
    <row r="330" spans="1:18" s="789" customFormat="1">
      <c r="B330" s="844"/>
      <c r="C330" s="827" t="s">
        <v>4</v>
      </c>
      <c r="D330" s="823">
        <v>6</v>
      </c>
      <c r="E330" s="765">
        <v>0</v>
      </c>
      <c r="F330" s="823">
        <f>D330*E330</f>
        <v>0</v>
      </c>
      <c r="J330" s="882">
        <f>F330</f>
        <v>0</v>
      </c>
      <c r="K330" s="899"/>
      <c r="L330" s="884"/>
      <c r="M330" s="899"/>
      <c r="N330" s="885"/>
      <c r="O330" s="899"/>
      <c r="P330" s="886"/>
      <c r="Q330" s="899"/>
      <c r="R330" s="887"/>
    </row>
    <row r="331" spans="1:18" s="789" customFormat="1">
      <c r="A331" s="819"/>
      <c r="B331" s="844"/>
      <c r="C331" s="827"/>
      <c r="D331" s="823"/>
      <c r="E331" s="765"/>
      <c r="F331" s="823"/>
      <c r="G331" s="797"/>
      <c r="J331" s="882"/>
      <c r="K331" s="899"/>
      <c r="L331" s="884"/>
      <c r="M331" s="899"/>
      <c r="N331" s="885"/>
      <c r="O331" s="899"/>
      <c r="P331" s="886"/>
      <c r="Q331" s="899"/>
      <c r="R331" s="887"/>
    </row>
    <row r="332" spans="1:18" s="789" customFormat="1" ht="25.5">
      <c r="A332" s="819" t="s">
        <v>139</v>
      </c>
      <c r="B332" s="844" t="s">
        <v>141</v>
      </c>
      <c r="E332" s="763"/>
      <c r="F332" s="797"/>
      <c r="J332" s="882"/>
      <c r="K332" s="899"/>
      <c r="L332" s="884"/>
      <c r="M332" s="899"/>
      <c r="N332" s="885"/>
      <c r="O332" s="899"/>
      <c r="P332" s="886"/>
      <c r="Q332" s="899"/>
      <c r="R332" s="887"/>
    </row>
    <row r="333" spans="1:18" s="789" customFormat="1">
      <c r="B333" s="844" t="s">
        <v>134</v>
      </c>
      <c r="C333" s="827" t="s">
        <v>20</v>
      </c>
      <c r="D333" s="823">
        <v>28</v>
      </c>
      <c r="E333" s="765">
        <v>0</v>
      </c>
      <c r="G333" s="823">
        <f>D333*E333</f>
        <v>0</v>
      </c>
      <c r="J333" s="882"/>
      <c r="K333" s="899"/>
      <c r="L333" s="884"/>
      <c r="M333" s="899"/>
      <c r="N333" s="885"/>
      <c r="O333" s="899"/>
      <c r="P333" s="886"/>
      <c r="Q333" s="899"/>
      <c r="R333" s="887"/>
    </row>
    <row r="334" spans="1:18" s="789" customFormat="1">
      <c r="B334" s="844"/>
      <c r="C334" s="827"/>
      <c r="D334" s="823"/>
      <c r="E334" s="765"/>
      <c r="F334" s="828"/>
      <c r="G334" s="823"/>
      <c r="J334" s="882"/>
      <c r="K334" s="899"/>
      <c r="L334" s="884"/>
      <c r="M334" s="899"/>
      <c r="N334" s="885"/>
      <c r="O334" s="899"/>
      <c r="P334" s="886"/>
      <c r="Q334" s="899"/>
      <c r="R334" s="887"/>
    </row>
    <row r="335" spans="1:18" s="789" customFormat="1" ht="25.5">
      <c r="A335" s="819" t="s">
        <v>140</v>
      </c>
      <c r="B335" s="844" t="s">
        <v>142</v>
      </c>
      <c r="C335" s="821"/>
      <c r="E335" s="763"/>
      <c r="G335" s="797"/>
      <c r="J335" s="882"/>
      <c r="K335" s="899"/>
      <c r="L335" s="884"/>
      <c r="M335" s="899"/>
      <c r="N335" s="885"/>
      <c r="O335" s="899"/>
      <c r="P335" s="886"/>
      <c r="Q335" s="899"/>
      <c r="R335" s="887"/>
    </row>
    <row r="336" spans="1:18" s="789" customFormat="1">
      <c r="B336" s="844"/>
      <c r="C336" s="827" t="s">
        <v>4</v>
      </c>
      <c r="D336" s="823">
        <v>2</v>
      </c>
      <c r="E336" s="765">
        <v>0</v>
      </c>
      <c r="G336" s="823">
        <f>D336*E336</f>
        <v>0</v>
      </c>
      <c r="J336" s="882"/>
      <c r="K336" s="899"/>
      <c r="L336" s="884"/>
      <c r="M336" s="899"/>
      <c r="N336" s="885"/>
      <c r="O336" s="899"/>
      <c r="P336" s="886"/>
      <c r="Q336" s="899"/>
      <c r="R336" s="887"/>
    </row>
    <row r="337" spans="1:18" s="789" customFormat="1">
      <c r="B337" s="844"/>
      <c r="C337" s="827"/>
      <c r="D337" s="823"/>
      <c r="E337" s="765"/>
      <c r="F337" s="797"/>
      <c r="J337" s="882"/>
      <c r="K337" s="899"/>
      <c r="L337" s="884"/>
      <c r="M337" s="899"/>
      <c r="N337" s="885"/>
      <c r="O337" s="899"/>
      <c r="P337" s="886"/>
      <c r="Q337" s="899"/>
      <c r="R337" s="887"/>
    </row>
    <row r="338" spans="1:18" s="789" customFormat="1" ht="38.25">
      <c r="A338" s="819" t="s">
        <v>340</v>
      </c>
      <c r="B338" s="844" t="s">
        <v>143</v>
      </c>
      <c r="E338" s="763"/>
      <c r="F338" s="797"/>
      <c r="J338" s="882"/>
      <c r="K338" s="899"/>
      <c r="L338" s="884"/>
      <c r="M338" s="899"/>
      <c r="N338" s="885"/>
      <c r="O338" s="899"/>
      <c r="P338" s="886"/>
      <c r="Q338" s="899"/>
      <c r="R338" s="887"/>
    </row>
    <row r="339" spans="1:18" s="789" customFormat="1">
      <c r="A339" s="819"/>
      <c r="B339" s="844" t="s">
        <v>144</v>
      </c>
      <c r="C339" s="827" t="s">
        <v>87</v>
      </c>
      <c r="D339" s="823">
        <v>35</v>
      </c>
      <c r="E339" s="765">
        <v>0</v>
      </c>
      <c r="G339" s="823">
        <f>D339*E339</f>
        <v>0</v>
      </c>
      <c r="J339" s="882"/>
      <c r="K339" s="899"/>
      <c r="L339" s="884"/>
      <c r="M339" s="899"/>
      <c r="N339" s="885"/>
      <c r="O339" s="899"/>
      <c r="P339" s="886"/>
      <c r="Q339" s="899"/>
      <c r="R339" s="887"/>
    </row>
    <row r="340" spans="1:18" s="789" customFormat="1">
      <c r="A340" s="819"/>
      <c r="B340" s="844" t="s">
        <v>145</v>
      </c>
      <c r="C340" s="827" t="s">
        <v>87</v>
      </c>
      <c r="D340" s="823">
        <v>35</v>
      </c>
      <c r="E340" s="765">
        <v>0</v>
      </c>
      <c r="G340" s="823">
        <f>D340*E340</f>
        <v>0</v>
      </c>
      <c r="J340" s="882"/>
      <c r="K340" s="899"/>
      <c r="L340" s="884"/>
      <c r="M340" s="899"/>
      <c r="N340" s="885"/>
      <c r="O340" s="899"/>
      <c r="P340" s="886"/>
      <c r="Q340" s="899"/>
      <c r="R340" s="887"/>
    </row>
    <row r="341" spans="1:18" s="789" customFormat="1">
      <c r="A341" s="819"/>
      <c r="B341" s="844" t="s">
        <v>146</v>
      </c>
      <c r="C341" s="827" t="s">
        <v>87</v>
      </c>
      <c r="D341" s="823">
        <v>35</v>
      </c>
      <c r="E341" s="765">
        <v>0</v>
      </c>
      <c r="G341" s="823">
        <f>D341*E341</f>
        <v>0</v>
      </c>
      <c r="J341" s="882"/>
      <c r="K341" s="899"/>
      <c r="L341" s="884"/>
      <c r="M341" s="899"/>
      <c r="N341" s="885"/>
      <c r="O341" s="899"/>
      <c r="P341" s="886"/>
      <c r="Q341" s="899"/>
      <c r="R341" s="887"/>
    </row>
    <row r="342" spans="1:18" s="789" customFormat="1">
      <c r="A342" s="819"/>
      <c r="B342" s="844"/>
      <c r="C342" s="827"/>
      <c r="D342" s="823"/>
      <c r="E342" s="765"/>
      <c r="F342" s="823"/>
      <c r="J342" s="882"/>
      <c r="K342" s="899"/>
      <c r="L342" s="884"/>
      <c r="M342" s="899"/>
      <c r="N342" s="885"/>
      <c r="O342" s="899"/>
      <c r="P342" s="886"/>
      <c r="Q342" s="899"/>
      <c r="R342" s="887"/>
    </row>
    <row r="343" spans="1:18">
      <c r="A343" s="901" t="s">
        <v>109</v>
      </c>
      <c r="B343" s="902" t="s">
        <v>147</v>
      </c>
      <c r="C343" s="903"/>
      <c r="D343" s="904"/>
      <c r="E343" s="867"/>
      <c r="F343" s="904">
        <f>SUM(F283:F342)</f>
        <v>0</v>
      </c>
      <c r="G343" s="905">
        <f>SUM(G282:G342)</f>
        <v>0</v>
      </c>
    </row>
    <row r="344" spans="1:18" s="789" customFormat="1">
      <c r="A344" s="911"/>
      <c r="B344" s="912"/>
      <c r="C344" s="913"/>
      <c r="D344" s="914"/>
      <c r="E344" s="869"/>
      <c r="F344" s="914"/>
      <c r="G344" s="914"/>
      <c r="J344" s="882"/>
      <c r="K344" s="899"/>
      <c r="L344" s="884"/>
      <c r="M344" s="899"/>
      <c r="N344" s="885"/>
      <c r="O344" s="899"/>
      <c r="P344" s="886"/>
      <c r="Q344" s="899"/>
      <c r="R344" s="887"/>
    </row>
    <row r="345" spans="1:18" s="789" customFormat="1" ht="38.25">
      <c r="A345" s="898" t="s">
        <v>150</v>
      </c>
      <c r="B345" s="806" t="s">
        <v>148</v>
      </c>
      <c r="C345" s="807"/>
      <c r="D345" s="808"/>
      <c r="E345" s="764"/>
      <c r="F345" s="810" t="s">
        <v>8</v>
      </c>
      <c r="G345" s="810" t="s">
        <v>17</v>
      </c>
      <c r="J345" s="882"/>
      <c r="K345" s="899"/>
      <c r="L345" s="884"/>
      <c r="M345" s="899"/>
      <c r="N345" s="885"/>
      <c r="O345" s="899"/>
      <c r="P345" s="886"/>
      <c r="Q345" s="899"/>
      <c r="R345" s="887"/>
    </row>
    <row r="346" spans="1:18" s="789" customFormat="1">
      <c r="A346" s="819"/>
      <c r="B346" s="844"/>
      <c r="C346" s="827"/>
      <c r="D346" s="823"/>
      <c r="E346" s="765"/>
      <c r="F346" s="823"/>
      <c r="G346" s="797"/>
      <c r="J346" s="882"/>
      <c r="K346" s="899"/>
      <c r="L346" s="884"/>
      <c r="M346" s="899"/>
      <c r="N346" s="885"/>
      <c r="O346" s="899"/>
      <c r="P346" s="886"/>
      <c r="Q346" s="899"/>
      <c r="R346" s="887"/>
    </row>
    <row r="347" spans="1:18" s="789" customFormat="1" ht="25.5">
      <c r="A347" s="819" t="s">
        <v>151</v>
      </c>
      <c r="B347" s="844" t="s">
        <v>157</v>
      </c>
      <c r="C347" s="827"/>
      <c r="D347" s="823"/>
      <c r="E347" s="765"/>
      <c r="F347" s="828"/>
      <c r="G347" s="797"/>
      <c r="J347" s="882"/>
      <c r="K347" s="899"/>
      <c r="L347" s="884"/>
      <c r="M347" s="899"/>
      <c r="N347" s="885"/>
      <c r="O347" s="899"/>
      <c r="P347" s="886"/>
      <c r="Q347" s="899"/>
      <c r="R347" s="887"/>
    </row>
    <row r="348" spans="1:18" s="789" customFormat="1">
      <c r="A348" s="819"/>
      <c r="B348" s="844"/>
      <c r="C348" s="827" t="s">
        <v>72</v>
      </c>
      <c r="D348" s="823">
        <v>2</v>
      </c>
      <c r="E348" s="765">
        <v>0</v>
      </c>
      <c r="G348" s="823">
        <f>D348*E348</f>
        <v>0</v>
      </c>
      <c r="J348" s="882"/>
      <c r="K348" s="899"/>
      <c r="L348" s="884"/>
      <c r="M348" s="899"/>
      <c r="N348" s="885"/>
      <c r="O348" s="899"/>
      <c r="P348" s="886"/>
      <c r="Q348" s="899"/>
      <c r="R348" s="887"/>
    </row>
    <row r="349" spans="1:18" s="789" customFormat="1">
      <c r="A349" s="819"/>
      <c r="B349" s="844"/>
      <c r="C349" s="827"/>
      <c r="D349" s="823"/>
      <c r="E349" s="765"/>
      <c r="F349" s="823"/>
      <c r="G349" s="797"/>
      <c r="J349" s="882"/>
      <c r="K349" s="899"/>
      <c r="L349" s="884"/>
      <c r="M349" s="899"/>
      <c r="N349" s="885"/>
      <c r="O349" s="899"/>
      <c r="P349" s="886"/>
      <c r="Q349" s="899"/>
      <c r="R349" s="887"/>
    </row>
    <row r="350" spans="1:18" s="789" customFormat="1" ht="38.25">
      <c r="A350" s="819" t="s">
        <v>152</v>
      </c>
      <c r="B350" s="844" t="s">
        <v>158</v>
      </c>
      <c r="C350" s="821"/>
      <c r="E350" s="763"/>
      <c r="G350" s="797"/>
      <c r="J350" s="882"/>
      <c r="K350" s="899"/>
      <c r="L350" s="884"/>
      <c r="M350" s="899"/>
      <c r="N350" s="885"/>
      <c r="O350" s="899"/>
      <c r="P350" s="886"/>
      <c r="Q350" s="899"/>
      <c r="R350" s="887"/>
    </row>
    <row r="351" spans="1:18" s="789" customFormat="1">
      <c r="A351" s="819"/>
      <c r="B351" s="844"/>
      <c r="C351" s="827" t="s">
        <v>19</v>
      </c>
      <c r="D351" s="823">
        <v>132</v>
      </c>
      <c r="E351" s="765">
        <v>0</v>
      </c>
      <c r="G351" s="823">
        <f>D351*E351</f>
        <v>0</v>
      </c>
      <c r="J351" s="882"/>
      <c r="K351" s="899"/>
      <c r="L351" s="884"/>
      <c r="M351" s="899"/>
      <c r="N351" s="885"/>
      <c r="O351" s="899"/>
      <c r="P351" s="886"/>
      <c r="Q351" s="899"/>
      <c r="R351" s="887"/>
    </row>
    <row r="352" spans="1:18" s="789" customFormat="1">
      <c r="A352" s="819"/>
      <c r="B352" s="844"/>
      <c r="C352" s="827"/>
      <c r="D352" s="823"/>
      <c r="E352" s="765"/>
      <c r="F352" s="823"/>
      <c r="G352" s="797"/>
      <c r="J352" s="882"/>
      <c r="K352" s="899"/>
      <c r="L352" s="884"/>
      <c r="M352" s="899"/>
      <c r="N352" s="885"/>
      <c r="O352" s="899"/>
      <c r="P352" s="886"/>
      <c r="Q352" s="899"/>
      <c r="R352" s="887"/>
    </row>
    <row r="353" spans="1:18" s="789" customFormat="1" ht="25.5">
      <c r="A353" s="819" t="s">
        <v>153</v>
      </c>
      <c r="B353" s="844" t="s">
        <v>159</v>
      </c>
      <c r="C353" s="821"/>
      <c r="E353" s="763"/>
      <c r="G353" s="797"/>
      <c r="J353" s="882"/>
      <c r="K353" s="899"/>
      <c r="L353" s="884"/>
      <c r="M353" s="899"/>
      <c r="N353" s="885"/>
      <c r="O353" s="899"/>
      <c r="P353" s="886"/>
      <c r="Q353" s="899"/>
      <c r="R353" s="887"/>
    </row>
    <row r="354" spans="1:18" s="789" customFormat="1">
      <c r="A354" s="819"/>
      <c r="B354" s="844"/>
      <c r="C354" s="827" t="s">
        <v>72</v>
      </c>
      <c r="D354" s="823">
        <v>1</v>
      </c>
      <c r="E354" s="765">
        <v>0</v>
      </c>
      <c r="G354" s="823">
        <f>D354*E354</f>
        <v>0</v>
      </c>
      <c r="J354" s="882"/>
      <c r="K354" s="899"/>
      <c r="L354" s="884"/>
      <c r="M354" s="899"/>
      <c r="N354" s="885"/>
      <c r="O354" s="899"/>
      <c r="P354" s="886"/>
      <c r="Q354" s="899"/>
      <c r="R354" s="887"/>
    </row>
    <row r="355" spans="1:18" s="789" customFormat="1">
      <c r="A355" s="819"/>
      <c r="B355" s="844"/>
      <c r="C355" s="827"/>
      <c r="D355" s="823"/>
      <c r="E355" s="765"/>
      <c r="F355" s="823"/>
      <c r="G355" s="797"/>
      <c r="J355" s="882"/>
      <c r="K355" s="899"/>
      <c r="L355" s="884"/>
      <c r="M355" s="899"/>
      <c r="N355" s="885"/>
      <c r="O355" s="899"/>
      <c r="P355" s="886"/>
      <c r="Q355" s="899"/>
      <c r="R355" s="887"/>
    </row>
    <row r="356" spans="1:18" s="789" customFormat="1" ht="25.5">
      <c r="A356" s="819" t="s">
        <v>154</v>
      </c>
      <c r="B356" s="844" t="s">
        <v>299</v>
      </c>
      <c r="E356" s="763"/>
      <c r="F356" s="797"/>
      <c r="J356" s="882"/>
      <c r="K356" s="899"/>
      <c r="L356" s="884"/>
      <c r="M356" s="899"/>
      <c r="N356" s="885"/>
      <c r="O356" s="899"/>
      <c r="P356" s="886"/>
      <c r="Q356" s="899"/>
      <c r="R356" s="887"/>
    </row>
    <row r="357" spans="1:18" s="789" customFormat="1">
      <c r="A357" s="819"/>
      <c r="B357" s="844"/>
      <c r="C357" s="827" t="s">
        <v>19</v>
      </c>
      <c r="D357" s="823">
        <v>360</v>
      </c>
      <c r="E357" s="765">
        <v>0</v>
      </c>
      <c r="F357" s="823">
        <f>D357*E357</f>
        <v>0</v>
      </c>
      <c r="J357" s="882"/>
      <c r="K357" s="899"/>
      <c r="L357" s="884">
        <f>F357</f>
        <v>0</v>
      </c>
      <c r="M357" s="899"/>
      <c r="N357" s="885"/>
      <c r="O357" s="899"/>
      <c r="P357" s="886"/>
      <c r="Q357" s="899"/>
      <c r="R357" s="887"/>
    </row>
    <row r="358" spans="1:18" s="789" customFormat="1">
      <c r="A358" s="819"/>
      <c r="B358" s="844"/>
      <c r="C358" s="827"/>
      <c r="D358" s="823"/>
      <c r="E358" s="765"/>
      <c r="G358" s="823"/>
      <c r="J358" s="882"/>
      <c r="K358" s="899"/>
      <c r="L358" s="884"/>
      <c r="M358" s="899"/>
      <c r="N358" s="885"/>
      <c r="O358" s="899"/>
      <c r="P358" s="886"/>
      <c r="Q358" s="899"/>
      <c r="R358" s="887"/>
    </row>
    <row r="359" spans="1:18" s="789" customFormat="1">
      <c r="A359" s="819"/>
      <c r="B359" s="844"/>
      <c r="C359" s="827"/>
      <c r="D359" s="823"/>
      <c r="E359" s="765"/>
      <c r="F359" s="823"/>
      <c r="G359" s="797"/>
      <c r="J359" s="882"/>
      <c r="K359" s="899"/>
      <c r="L359" s="884"/>
      <c r="M359" s="899"/>
      <c r="N359" s="885"/>
      <c r="O359" s="899"/>
      <c r="P359" s="886"/>
      <c r="Q359" s="899"/>
      <c r="R359" s="887"/>
    </row>
    <row r="360" spans="1:18" s="789" customFormat="1" ht="25.5">
      <c r="A360" s="819" t="s">
        <v>155</v>
      </c>
      <c r="B360" s="844" t="s">
        <v>333</v>
      </c>
      <c r="E360" s="763"/>
      <c r="F360" s="797"/>
      <c r="J360" s="882"/>
      <c r="K360" s="899"/>
      <c r="L360" s="884"/>
      <c r="M360" s="899"/>
      <c r="N360" s="885"/>
      <c r="O360" s="899"/>
      <c r="P360" s="886"/>
      <c r="Q360" s="899"/>
      <c r="R360" s="887"/>
    </row>
    <row r="361" spans="1:18" s="789" customFormat="1">
      <c r="A361" s="819"/>
      <c r="B361" s="844"/>
      <c r="C361" s="827" t="s">
        <v>19</v>
      </c>
      <c r="D361" s="823">
        <v>26.3</v>
      </c>
      <c r="E361" s="765">
        <v>0</v>
      </c>
      <c r="F361" s="823">
        <f>D361*E361</f>
        <v>0</v>
      </c>
      <c r="J361" s="882"/>
      <c r="K361" s="899"/>
      <c r="L361" s="884">
        <f>F361</f>
        <v>0</v>
      </c>
      <c r="M361" s="899"/>
      <c r="N361" s="885"/>
      <c r="O361" s="899"/>
      <c r="P361" s="886"/>
      <c r="Q361" s="899"/>
      <c r="R361" s="887"/>
    </row>
    <row r="362" spans="1:18" s="789" customFormat="1">
      <c r="A362" s="819"/>
      <c r="B362" s="844"/>
      <c r="C362" s="827"/>
      <c r="D362" s="823"/>
      <c r="E362" s="765"/>
      <c r="F362" s="828"/>
      <c r="G362" s="797"/>
      <c r="J362" s="882"/>
      <c r="K362" s="899"/>
      <c r="L362" s="884"/>
      <c r="M362" s="899"/>
      <c r="N362" s="885"/>
      <c r="O362" s="899"/>
      <c r="P362" s="886"/>
      <c r="Q362" s="899"/>
      <c r="R362" s="887"/>
    </row>
    <row r="363" spans="1:18" s="789" customFormat="1" ht="25.5">
      <c r="A363" s="819" t="s">
        <v>155</v>
      </c>
      <c r="B363" s="844" t="s">
        <v>161</v>
      </c>
      <c r="C363" s="821"/>
      <c r="E363" s="763"/>
      <c r="G363" s="797"/>
      <c r="J363" s="882"/>
      <c r="K363" s="899"/>
      <c r="L363" s="884"/>
      <c r="M363" s="899"/>
      <c r="N363" s="885"/>
      <c r="O363" s="899"/>
      <c r="P363" s="886"/>
      <c r="Q363" s="899"/>
      <c r="R363" s="887"/>
    </row>
    <row r="364" spans="1:18" s="789" customFormat="1">
      <c r="A364" s="819"/>
      <c r="B364" s="844"/>
      <c r="C364" s="827" t="s">
        <v>160</v>
      </c>
      <c r="D364" s="823">
        <v>1500</v>
      </c>
      <c r="E364" s="765">
        <v>0</v>
      </c>
      <c r="G364" s="823">
        <f>D364*E364</f>
        <v>0</v>
      </c>
      <c r="J364" s="882"/>
      <c r="K364" s="899"/>
      <c r="L364" s="884"/>
      <c r="M364" s="899"/>
      <c r="N364" s="885"/>
      <c r="O364" s="899"/>
      <c r="P364" s="886"/>
      <c r="Q364" s="899"/>
      <c r="R364" s="887"/>
    </row>
    <row r="365" spans="1:18" s="789" customFormat="1">
      <c r="A365" s="819"/>
      <c r="B365" s="844"/>
      <c r="C365" s="827"/>
      <c r="D365" s="823"/>
      <c r="E365" s="765"/>
      <c r="F365" s="797"/>
      <c r="J365" s="882"/>
      <c r="K365" s="899"/>
      <c r="L365" s="884"/>
      <c r="M365" s="899"/>
      <c r="N365" s="885"/>
      <c r="O365" s="899"/>
      <c r="P365" s="886"/>
      <c r="Q365" s="899"/>
      <c r="R365" s="887"/>
    </row>
    <row r="366" spans="1:18" s="789" customFormat="1" ht="38.25">
      <c r="A366" s="819" t="s">
        <v>156</v>
      </c>
      <c r="B366" s="844" t="s">
        <v>300</v>
      </c>
      <c r="E366" s="763"/>
      <c r="F366" s="797"/>
      <c r="J366" s="882"/>
      <c r="K366" s="899"/>
      <c r="L366" s="884"/>
      <c r="M366" s="899"/>
      <c r="N366" s="885"/>
      <c r="O366" s="899"/>
      <c r="P366" s="886"/>
      <c r="Q366" s="899"/>
      <c r="R366" s="887"/>
    </row>
    <row r="367" spans="1:18" s="789" customFormat="1">
      <c r="A367" s="819"/>
      <c r="B367" s="844"/>
      <c r="C367" s="827" t="s">
        <v>20</v>
      </c>
      <c r="D367" s="823">
        <v>31</v>
      </c>
      <c r="E367" s="765">
        <v>0</v>
      </c>
      <c r="G367" s="823">
        <f>D367*E367</f>
        <v>0</v>
      </c>
      <c r="J367" s="882"/>
      <c r="K367" s="899"/>
      <c r="L367" s="884"/>
      <c r="M367" s="899"/>
      <c r="N367" s="885"/>
      <c r="O367" s="899"/>
      <c r="P367" s="886"/>
      <c r="Q367" s="899"/>
      <c r="R367" s="887"/>
    </row>
    <row r="368" spans="1:18" s="789" customFormat="1">
      <c r="A368" s="819"/>
      <c r="B368" s="844"/>
      <c r="C368" s="827"/>
      <c r="D368" s="823"/>
      <c r="E368" s="765"/>
      <c r="F368" s="797"/>
      <c r="J368" s="882"/>
      <c r="K368" s="899"/>
      <c r="L368" s="884"/>
      <c r="M368" s="899"/>
      <c r="N368" s="885"/>
      <c r="O368" s="899"/>
      <c r="P368" s="886"/>
      <c r="Q368" s="899"/>
      <c r="R368" s="887"/>
    </row>
    <row r="369" spans="1:18" s="789" customFormat="1" ht="38.25">
      <c r="A369" s="819" t="s">
        <v>156</v>
      </c>
      <c r="B369" s="844" t="s">
        <v>298</v>
      </c>
      <c r="E369" s="763"/>
      <c r="F369" s="797"/>
      <c r="J369" s="882"/>
      <c r="K369" s="899"/>
      <c r="L369" s="884"/>
      <c r="M369" s="899"/>
      <c r="N369" s="885"/>
      <c r="O369" s="899"/>
      <c r="P369" s="886"/>
      <c r="Q369" s="899"/>
      <c r="R369" s="887"/>
    </row>
    <row r="370" spans="1:18" s="789" customFormat="1">
      <c r="A370" s="819"/>
      <c r="B370" s="844"/>
      <c r="C370" s="827" t="s">
        <v>19</v>
      </c>
      <c r="D370" s="823">
        <v>30</v>
      </c>
      <c r="E370" s="765">
        <v>0</v>
      </c>
      <c r="G370" s="823">
        <f>D370*E370</f>
        <v>0</v>
      </c>
      <c r="J370" s="882"/>
      <c r="K370" s="899"/>
      <c r="L370" s="884"/>
      <c r="M370" s="899"/>
      <c r="N370" s="885"/>
      <c r="O370" s="899"/>
      <c r="P370" s="886"/>
      <c r="Q370" s="899"/>
      <c r="R370" s="887"/>
    </row>
    <row r="371" spans="1:18" s="789" customFormat="1">
      <c r="A371" s="819"/>
      <c r="B371" s="844"/>
      <c r="C371" s="827"/>
      <c r="D371" s="823"/>
      <c r="E371" s="765"/>
      <c r="G371" s="823"/>
      <c r="J371" s="882"/>
      <c r="K371" s="899"/>
      <c r="L371" s="884"/>
      <c r="M371" s="899"/>
      <c r="N371" s="885"/>
      <c r="O371" s="899"/>
      <c r="P371" s="886"/>
      <c r="Q371" s="899"/>
      <c r="R371" s="887"/>
    </row>
    <row r="372" spans="1:18">
      <c r="A372" s="901" t="s">
        <v>109</v>
      </c>
      <c r="B372" s="902" t="s">
        <v>149</v>
      </c>
      <c r="C372" s="903"/>
      <c r="D372" s="904"/>
      <c r="E372" s="867"/>
      <c r="F372" s="904">
        <f>SUM(F347:F371)</f>
        <v>0</v>
      </c>
      <c r="G372" s="905">
        <f>SUM(G346:G371)</f>
        <v>0</v>
      </c>
    </row>
    <row r="373" spans="1:18" s="922" customFormat="1">
      <c r="A373" s="918"/>
      <c r="B373" s="919"/>
      <c r="C373" s="920"/>
      <c r="D373" s="921"/>
      <c r="E373" s="870"/>
      <c r="F373" s="921"/>
      <c r="G373" s="921"/>
      <c r="J373" s="882"/>
      <c r="K373" s="923"/>
      <c r="L373" s="884"/>
      <c r="M373" s="923"/>
      <c r="N373" s="885"/>
      <c r="O373" s="923"/>
      <c r="P373" s="886"/>
      <c r="Q373" s="923"/>
      <c r="R373" s="887"/>
    </row>
    <row r="374" spans="1:18" s="789" customFormat="1" ht="38.25">
      <c r="A374" s="898" t="s">
        <v>150</v>
      </c>
      <c r="B374" s="806" t="s">
        <v>162</v>
      </c>
      <c r="C374" s="807"/>
      <c r="D374" s="808"/>
      <c r="E374" s="764"/>
      <c r="F374" s="810" t="s">
        <v>8</v>
      </c>
      <c r="G374" s="810" t="s">
        <v>17</v>
      </c>
      <c r="J374" s="882"/>
      <c r="K374" s="899"/>
      <c r="L374" s="884"/>
      <c r="M374" s="899"/>
      <c r="N374" s="885"/>
      <c r="O374" s="899"/>
      <c r="P374" s="886"/>
      <c r="Q374" s="899"/>
      <c r="R374" s="887"/>
    </row>
    <row r="375" spans="1:18" s="789" customFormat="1">
      <c r="A375" s="819"/>
      <c r="B375" s="844"/>
      <c r="C375" s="827"/>
      <c r="D375" s="823"/>
      <c r="E375" s="765"/>
      <c r="F375" s="823"/>
      <c r="G375" s="797"/>
      <c r="J375" s="882"/>
      <c r="K375" s="899"/>
      <c r="L375" s="884"/>
      <c r="M375" s="899"/>
      <c r="N375" s="885"/>
      <c r="O375" s="899"/>
      <c r="P375" s="886"/>
      <c r="Q375" s="899"/>
      <c r="R375" s="887"/>
    </row>
    <row r="376" spans="1:18" s="789" customFormat="1" ht="153">
      <c r="A376" s="819" t="s">
        <v>164</v>
      </c>
      <c r="B376" s="844" t="s">
        <v>344</v>
      </c>
      <c r="C376" s="827"/>
      <c r="D376" s="823"/>
      <c r="E376" s="765"/>
      <c r="F376" s="828"/>
      <c r="G376" s="797"/>
      <c r="J376" s="882"/>
      <c r="K376" s="899"/>
      <c r="L376" s="884"/>
      <c r="M376" s="899"/>
      <c r="N376" s="885"/>
      <c r="O376" s="899"/>
      <c r="P376" s="886"/>
      <c r="Q376" s="899"/>
      <c r="R376" s="887"/>
    </row>
    <row r="377" spans="1:18" s="789" customFormat="1">
      <c r="A377" s="819"/>
      <c r="B377" s="844"/>
      <c r="C377" s="827" t="s">
        <v>19</v>
      </c>
      <c r="D377" s="823">
        <v>456</v>
      </c>
      <c r="E377" s="765">
        <v>0</v>
      </c>
      <c r="F377" s="823">
        <f>D377*E377</f>
        <v>0</v>
      </c>
      <c r="J377" s="882">
        <f>F377</f>
        <v>0</v>
      </c>
      <c r="K377" s="899"/>
      <c r="L377" s="884"/>
      <c r="M377" s="899"/>
      <c r="N377" s="885"/>
      <c r="O377" s="899"/>
      <c r="P377" s="886"/>
      <c r="Q377" s="899"/>
      <c r="R377" s="887"/>
    </row>
    <row r="378" spans="1:18" s="789" customFormat="1">
      <c r="A378" s="819"/>
      <c r="B378" s="844"/>
      <c r="C378" s="827"/>
      <c r="D378" s="823"/>
      <c r="E378" s="765"/>
      <c r="F378" s="823"/>
      <c r="G378" s="797"/>
      <c r="J378" s="882"/>
      <c r="K378" s="899"/>
      <c r="L378" s="884"/>
      <c r="M378" s="899"/>
      <c r="N378" s="885"/>
      <c r="O378" s="899"/>
      <c r="P378" s="886"/>
      <c r="Q378" s="899"/>
      <c r="R378" s="887"/>
    </row>
    <row r="379" spans="1:18" s="789" customFormat="1" ht="153">
      <c r="A379" s="819" t="s">
        <v>165</v>
      </c>
      <c r="B379" s="844" t="s">
        <v>342</v>
      </c>
      <c r="C379" s="821"/>
      <c r="E379" s="763"/>
      <c r="G379" s="797"/>
      <c r="J379" s="882"/>
      <c r="K379" s="899"/>
      <c r="L379" s="884"/>
      <c r="M379" s="899"/>
      <c r="N379" s="885"/>
      <c r="O379" s="899"/>
      <c r="P379" s="886"/>
      <c r="Q379" s="899"/>
      <c r="R379" s="887"/>
    </row>
    <row r="380" spans="1:18" s="789" customFormat="1">
      <c r="A380" s="819"/>
      <c r="B380" s="844"/>
      <c r="C380" s="827" t="s">
        <v>19</v>
      </c>
      <c r="D380" s="823">
        <v>36.799999999999997</v>
      </c>
      <c r="E380" s="765">
        <v>0</v>
      </c>
      <c r="F380" s="823">
        <f>D380*E380</f>
        <v>0</v>
      </c>
      <c r="J380" s="882">
        <f>F380</f>
        <v>0</v>
      </c>
      <c r="K380" s="899"/>
      <c r="L380" s="884"/>
      <c r="M380" s="899"/>
      <c r="N380" s="885"/>
      <c r="O380" s="899"/>
      <c r="P380" s="886"/>
      <c r="Q380" s="899"/>
      <c r="R380" s="887"/>
    </row>
    <row r="381" spans="1:18" s="789" customFormat="1">
      <c r="A381" s="819"/>
      <c r="B381" s="844"/>
      <c r="C381" s="827"/>
      <c r="D381" s="823"/>
      <c r="E381" s="765"/>
      <c r="F381" s="823"/>
      <c r="G381" s="797"/>
      <c r="J381" s="882"/>
      <c r="K381" s="899"/>
      <c r="L381" s="884"/>
      <c r="M381" s="899"/>
      <c r="N381" s="885"/>
      <c r="O381" s="899"/>
      <c r="P381" s="886"/>
      <c r="Q381" s="899"/>
      <c r="R381" s="887"/>
    </row>
    <row r="382" spans="1:18" s="789" customFormat="1" ht="114.75">
      <c r="A382" s="819" t="s">
        <v>166</v>
      </c>
      <c r="B382" s="844" t="s">
        <v>345</v>
      </c>
      <c r="C382" s="821"/>
      <c r="E382" s="763"/>
      <c r="G382" s="797"/>
      <c r="J382" s="882"/>
      <c r="K382" s="899"/>
      <c r="L382" s="884"/>
      <c r="M382" s="899"/>
      <c r="N382" s="885"/>
      <c r="O382" s="899"/>
      <c r="P382" s="886"/>
      <c r="Q382" s="899"/>
      <c r="R382" s="887"/>
    </row>
    <row r="383" spans="1:18" s="789" customFormat="1">
      <c r="A383" s="819"/>
      <c r="B383" s="844"/>
      <c r="C383" s="827" t="s">
        <v>19</v>
      </c>
      <c r="D383" s="823">
        <v>174</v>
      </c>
      <c r="E383" s="765">
        <v>0</v>
      </c>
      <c r="F383" s="823">
        <f>D383*E383</f>
        <v>0</v>
      </c>
      <c r="J383" s="882">
        <f>F383</f>
        <v>0</v>
      </c>
      <c r="K383" s="899"/>
      <c r="L383" s="884"/>
      <c r="M383" s="899"/>
      <c r="N383" s="885"/>
      <c r="O383" s="899"/>
      <c r="P383" s="886"/>
      <c r="Q383" s="899"/>
      <c r="R383" s="887"/>
    </row>
    <row r="384" spans="1:18" s="789" customFormat="1">
      <c r="A384" s="819"/>
      <c r="B384" s="924"/>
      <c r="C384" s="822"/>
      <c r="D384" s="833"/>
      <c r="E384" s="768"/>
      <c r="F384" s="833"/>
      <c r="G384" s="831"/>
      <c r="J384" s="882"/>
      <c r="K384" s="899"/>
      <c r="L384" s="884"/>
      <c r="M384" s="899"/>
      <c r="N384" s="885"/>
      <c r="O384" s="899"/>
      <c r="P384" s="886"/>
      <c r="Q384" s="899"/>
      <c r="R384" s="887"/>
    </row>
    <row r="385" spans="1:18" s="789" customFormat="1" ht="38.25">
      <c r="A385" s="819" t="s">
        <v>167</v>
      </c>
      <c r="B385" s="924" t="s">
        <v>343</v>
      </c>
      <c r="C385" s="830"/>
      <c r="D385" s="830"/>
      <c r="E385" s="767"/>
      <c r="F385" s="831"/>
      <c r="G385" s="830"/>
      <c r="H385" s="925"/>
      <c r="J385" s="882"/>
      <c r="K385" s="899"/>
      <c r="L385" s="884"/>
      <c r="M385" s="899"/>
      <c r="N385" s="885"/>
      <c r="O385" s="899"/>
      <c r="P385" s="886"/>
      <c r="Q385" s="899"/>
      <c r="R385" s="887"/>
    </row>
    <row r="386" spans="1:18" s="789" customFormat="1">
      <c r="A386" s="819"/>
      <c r="B386" s="924"/>
      <c r="C386" s="827" t="s">
        <v>20</v>
      </c>
      <c r="D386" s="833">
        <v>39.4</v>
      </c>
      <c r="E386" s="768">
        <v>0</v>
      </c>
      <c r="F386" s="833">
        <f>D386*E386</f>
        <v>0</v>
      </c>
      <c r="J386" s="882">
        <f>F386</f>
        <v>0</v>
      </c>
      <c r="K386" s="899"/>
      <c r="L386" s="884"/>
      <c r="M386" s="899"/>
      <c r="N386" s="885"/>
      <c r="O386" s="899"/>
      <c r="P386" s="886"/>
      <c r="Q386" s="899"/>
      <c r="R386" s="887"/>
    </row>
    <row r="387" spans="1:18" s="789" customFormat="1">
      <c r="A387" s="819"/>
      <c r="B387" s="924"/>
      <c r="C387" s="822"/>
      <c r="D387" s="833"/>
      <c r="E387" s="768"/>
      <c r="F387" s="833"/>
      <c r="G387" s="831"/>
      <c r="J387" s="882"/>
      <c r="K387" s="899"/>
      <c r="L387" s="884"/>
      <c r="M387" s="899"/>
      <c r="N387" s="885"/>
      <c r="O387" s="899"/>
      <c r="P387" s="886"/>
      <c r="Q387" s="899"/>
      <c r="R387" s="887"/>
    </row>
    <row r="388" spans="1:18" s="789" customFormat="1" ht="38.25">
      <c r="A388" s="819" t="s">
        <v>168</v>
      </c>
      <c r="B388" s="924" t="s">
        <v>301</v>
      </c>
      <c r="C388" s="830"/>
      <c r="D388" s="830"/>
      <c r="E388" s="767"/>
      <c r="F388" s="831"/>
      <c r="G388" s="830"/>
      <c r="H388" s="925"/>
      <c r="J388" s="882"/>
      <c r="K388" s="899"/>
      <c r="L388" s="884"/>
      <c r="M388" s="899"/>
      <c r="N388" s="885"/>
      <c r="O388" s="899"/>
      <c r="P388" s="886"/>
      <c r="Q388" s="899"/>
      <c r="R388" s="887"/>
    </row>
    <row r="389" spans="1:18" s="789" customFormat="1">
      <c r="A389" s="819"/>
      <c r="B389" s="924"/>
      <c r="C389" s="827" t="s">
        <v>20</v>
      </c>
      <c r="D389" s="833">
        <v>122</v>
      </c>
      <c r="E389" s="768">
        <v>0</v>
      </c>
      <c r="F389" s="833">
        <f>D389*E389</f>
        <v>0</v>
      </c>
      <c r="J389" s="882">
        <f>F389</f>
        <v>0</v>
      </c>
      <c r="K389" s="899"/>
      <c r="L389" s="884"/>
      <c r="M389" s="899"/>
      <c r="N389" s="885"/>
      <c r="O389" s="899"/>
      <c r="P389" s="886"/>
      <c r="Q389" s="899"/>
      <c r="R389" s="887"/>
    </row>
    <row r="390" spans="1:18" s="789" customFormat="1">
      <c r="A390" s="819"/>
      <c r="B390" s="844"/>
      <c r="C390" s="827"/>
      <c r="D390" s="823"/>
      <c r="E390" s="765"/>
      <c r="F390" s="828"/>
      <c r="G390" s="797"/>
      <c r="J390" s="882"/>
      <c r="K390" s="899"/>
      <c r="L390" s="884"/>
      <c r="M390" s="899"/>
      <c r="N390" s="885"/>
      <c r="O390" s="899"/>
      <c r="P390" s="886"/>
      <c r="Q390" s="899"/>
      <c r="R390" s="887"/>
    </row>
    <row r="391" spans="1:18" s="789" customFormat="1">
      <c r="A391" s="819"/>
      <c r="B391" s="844"/>
      <c r="C391" s="827"/>
      <c r="D391" s="823"/>
      <c r="E391" s="765"/>
      <c r="F391" s="823"/>
      <c r="J391" s="882"/>
      <c r="K391" s="899"/>
      <c r="L391" s="884"/>
      <c r="M391" s="899"/>
      <c r="N391" s="885"/>
      <c r="O391" s="899"/>
      <c r="P391" s="886"/>
      <c r="Q391" s="899"/>
      <c r="R391" s="887"/>
    </row>
    <row r="392" spans="1:18" s="789" customFormat="1">
      <c r="A392" s="819"/>
      <c r="B392" s="844" t="s">
        <v>174</v>
      </c>
      <c r="C392" s="827"/>
      <c r="D392" s="823"/>
      <c r="E392" s="765"/>
      <c r="F392" s="797"/>
      <c r="J392" s="882"/>
      <c r="K392" s="899"/>
      <c r="L392" s="884"/>
      <c r="M392" s="899"/>
      <c r="N392" s="885"/>
      <c r="O392" s="899"/>
      <c r="P392" s="886"/>
      <c r="Q392" s="899"/>
      <c r="R392" s="887"/>
    </row>
    <row r="393" spans="1:18" s="789" customFormat="1">
      <c r="A393" s="819"/>
      <c r="B393" s="844"/>
      <c r="C393" s="827"/>
      <c r="D393" s="823"/>
      <c r="E393" s="765"/>
      <c r="F393" s="797"/>
      <c r="J393" s="882"/>
      <c r="K393" s="899"/>
      <c r="L393" s="884"/>
      <c r="M393" s="899"/>
      <c r="N393" s="885"/>
      <c r="O393" s="899"/>
      <c r="P393" s="886"/>
      <c r="Q393" s="899"/>
      <c r="R393" s="887"/>
    </row>
    <row r="394" spans="1:18" s="789" customFormat="1" ht="25.5">
      <c r="A394" s="819" t="s">
        <v>169</v>
      </c>
      <c r="B394" s="844" t="s">
        <v>175</v>
      </c>
      <c r="C394" s="827"/>
      <c r="D394" s="823"/>
      <c r="E394" s="765"/>
      <c r="F394" s="828"/>
      <c r="G394" s="797"/>
      <c r="J394" s="882"/>
      <c r="K394" s="899"/>
      <c r="L394" s="884"/>
      <c r="M394" s="899"/>
      <c r="N394" s="885"/>
      <c r="O394" s="899"/>
      <c r="P394" s="886"/>
      <c r="Q394" s="899"/>
      <c r="R394" s="887"/>
    </row>
    <row r="395" spans="1:18" s="789" customFormat="1">
      <c r="B395" s="844"/>
      <c r="C395" s="827" t="s">
        <v>4</v>
      </c>
      <c r="D395" s="823">
        <v>4</v>
      </c>
      <c r="E395" s="765">
        <v>0</v>
      </c>
      <c r="F395" s="823">
        <f>D395*E395</f>
        <v>0</v>
      </c>
      <c r="J395" s="882">
        <f>F395</f>
        <v>0</v>
      </c>
      <c r="K395" s="899"/>
      <c r="L395" s="884"/>
      <c r="M395" s="899"/>
      <c r="N395" s="885"/>
      <c r="O395" s="899"/>
      <c r="P395" s="886"/>
      <c r="Q395" s="899"/>
      <c r="R395" s="887"/>
    </row>
    <row r="396" spans="1:18" s="789" customFormat="1">
      <c r="B396" s="844"/>
      <c r="C396" s="827"/>
      <c r="D396" s="823"/>
      <c r="E396" s="765"/>
      <c r="F396" s="823"/>
      <c r="G396" s="797"/>
      <c r="J396" s="882"/>
      <c r="K396" s="899"/>
      <c r="L396" s="884"/>
      <c r="M396" s="899"/>
      <c r="N396" s="885"/>
      <c r="O396" s="899"/>
      <c r="P396" s="886"/>
      <c r="Q396" s="899"/>
      <c r="R396" s="887"/>
    </row>
    <row r="397" spans="1:18" s="789" customFormat="1" ht="38.25">
      <c r="A397" s="819" t="s">
        <v>170</v>
      </c>
      <c r="B397" s="844" t="s">
        <v>176</v>
      </c>
      <c r="C397" s="821"/>
      <c r="E397" s="763"/>
      <c r="G397" s="797"/>
      <c r="J397" s="882"/>
      <c r="K397" s="899"/>
      <c r="L397" s="884"/>
      <c r="M397" s="899"/>
      <c r="N397" s="885"/>
      <c r="O397" s="899"/>
      <c r="P397" s="886"/>
      <c r="Q397" s="899"/>
      <c r="R397" s="887"/>
    </row>
    <row r="398" spans="1:18" s="789" customFormat="1">
      <c r="A398" s="819"/>
      <c r="B398" s="844"/>
      <c r="C398" s="827" t="s">
        <v>4</v>
      </c>
      <c r="D398" s="823">
        <v>10</v>
      </c>
      <c r="E398" s="765">
        <v>0</v>
      </c>
      <c r="F398" s="823">
        <f>D398*E398</f>
        <v>0</v>
      </c>
      <c r="J398" s="882">
        <f>F398</f>
        <v>0</v>
      </c>
      <c r="K398" s="899"/>
      <c r="L398" s="884"/>
      <c r="M398" s="899"/>
      <c r="N398" s="885"/>
      <c r="O398" s="899"/>
      <c r="P398" s="886"/>
      <c r="Q398" s="899"/>
      <c r="R398" s="887"/>
    </row>
    <row r="399" spans="1:18" s="789" customFormat="1">
      <c r="A399" s="819"/>
      <c r="B399" s="844"/>
      <c r="C399" s="827"/>
      <c r="D399" s="823"/>
      <c r="E399" s="765"/>
      <c r="F399" s="823"/>
      <c r="G399" s="797"/>
      <c r="J399" s="882"/>
      <c r="K399" s="899"/>
      <c r="L399" s="884"/>
      <c r="M399" s="899"/>
      <c r="N399" s="885"/>
      <c r="O399" s="899"/>
      <c r="P399" s="886"/>
      <c r="Q399" s="899"/>
      <c r="R399" s="887"/>
    </row>
    <row r="400" spans="1:18" s="789" customFormat="1" ht="25.5">
      <c r="A400" s="819" t="s">
        <v>171</v>
      </c>
      <c r="B400" s="844" t="s">
        <v>178</v>
      </c>
      <c r="C400" s="821"/>
      <c r="E400" s="763"/>
      <c r="G400" s="797"/>
      <c r="J400" s="882"/>
      <c r="K400" s="899"/>
      <c r="L400" s="884"/>
      <c r="M400" s="899"/>
      <c r="N400" s="885"/>
      <c r="O400" s="899"/>
      <c r="P400" s="886"/>
      <c r="Q400" s="899"/>
      <c r="R400" s="887"/>
    </row>
    <row r="401" spans="1:18" s="789" customFormat="1">
      <c r="A401" s="819"/>
      <c r="B401" s="844"/>
      <c r="C401" s="827" t="s">
        <v>4</v>
      </c>
      <c r="D401" s="823">
        <v>2</v>
      </c>
      <c r="E401" s="765">
        <v>0</v>
      </c>
      <c r="F401" s="823">
        <f>D401*E401</f>
        <v>0</v>
      </c>
      <c r="J401" s="882">
        <f>F401</f>
        <v>0</v>
      </c>
      <c r="K401" s="899"/>
      <c r="L401" s="884"/>
      <c r="M401" s="899"/>
      <c r="N401" s="885"/>
      <c r="O401" s="899"/>
      <c r="P401" s="886"/>
      <c r="Q401" s="899"/>
      <c r="R401" s="887"/>
    </row>
    <row r="402" spans="1:18" s="789" customFormat="1">
      <c r="A402" s="819"/>
      <c r="B402" s="844"/>
      <c r="C402" s="827"/>
      <c r="D402" s="823"/>
      <c r="E402" s="765"/>
      <c r="F402" s="823"/>
      <c r="J402" s="882"/>
      <c r="K402" s="899"/>
      <c r="L402" s="884"/>
      <c r="M402" s="899"/>
      <c r="N402" s="885"/>
      <c r="O402" s="899"/>
      <c r="P402" s="886"/>
      <c r="Q402" s="899"/>
      <c r="R402" s="887"/>
    </row>
    <row r="403" spans="1:18" s="789" customFormat="1" ht="25.5">
      <c r="A403" s="819" t="s">
        <v>172</v>
      </c>
      <c r="B403" s="844" t="s">
        <v>136</v>
      </c>
      <c r="C403" s="821"/>
      <c r="E403" s="763"/>
      <c r="G403" s="797"/>
      <c r="J403" s="882"/>
      <c r="K403" s="899"/>
      <c r="L403" s="884"/>
      <c r="M403" s="899"/>
      <c r="N403" s="885"/>
      <c r="O403" s="899"/>
      <c r="P403" s="886"/>
      <c r="Q403" s="899"/>
      <c r="R403" s="887"/>
    </row>
    <row r="404" spans="1:18" s="789" customFormat="1">
      <c r="A404" s="819"/>
      <c r="B404" s="844"/>
      <c r="C404" s="827" t="s">
        <v>4</v>
      </c>
      <c r="D404" s="823">
        <v>6.1</v>
      </c>
      <c r="E404" s="765">
        <v>0</v>
      </c>
      <c r="F404" s="823">
        <f>D404*E404</f>
        <v>0</v>
      </c>
      <c r="J404" s="882">
        <f>F404</f>
        <v>0</v>
      </c>
      <c r="K404" s="899"/>
      <c r="L404" s="884"/>
      <c r="M404" s="899"/>
      <c r="N404" s="885"/>
      <c r="O404" s="899"/>
      <c r="P404" s="886"/>
      <c r="Q404" s="899"/>
      <c r="R404" s="887"/>
    </row>
    <row r="405" spans="1:18" s="789" customFormat="1">
      <c r="A405" s="819"/>
      <c r="B405" s="844"/>
      <c r="C405" s="827"/>
      <c r="D405" s="823"/>
      <c r="E405" s="765"/>
      <c r="F405" s="823"/>
      <c r="G405" s="797"/>
      <c r="J405" s="882"/>
      <c r="K405" s="899"/>
      <c r="L405" s="884"/>
      <c r="M405" s="899"/>
      <c r="N405" s="885"/>
      <c r="O405" s="899"/>
      <c r="P405" s="886"/>
      <c r="Q405" s="899"/>
      <c r="R405" s="887"/>
    </row>
    <row r="406" spans="1:18" s="789" customFormat="1" ht="63.75">
      <c r="A406" s="819" t="s">
        <v>169</v>
      </c>
      <c r="B406" s="844" t="s">
        <v>177</v>
      </c>
      <c r="C406" s="821"/>
      <c r="E406" s="763"/>
      <c r="H406" s="917"/>
      <c r="J406" s="882"/>
      <c r="K406" s="899"/>
      <c r="L406" s="884"/>
      <c r="M406" s="899"/>
      <c r="N406" s="885"/>
      <c r="O406" s="899"/>
      <c r="P406" s="886"/>
      <c r="Q406" s="899"/>
      <c r="R406" s="887"/>
    </row>
    <row r="407" spans="1:18" s="789" customFormat="1">
      <c r="A407" s="819"/>
      <c r="B407" s="844"/>
      <c r="C407" s="827" t="s">
        <v>4</v>
      </c>
      <c r="D407" s="823">
        <v>6</v>
      </c>
      <c r="E407" s="765">
        <v>0</v>
      </c>
      <c r="F407" s="823">
        <f>D407*E407</f>
        <v>0</v>
      </c>
      <c r="J407" s="882">
        <f>F407</f>
        <v>0</v>
      </c>
      <c r="K407" s="899"/>
      <c r="L407" s="884"/>
      <c r="M407" s="899"/>
      <c r="N407" s="885"/>
      <c r="O407" s="899"/>
      <c r="P407" s="886"/>
      <c r="Q407" s="899"/>
      <c r="R407" s="887"/>
    </row>
    <row r="408" spans="1:18" s="789" customFormat="1">
      <c r="A408" s="819"/>
      <c r="B408" s="844"/>
      <c r="C408" s="827"/>
      <c r="D408" s="823"/>
      <c r="E408" s="765"/>
      <c r="F408" s="828"/>
      <c r="G408" s="797"/>
      <c r="J408" s="882"/>
      <c r="K408" s="899"/>
      <c r="L408" s="884"/>
      <c r="M408" s="899"/>
      <c r="N408" s="885"/>
      <c r="O408" s="899"/>
      <c r="P408" s="886"/>
      <c r="Q408" s="899"/>
      <c r="R408" s="887"/>
    </row>
    <row r="409" spans="1:18" s="789" customFormat="1" ht="25.5">
      <c r="A409" s="819" t="s">
        <v>173</v>
      </c>
      <c r="B409" s="844" t="s">
        <v>179</v>
      </c>
      <c r="C409" s="821"/>
      <c r="E409" s="763"/>
      <c r="G409" s="797"/>
      <c r="J409" s="882"/>
      <c r="K409" s="899"/>
      <c r="L409" s="884"/>
      <c r="M409" s="899"/>
      <c r="N409" s="885"/>
      <c r="O409" s="899"/>
      <c r="P409" s="886"/>
      <c r="Q409" s="899"/>
      <c r="R409" s="887"/>
    </row>
    <row r="410" spans="1:18" s="789" customFormat="1">
      <c r="A410" s="819"/>
      <c r="B410" s="844"/>
      <c r="C410" s="822" t="s">
        <v>19</v>
      </c>
      <c r="D410" s="823">
        <v>560</v>
      </c>
      <c r="E410" s="765">
        <v>0</v>
      </c>
      <c r="F410" s="823">
        <f>D410*E410</f>
        <v>0</v>
      </c>
      <c r="J410" s="882">
        <f>F410</f>
        <v>0</v>
      </c>
      <c r="K410" s="899"/>
      <c r="L410" s="884"/>
      <c r="M410" s="899"/>
      <c r="N410" s="885"/>
      <c r="O410" s="899"/>
      <c r="P410" s="886"/>
      <c r="Q410" s="899"/>
      <c r="R410" s="887"/>
    </row>
    <row r="411" spans="1:18" s="789" customFormat="1">
      <c r="A411" s="819"/>
      <c r="B411" s="844"/>
      <c r="C411" s="827"/>
      <c r="D411" s="823"/>
      <c r="E411" s="765"/>
      <c r="F411" s="797"/>
      <c r="J411" s="882"/>
      <c r="K411" s="899"/>
      <c r="L411" s="884"/>
      <c r="M411" s="899"/>
      <c r="N411" s="885"/>
      <c r="O411" s="899"/>
      <c r="P411" s="886"/>
      <c r="Q411" s="899"/>
      <c r="R411" s="887"/>
    </row>
    <row r="412" spans="1:18" s="789" customFormat="1">
      <c r="A412" s="819"/>
      <c r="B412" s="844"/>
      <c r="C412" s="827"/>
      <c r="D412" s="823"/>
      <c r="E412" s="765"/>
      <c r="F412" s="823"/>
      <c r="J412" s="882"/>
      <c r="K412" s="899"/>
      <c r="L412" s="884"/>
      <c r="M412" s="899"/>
      <c r="N412" s="885"/>
      <c r="O412" s="899"/>
      <c r="P412" s="886"/>
      <c r="Q412" s="899"/>
      <c r="R412" s="887"/>
    </row>
    <row r="413" spans="1:18">
      <c r="A413" s="926" t="s">
        <v>150</v>
      </c>
      <c r="B413" s="927" t="s">
        <v>163</v>
      </c>
      <c r="C413" s="928"/>
      <c r="D413" s="929"/>
      <c r="E413" s="871"/>
      <c r="F413" s="929">
        <f>SUM(F376:F412)</f>
        <v>0</v>
      </c>
      <c r="G413" s="930">
        <f>SUM(G375:G412)</f>
        <v>0</v>
      </c>
      <c r="H413" s="789"/>
    </row>
    <row r="414" spans="1:18" s="789" customFormat="1">
      <c r="A414" s="911"/>
      <c r="B414" s="912"/>
      <c r="C414" s="913"/>
      <c r="D414" s="914"/>
      <c r="E414" s="869"/>
      <c r="F414" s="914"/>
      <c r="G414" s="914"/>
      <c r="J414" s="882"/>
      <c r="K414" s="899"/>
      <c r="L414" s="884"/>
      <c r="M414" s="899"/>
      <c r="N414" s="885"/>
      <c r="O414" s="899"/>
      <c r="P414" s="886"/>
      <c r="Q414" s="899"/>
      <c r="R414" s="887"/>
    </row>
    <row r="415" spans="1:18" s="789" customFormat="1">
      <c r="A415" s="906" t="s">
        <v>16</v>
      </c>
      <c r="B415" s="812" t="s">
        <v>180</v>
      </c>
      <c r="C415" s="907"/>
      <c r="D415" s="908"/>
      <c r="E415" s="868"/>
      <c r="F415" s="909"/>
      <c r="G415" s="909"/>
      <c r="J415" s="882"/>
      <c r="K415" s="899"/>
      <c r="L415" s="884"/>
      <c r="M415" s="899"/>
      <c r="N415" s="885"/>
      <c r="O415" s="899"/>
      <c r="P415" s="886"/>
      <c r="Q415" s="899"/>
      <c r="R415" s="887"/>
    </row>
    <row r="416" spans="1:18" s="789" customFormat="1" ht="30.75" customHeight="1">
      <c r="A416" s="906" t="s">
        <v>5</v>
      </c>
      <c r="B416" s="812" t="s">
        <v>182</v>
      </c>
      <c r="C416" s="907"/>
      <c r="D416" s="908"/>
      <c r="E416" s="868"/>
      <c r="F416" s="909" t="s">
        <v>8</v>
      </c>
      <c r="G416" s="909" t="s">
        <v>17</v>
      </c>
      <c r="J416" s="882"/>
      <c r="K416" s="899"/>
      <c r="L416" s="884"/>
      <c r="M416" s="899"/>
      <c r="N416" s="885"/>
      <c r="O416" s="899"/>
      <c r="P416" s="886"/>
      <c r="Q416" s="899"/>
      <c r="R416" s="887"/>
    </row>
    <row r="417" spans="1:18" s="789" customFormat="1">
      <c r="A417" s="819"/>
      <c r="B417" s="844"/>
      <c r="C417" s="827"/>
      <c r="D417" s="823"/>
      <c r="E417" s="765"/>
      <c r="F417" s="823"/>
      <c r="G417" s="797"/>
      <c r="J417" s="882"/>
      <c r="K417" s="899"/>
      <c r="L417" s="884"/>
      <c r="M417" s="899"/>
      <c r="N417" s="885"/>
      <c r="O417" s="899"/>
      <c r="P417" s="886"/>
      <c r="Q417" s="899"/>
      <c r="R417" s="887"/>
    </row>
    <row r="418" spans="1:18" s="789" customFormat="1" ht="153">
      <c r="A418" s="819" t="s">
        <v>22</v>
      </c>
      <c r="B418" s="844" t="s">
        <v>183</v>
      </c>
      <c r="C418" s="827"/>
      <c r="D418" s="823"/>
      <c r="E418" s="765"/>
      <c r="F418" s="828"/>
      <c r="G418" s="797"/>
      <c r="J418" s="882"/>
      <c r="K418" s="899"/>
      <c r="L418" s="884"/>
      <c r="M418" s="899"/>
      <c r="N418" s="885"/>
      <c r="O418" s="899"/>
      <c r="P418" s="886"/>
      <c r="Q418" s="899"/>
      <c r="R418" s="887"/>
    </row>
    <row r="419" spans="1:18" s="789" customFormat="1">
      <c r="A419" s="819"/>
      <c r="B419" s="844"/>
      <c r="C419" s="827" t="s">
        <v>19</v>
      </c>
      <c r="D419" s="823">
        <v>499</v>
      </c>
      <c r="E419" s="765">
        <v>0</v>
      </c>
      <c r="F419" s="823">
        <f>D419*E419</f>
        <v>0</v>
      </c>
      <c r="J419" s="882"/>
      <c r="K419" s="899"/>
      <c r="L419" s="884"/>
      <c r="M419" s="899"/>
      <c r="N419" s="885">
        <f>F419</f>
        <v>0</v>
      </c>
      <c r="O419" s="899"/>
      <c r="P419" s="886"/>
      <c r="Q419" s="899"/>
      <c r="R419" s="887"/>
    </row>
    <row r="420" spans="1:18" s="789" customFormat="1">
      <c r="A420" s="819"/>
      <c r="B420" s="844"/>
      <c r="C420" s="827"/>
      <c r="D420" s="823"/>
      <c r="E420" s="765"/>
      <c r="F420" s="823"/>
      <c r="G420" s="797"/>
      <c r="J420" s="882"/>
      <c r="K420" s="899"/>
      <c r="L420" s="884"/>
      <c r="M420" s="899"/>
      <c r="N420" s="885"/>
      <c r="O420" s="899"/>
      <c r="P420" s="886"/>
      <c r="Q420" s="899"/>
      <c r="R420" s="887"/>
    </row>
    <row r="421" spans="1:18" s="789" customFormat="1" ht="76.5">
      <c r="A421" s="819" t="s">
        <v>23</v>
      </c>
      <c r="B421" s="844" t="s">
        <v>302</v>
      </c>
      <c r="C421" s="821"/>
      <c r="E421" s="763"/>
      <c r="G421" s="797"/>
      <c r="J421" s="882"/>
      <c r="K421" s="899"/>
      <c r="L421" s="884"/>
      <c r="M421" s="899"/>
      <c r="N421" s="885"/>
      <c r="O421" s="899"/>
      <c r="P421" s="886"/>
      <c r="Q421" s="899"/>
      <c r="R421" s="887"/>
    </row>
    <row r="422" spans="1:18" s="789" customFormat="1">
      <c r="A422" s="819"/>
      <c r="B422" s="844"/>
      <c r="C422" s="827" t="s">
        <v>19</v>
      </c>
      <c r="D422" s="823">
        <v>2</v>
      </c>
      <c r="E422" s="765">
        <v>0</v>
      </c>
      <c r="G422" s="823">
        <f>D422*E422</f>
        <v>0</v>
      </c>
      <c r="J422" s="882"/>
      <c r="K422" s="899"/>
      <c r="L422" s="884"/>
      <c r="M422" s="899"/>
      <c r="N422" s="885"/>
      <c r="O422" s="899"/>
      <c r="P422" s="886"/>
      <c r="Q422" s="899"/>
      <c r="R422" s="887"/>
    </row>
    <row r="423" spans="1:18" s="789" customFormat="1">
      <c r="A423" s="819"/>
      <c r="B423" s="844"/>
      <c r="C423" s="827"/>
      <c r="D423" s="823"/>
      <c r="E423" s="765"/>
      <c r="F423" s="823"/>
      <c r="G423" s="797"/>
      <c r="J423" s="882"/>
      <c r="K423" s="899"/>
      <c r="L423" s="884"/>
      <c r="M423" s="899"/>
      <c r="N423" s="885"/>
      <c r="O423" s="899"/>
      <c r="P423" s="886"/>
      <c r="Q423" s="899"/>
      <c r="R423" s="887"/>
    </row>
    <row r="424" spans="1:18" s="789" customFormat="1" ht="38.25">
      <c r="A424" s="819" t="s">
        <v>24</v>
      </c>
      <c r="B424" s="844" t="s">
        <v>303</v>
      </c>
      <c r="C424" s="821"/>
      <c r="E424" s="763"/>
      <c r="G424" s="797"/>
      <c r="J424" s="882"/>
      <c r="K424" s="899"/>
      <c r="L424" s="884"/>
      <c r="M424" s="899"/>
      <c r="N424" s="885"/>
      <c r="O424" s="899"/>
      <c r="P424" s="886"/>
      <c r="Q424" s="899"/>
      <c r="R424" s="887"/>
    </row>
    <row r="425" spans="1:18" s="789" customFormat="1">
      <c r="A425" s="819"/>
      <c r="B425" s="844"/>
      <c r="C425" s="827" t="s">
        <v>20</v>
      </c>
      <c r="D425" s="823">
        <v>16</v>
      </c>
      <c r="E425" s="765">
        <v>0</v>
      </c>
      <c r="F425" s="823">
        <f>D425*E425</f>
        <v>0</v>
      </c>
      <c r="J425" s="882"/>
      <c r="K425" s="899"/>
      <c r="L425" s="884"/>
      <c r="M425" s="899"/>
      <c r="N425" s="885">
        <f>F425</f>
        <v>0</v>
      </c>
      <c r="O425" s="899"/>
      <c r="P425" s="886"/>
      <c r="Q425" s="899"/>
      <c r="R425" s="887"/>
    </row>
    <row r="426" spans="1:18" s="789" customFormat="1">
      <c r="A426" s="819"/>
      <c r="B426" s="924"/>
      <c r="C426" s="822"/>
      <c r="D426" s="833"/>
      <c r="E426" s="768"/>
      <c r="F426" s="833"/>
      <c r="G426" s="831"/>
      <c r="J426" s="882"/>
      <c r="K426" s="899"/>
      <c r="L426" s="884"/>
      <c r="M426" s="899"/>
      <c r="N426" s="885"/>
      <c r="O426" s="899"/>
      <c r="P426" s="886"/>
      <c r="Q426" s="899"/>
      <c r="R426" s="887"/>
    </row>
    <row r="427" spans="1:18" s="789" customFormat="1" ht="25.5">
      <c r="A427" s="819" t="s">
        <v>25</v>
      </c>
      <c r="B427" s="924" t="s">
        <v>184</v>
      </c>
      <c r="C427" s="830"/>
      <c r="D427" s="830"/>
      <c r="E427" s="767"/>
      <c r="F427" s="831"/>
      <c r="G427" s="830"/>
      <c r="H427" s="925"/>
      <c r="J427" s="882"/>
      <c r="K427" s="899"/>
      <c r="L427" s="884"/>
      <c r="M427" s="899"/>
      <c r="N427" s="885"/>
      <c r="O427" s="899"/>
      <c r="P427" s="886"/>
      <c r="Q427" s="899"/>
      <c r="R427" s="887"/>
    </row>
    <row r="428" spans="1:18" s="789" customFormat="1">
      <c r="A428" s="819"/>
      <c r="B428" s="924"/>
      <c r="C428" s="822" t="s">
        <v>4</v>
      </c>
      <c r="D428" s="833">
        <v>60</v>
      </c>
      <c r="E428" s="768">
        <v>0</v>
      </c>
      <c r="F428" s="833">
        <f>D428*E428</f>
        <v>0</v>
      </c>
      <c r="J428" s="882"/>
      <c r="K428" s="899"/>
      <c r="L428" s="884"/>
      <c r="M428" s="899"/>
      <c r="N428" s="885">
        <f>F428</f>
        <v>0</v>
      </c>
      <c r="O428" s="899"/>
      <c r="P428" s="886"/>
      <c r="Q428" s="899"/>
      <c r="R428" s="887"/>
    </row>
    <row r="429" spans="1:18" s="789" customFormat="1">
      <c r="A429" s="819"/>
      <c r="B429" s="844"/>
      <c r="C429" s="827"/>
      <c r="D429" s="823"/>
      <c r="E429" s="765"/>
      <c r="F429" s="828"/>
      <c r="G429" s="797"/>
      <c r="J429" s="882"/>
      <c r="K429" s="899"/>
      <c r="L429" s="884"/>
      <c r="M429" s="899"/>
      <c r="N429" s="885"/>
      <c r="O429" s="899"/>
      <c r="P429" s="886"/>
      <c r="Q429" s="899"/>
      <c r="R429" s="887"/>
    </row>
    <row r="430" spans="1:18" s="789" customFormat="1" ht="25.5">
      <c r="A430" s="819" t="s">
        <v>26</v>
      </c>
      <c r="B430" s="844" t="s">
        <v>304</v>
      </c>
      <c r="C430" s="821"/>
      <c r="E430" s="763"/>
      <c r="G430" s="797"/>
      <c r="J430" s="882"/>
      <c r="K430" s="899"/>
      <c r="L430" s="884"/>
      <c r="M430" s="899"/>
      <c r="N430" s="885"/>
      <c r="O430" s="899"/>
      <c r="P430" s="886"/>
      <c r="Q430" s="899"/>
      <c r="R430" s="887"/>
    </row>
    <row r="431" spans="1:18" s="789" customFormat="1">
      <c r="A431" s="819"/>
      <c r="B431" s="844"/>
      <c r="C431" s="827" t="s">
        <v>20</v>
      </c>
      <c r="D431" s="823">
        <v>124</v>
      </c>
      <c r="E431" s="765">
        <v>0</v>
      </c>
      <c r="F431" s="823">
        <f>D431*E431</f>
        <v>0</v>
      </c>
      <c r="J431" s="882"/>
      <c r="K431" s="899"/>
      <c r="L431" s="884"/>
      <c r="M431" s="899"/>
      <c r="N431" s="885">
        <f>F431</f>
        <v>0</v>
      </c>
      <c r="O431" s="899"/>
      <c r="P431" s="886"/>
      <c r="Q431" s="899"/>
      <c r="R431" s="887"/>
    </row>
    <row r="432" spans="1:18" s="789" customFormat="1">
      <c r="A432" s="819"/>
      <c r="B432" s="844"/>
      <c r="C432" s="827"/>
      <c r="D432" s="823"/>
      <c r="E432" s="765"/>
      <c r="F432" s="828"/>
      <c r="G432" s="797"/>
      <c r="J432" s="882"/>
      <c r="K432" s="899"/>
      <c r="L432" s="884"/>
      <c r="M432" s="899"/>
      <c r="N432" s="885"/>
      <c r="O432" s="899"/>
      <c r="P432" s="886"/>
      <c r="Q432" s="899"/>
      <c r="R432" s="887"/>
    </row>
    <row r="433" spans="1:18" s="789" customFormat="1" ht="38.25">
      <c r="A433" s="819" t="s">
        <v>26</v>
      </c>
      <c r="B433" s="844" t="s">
        <v>305</v>
      </c>
      <c r="C433" s="821"/>
      <c r="E433" s="763"/>
      <c r="G433" s="797"/>
      <c r="J433" s="882"/>
      <c r="K433" s="899"/>
      <c r="L433" s="884"/>
      <c r="M433" s="899"/>
      <c r="N433" s="885"/>
      <c r="O433" s="899"/>
      <c r="P433" s="886"/>
      <c r="Q433" s="899"/>
      <c r="R433" s="887"/>
    </row>
    <row r="434" spans="1:18" s="789" customFormat="1">
      <c r="A434" s="819"/>
      <c r="B434" s="844"/>
      <c r="C434" s="827" t="s">
        <v>20</v>
      </c>
      <c r="D434" s="823">
        <v>62</v>
      </c>
      <c r="E434" s="765">
        <v>0</v>
      </c>
      <c r="F434" s="823">
        <f>D434*E434</f>
        <v>0</v>
      </c>
      <c r="J434" s="882"/>
      <c r="K434" s="899"/>
      <c r="L434" s="884"/>
      <c r="M434" s="899"/>
      <c r="N434" s="885">
        <f>F434</f>
        <v>0</v>
      </c>
      <c r="O434" s="899"/>
      <c r="P434" s="886"/>
      <c r="Q434" s="899"/>
      <c r="R434" s="887"/>
    </row>
    <row r="435" spans="1:18" s="789" customFormat="1">
      <c r="A435" s="819"/>
      <c r="B435" s="844"/>
      <c r="C435" s="827"/>
      <c r="D435" s="823"/>
      <c r="E435" s="765"/>
      <c r="F435" s="823"/>
      <c r="J435" s="882"/>
      <c r="K435" s="899"/>
      <c r="L435" s="884"/>
      <c r="M435" s="899"/>
      <c r="N435" s="885"/>
      <c r="O435" s="899"/>
      <c r="P435" s="886"/>
      <c r="Q435" s="899"/>
      <c r="R435" s="887"/>
    </row>
    <row r="436" spans="1:18" s="789" customFormat="1">
      <c r="A436" s="819"/>
      <c r="B436" s="844"/>
      <c r="C436" s="822"/>
      <c r="D436" s="823"/>
      <c r="E436" s="766"/>
      <c r="F436" s="823"/>
      <c r="J436" s="882"/>
      <c r="K436" s="899"/>
      <c r="L436" s="884"/>
      <c r="M436" s="899"/>
      <c r="N436" s="885"/>
      <c r="O436" s="899"/>
      <c r="P436" s="886"/>
      <c r="Q436" s="899"/>
      <c r="R436" s="887"/>
    </row>
    <row r="437" spans="1:18" s="789" customFormat="1">
      <c r="A437" s="819"/>
      <c r="B437" s="844"/>
      <c r="C437" s="827"/>
      <c r="D437" s="823"/>
      <c r="E437" s="765"/>
      <c r="F437" s="823"/>
      <c r="J437" s="882"/>
      <c r="K437" s="899"/>
      <c r="L437" s="884"/>
      <c r="M437" s="899"/>
      <c r="N437" s="885"/>
      <c r="O437" s="899"/>
      <c r="P437" s="886"/>
      <c r="Q437" s="899"/>
      <c r="R437" s="887"/>
    </row>
    <row r="438" spans="1:18">
      <c r="A438" s="926" t="s">
        <v>5</v>
      </c>
      <c r="B438" s="927" t="s">
        <v>185</v>
      </c>
      <c r="C438" s="928"/>
      <c r="D438" s="929"/>
      <c r="E438" s="871"/>
      <c r="F438" s="929">
        <f>SUM(F418:F437)</f>
        <v>0</v>
      </c>
      <c r="G438" s="930">
        <f>SUM(G417:G437)</f>
        <v>0</v>
      </c>
      <c r="H438" s="789"/>
    </row>
    <row r="439" spans="1:18" s="789" customFormat="1">
      <c r="A439" s="911"/>
      <c r="B439" s="912"/>
      <c r="C439" s="913"/>
      <c r="D439" s="914"/>
      <c r="E439" s="869"/>
      <c r="F439" s="914"/>
      <c r="G439" s="914"/>
      <c r="J439" s="882"/>
      <c r="K439" s="899"/>
      <c r="L439" s="884"/>
      <c r="M439" s="899"/>
      <c r="N439" s="885"/>
      <c r="O439" s="899"/>
      <c r="P439" s="886"/>
      <c r="Q439" s="899"/>
      <c r="R439" s="887"/>
    </row>
    <row r="440" spans="1:18" s="789" customFormat="1" ht="38.25">
      <c r="A440" s="906" t="s">
        <v>10</v>
      </c>
      <c r="B440" s="812" t="s">
        <v>186</v>
      </c>
      <c r="C440" s="907"/>
      <c r="D440" s="908"/>
      <c r="E440" s="868"/>
      <c r="F440" s="909" t="s">
        <v>8</v>
      </c>
      <c r="G440" s="909" t="s">
        <v>17</v>
      </c>
      <c r="J440" s="882"/>
      <c r="K440" s="899"/>
      <c r="L440" s="884"/>
      <c r="M440" s="899"/>
      <c r="N440" s="885"/>
      <c r="O440" s="899"/>
      <c r="P440" s="886"/>
      <c r="Q440" s="899"/>
      <c r="R440" s="887"/>
    </row>
    <row r="441" spans="1:18" s="789" customFormat="1">
      <c r="A441" s="819"/>
      <c r="B441" s="844"/>
      <c r="C441" s="827"/>
      <c r="D441" s="823"/>
      <c r="E441" s="765"/>
      <c r="F441" s="823"/>
      <c r="G441" s="797"/>
      <c r="J441" s="882"/>
      <c r="K441" s="899"/>
      <c r="L441" s="884"/>
      <c r="M441" s="899"/>
      <c r="N441" s="885"/>
      <c r="O441" s="899"/>
      <c r="P441" s="886"/>
      <c r="Q441" s="899"/>
      <c r="R441" s="887"/>
    </row>
    <row r="442" spans="1:18" s="789" customFormat="1" ht="51">
      <c r="A442" s="819" t="s">
        <v>46</v>
      </c>
      <c r="B442" s="844" t="s">
        <v>188</v>
      </c>
      <c r="C442" s="827"/>
      <c r="D442" s="823"/>
      <c r="E442" s="765"/>
      <c r="F442" s="828"/>
      <c r="G442" s="797"/>
      <c r="J442" s="882"/>
      <c r="K442" s="899"/>
      <c r="L442" s="884"/>
      <c r="M442" s="899"/>
      <c r="N442" s="885">
        <f>F443</f>
        <v>0</v>
      </c>
      <c r="O442" s="899"/>
      <c r="P442" s="886"/>
      <c r="Q442" s="899"/>
      <c r="R442" s="887"/>
    </row>
    <row r="443" spans="1:18" s="789" customFormat="1">
      <c r="A443" s="819"/>
      <c r="B443" s="844"/>
      <c r="C443" s="827" t="s">
        <v>20</v>
      </c>
      <c r="D443" s="823">
        <v>47.2</v>
      </c>
      <c r="E443" s="765">
        <v>0</v>
      </c>
      <c r="F443" s="823">
        <f>D443*E443</f>
        <v>0</v>
      </c>
      <c r="J443" s="882"/>
      <c r="K443" s="899"/>
      <c r="L443" s="884"/>
      <c r="M443" s="899"/>
      <c r="N443" s="885"/>
      <c r="O443" s="899"/>
      <c r="P443" s="886"/>
      <c r="Q443" s="899"/>
      <c r="R443" s="887"/>
    </row>
    <row r="444" spans="1:18" s="789" customFormat="1">
      <c r="A444" s="819"/>
      <c r="B444" s="844"/>
      <c r="C444" s="827"/>
      <c r="D444" s="823"/>
      <c r="E444" s="765"/>
      <c r="F444" s="823"/>
      <c r="G444" s="797"/>
      <c r="J444" s="882"/>
      <c r="K444" s="899"/>
      <c r="L444" s="884"/>
      <c r="M444" s="899"/>
      <c r="N444" s="885"/>
      <c r="O444" s="899"/>
      <c r="P444" s="886"/>
      <c r="Q444" s="899"/>
      <c r="R444" s="887"/>
    </row>
    <row r="445" spans="1:18" s="789" customFormat="1" ht="38.25">
      <c r="A445" s="819" t="s">
        <v>47</v>
      </c>
      <c r="B445" s="844" t="s">
        <v>189</v>
      </c>
      <c r="C445" s="821"/>
      <c r="E445" s="763"/>
      <c r="G445" s="797"/>
      <c r="J445" s="882"/>
      <c r="K445" s="899"/>
      <c r="L445" s="884">
        <f>F446</f>
        <v>0</v>
      </c>
      <c r="M445" s="899"/>
      <c r="N445" s="885"/>
      <c r="O445" s="899"/>
      <c r="P445" s="886"/>
      <c r="Q445" s="899"/>
      <c r="R445" s="887"/>
    </row>
    <row r="446" spans="1:18" s="789" customFormat="1">
      <c r="A446" s="819"/>
      <c r="B446" s="844"/>
      <c r="C446" s="827" t="s">
        <v>20</v>
      </c>
      <c r="D446" s="823">
        <v>8</v>
      </c>
      <c r="E446" s="765">
        <v>0</v>
      </c>
      <c r="F446" s="823">
        <f>D446*E446</f>
        <v>0</v>
      </c>
      <c r="J446" s="882"/>
      <c r="K446" s="899"/>
      <c r="L446" s="884"/>
      <c r="M446" s="899"/>
      <c r="N446" s="885"/>
      <c r="O446" s="899"/>
      <c r="P446" s="886"/>
      <c r="Q446" s="899"/>
      <c r="R446" s="887"/>
    </row>
    <row r="447" spans="1:18" s="789" customFormat="1">
      <c r="A447" s="819"/>
      <c r="B447" s="844"/>
      <c r="C447" s="827"/>
      <c r="D447" s="823"/>
      <c r="E447" s="765"/>
      <c r="F447" s="823"/>
      <c r="G447" s="797"/>
      <c r="J447" s="882"/>
      <c r="K447" s="899"/>
      <c r="L447" s="884"/>
      <c r="M447" s="899"/>
      <c r="N447" s="885"/>
      <c r="O447" s="899"/>
      <c r="P447" s="886"/>
      <c r="Q447" s="899"/>
      <c r="R447" s="887"/>
    </row>
    <row r="448" spans="1:18" s="789" customFormat="1" ht="38.25">
      <c r="A448" s="819" t="s">
        <v>48</v>
      </c>
      <c r="B448" s="844" t="s">
        <v>190</v>
      </c>
      <c r="C448" s="821"/>
      <c r="E448" s="763"/>
      <c r="G448" s="797"/>
      <c r="J448" s="882"/>
      <c r="K448" s="899"/>
      <c r="L448" s="884"/>
      <c r="M448" s="899"/>
      <c r="N448" s="885"/>
      <c r="O448" s="899"/>
      <c r="P448" s="886"/>
      <c r="Q448" s="899"/>
      <c r="R448" s="887"/>
    </row>
    <row r="449" spans="1:18" s="789" customFormat="1">
      <c r="A449" s="819"/>
      <c r="B449" s="844"/>
      <c r="C449" s="827" t="s">
        <v>20</v>
      </c>
      <c r="D449" s="823">
        <v>20</v>
      </c>
      <c r="E449" s="765">
        <v>0</v>
      </c>
      <c r="F449" s="823">
        <f>D449*E449</f>
        <v>0</v>
      </c>
      <c r="J449" s="882">
        <f>F449</f>
        <v>0</v>
      </c>
      <c r="K449" s="899"/>
      <c r="L449" s="884"/>
      <c r="M449" s="899"/>
      <c r="N449" s="885"/>
      <c r="O449" s="899"/>
      <c r="P449" s="886"/>
      <c r="Q449" s="899"/>
      <c r="R449" s="887"/>
    </row>
    <row r="450" spans="1:18" s="789" customFormat="1">
      <c r="A450" s="819"/>
      <c r="B450" s="924"/>
      <c r="C450" s="822"/>
      <c r="D450" s="833"/>
      <c r="E450" s="768"/>
      <c r="F450" s="833"/>
      <c r="G450" s="831"/>
      <c r="J450" s="882"/>
      <c r="K450" s="899"/>
      <c r="L450" s="884"/>
      <c r="M450" s="899"/>
      <c r="N450" s="885"/>
      <c r="O450" s="899"/>
      <c r="P450" s="886"/>
      <c r="Q450" s="899"/>
      <c r="R450" s="887"/>
    </row>
    <row r="451" spans="1:18" s="789" customFormat="1" ht="38.25">
      <c r="A451" s="819" t="s">
        <v>49</v>
      </c>
      <c r="B451" s="924" t="s">
        <v>201</v>
      </c>
      <c r="C451" s="830"/>
      <c r="D451" s="830"/>
      <c r="E451" s="767"/>
      <c r="F451" s="831"/>
      <c r="G451" s="830"/>
      <c r="H451" s="925"/>
      <c r="J451" s="882"/>
      <c r="K451" s="899"/>
      <c r="L451" s="884"/>
      <c r="M451" s="899"/>
      <c r="N451" s="885"/>
      <c r="O451" s="899"/>
      <c r="P451" s="886"/>
      <c r="Q451" s="899"/>
      <c r="R451" s="887"/>
    </row>
    <row r="452" spans="1:18" s="789" customFormat="1">
      <c r="A452" s="819"/>
      <c r="B452" s="924"/>
      <c r="C452" s="827" t="s">
        <v>20</v>
      </c>
      <c r="D452" s="833">
        <v>62</v>
      </c>
      <c r="E452" s="768">
        <v>0</v>
      </c>
      <c r="F452" s="833">
        <f>D452*E452</f>
        <v>0</v>
      </c>
      <c r="J452" s="882"/>
      <c r="K452" s="899"/>
      <c r="L452" s="884"/>
      <c r="M452" s="899"/>
      <c r="N452" s="885">
        <f>F452</f>
        <v>0</v>
      </c>
      <c r="O452" s="899"/>
      <c r="P452" s="886"/>
      <c r="Q452" s="899"/>
      <c r="R452" s="887"/>
    </row>
    <row r="453" spans="1:18" s="789" customFormat="1">
      <c r="A453" s="819"/>
      <c r="B453" s="844"/>
      <c r="C453" s="827"/>
      <c r="D453" s="823"/>
      <c r="E453" s="765"/>
      <c r="F453" s="828"/>
      <c r="G453" s="797"/>
      <c r="J453" s="882"/>
      <c r="K453" s="899"/>
      <c r="L453" s="884"/>
      <c r="M453" s="899"/>
      <c r="N453" s="885"/>
      <c r="O453" s="899"/>
      <c r="P453" s="886"/>
      <c r="Q453" s="899"/>
      <c r="R453" s="887"/>
    </row>
    <row r="454" spans="1:18" s="789" customFormat="1" ht="12.75">
      <c r="A454" s="819" t="s">
        <v>50</v>
      </c>
      <c r="B454" s="844" t="s">
        <v>191</v>
      </c>
      <c r="C454" s="821"/>
      <c r="E454" s="763"/>
      <c r="G454" s="797"/>
      <c r="J454" s="882"/>
      <c r="K454" s="899"/>
      <c r="L454" s="884"/>
      <c r="M454" s="899"/>
      <c r="N454" s="885"/>
      <c r="O454" s="899"/>
      <c r="P454" s="886"/>
      <c r="Q454" s="899"/>
      <c r="R454" s="887"/>
    </row>
    <row r="455" spans="1:18" s="789" customFormat="1">
      <c r="A455" s="819"/>
      <c r="B455" s="844"/>
      <c r="C455" s="827" t="s">
        <v>192</v>
      </c>
      <c r="D455" s="823">
        <v>1</v>
      </c>
      <c r="E455" s="765">
        <v>0</v>
      </c>
      <c r="F455" s="823">
        <f>D455*E455</f>
        <v>0</v>
      </c>
      <c r="J455" s="882"/>
      <c r="K455" s="899"/>
      <c r="L455" s="884"/>
      <c r="M455" s="899"/>
      <c r="N455" s="885">
        <f>F455</f>
        <v>0</v>
      </c>
      <c r="O455" s="899"/>
      <c r="P455" s="886"/>
      <c r="Q455" s="899"/>
      <c r="R455" s="887"/>
    </row>
    <row r="456" spans="1:18" s="789" customFormat="1">
      <c r="A456" s="819"/>
      <c r="B456" s="844"/>
      <c r="C456" s="827"/>
      <c r="D456" s="823"/>
      <c r="E456" s="765"/>
      <c r="F456" s="823"/>
      <c r="J456" s="882"/>
      <c r="K456" s="899"/>
      <c r="L456" s="884"/>
      <c r="M456" s="899"/>
      <c r="N456" s="885"/>
      <c r="O456" s="899"/>
      <c r="P456" s="886"/>
      <c r="Q456" s="899"/>
      <c r="R456" s="887"/>
    </row>
    <row r="457" spans="1:18" s="789" customFormat="1" ht="38.25">
      <c r="A457" s="819" t="s">
        <v>51</v>
      </c>
      <c r="B457" s="844" t="s">
        <v>193</v>
      </c>
      <c r="C457" s="827"/>
      <c r="D457" s="823"/>
      <c r="E457" s="765"/>
      <c r="F457" s="828"/>
      <c r="G457" s="797"/>
      <c r="J457" s="882"/>
      <c r="K457" s="899"/>
      <c r="L457" s="884"/>
      <c r="M457" s="899"/>
      <c r="N457" s="885"/>
      <c r="O457" s="899"/>
      <c r="P457" s="886"/>
      <c r="Q457" s="899"/>
      <c r="R457" s="887"/>
    </row>
    <row r="458" spans="1:18" s="789" customFormat="1">
      <c r="A458" s="819"/>
      <c r="B458" s="844"/>
      <c r="C458" s="827" t="s">
        <v>20</v>
      </c>
      <c r="D458" s="823">
        <v>16</v>
      </c>
      <c r="E458" s="765">
        <v>0</v>
      </c>
      <c r="F458" s="823">
        <f>D458*E458</f>
        <v>0</v>
      </c>
      <c r="J458" s="882"/>
      <c r="K458" s="899"/>
      <c r="L458" s="884"/>
      <c r="M458" s="899"/>
      <c r="N458" s="885">
        <f>F458</f>
        <v>0</v>
      </c>
      <c r="O458" s="899"/>
      <c r="P458" s="886"/>
      <c r="Q458" s="899"/>
      <c r="R458" s="887"/>
    </row>
    <row r="459" spans="1:18" s="789" customFormat="1">
      <c r="A459" s="819"/>
      <c r="B459" s="844"/>
      <c r="C459" s="827"/>
      <c r="D459" s="823"/>
      <c r="E459" s="765"/>
      <c r="F459" s="823"/>
      <c r="G459" s="797"/>
      <c r="J459" s="882"/>
      <c r="K459" s="899"/>
      <c r="L459" s="884"/>
      <c r="M459" s="899"/>
      <c r="N459" s="885"/>
      <c r="O459" s="899"/>
      <c r="P459" s="886"/>
      <c r="Q459" s="899"/>
      <c r="R459" s="887"/>
    </row>
    <row r="460" spans="1:18" s="789" customFormat="1" ht="38.25">
      <c r="A460" s="819" t="s">
        <v>52</v>
      </c>
      <c r="B460" s="844" t="s">
        <v>306</v>
      </c>
      <c r="C460" s="821"/>
      <c r="E460" s="763"/>
      <c r="G460" s="797"/>
      <c r="H460" s="917"/>
      <c r="J460" s="882"/>
      <c r="K460" s="899"/>
      <c r="L460" s="884"/>
      <c r="M460" s="899"/>
      <c r="N460" s="885"/>
      <c r="O460" s="899"/>
      <c r="P460" s="886"/>
      <c r="Q460" s="899"/>
      <c r="R460" s="887"/>
    </row>
    <row r="461" spans="1:18" s="789" customFormat="1">
      <c r="A461" s="819"/>
      <c r="B461" s="844"/>
      <c r="C461" s="827" t="s">
        <v>20</v>
      </c>
      <c r="D461" s="823">
        <v>62</v>
      </c>
      <c r="E461" s="765">
        <v>0</v>
      </c>
      <c r="F461" s="823">
        <f>D461*E461</f>
        <v>0</v>
      </c>
      <c r="J461" s="882"/>
      <c r="K461" s="899"/>
      <c r="L461" s="884"/>
      <c r="M461" s="899"/>
      <c r="N461" s="885">
        <f>F461</f>
        <v>0</v>
      </c>
      <c r="O461" s="899"/>
      <c r="P461" s="886"/>
      <c r="Q461" s="899"/>
      <c r="R461" s="887"/>
    </row>
    <row r="462" spans="1:18" s="789" customFormat="1">
      <c r="A462" s="819"/>
      <c r="B462" s="844"/>
      <c r="C462" s="827"/>
      <c r="D462" s="823"/>
      <c r="E462" s="765"/>
      <c r="F462" s="823"/>
      <c r="G462" s="797"/>
      <c r="J462" s="882"/>
      <c r="K462" s="899"/>
      <c r="L462" s="884"/>
      <c r="M462" s="899"/>
      <c r="N462" s="885"/>
      <c r="O462" s="899"/>
      <c r="P462" s="886"/>
      <c r="Q462" s="899"/>
      <c r="R462" s="887"/>
    </row>
    <row r="463" spans="1:18" s="789" customFormat="1" ht="38.25">
      <c r="A463" s="819" t="s">
        <v>53</v>
      </c>
      <c r="B463" s="844" t="s">
        <v>307</v>
      </c>
      <c r="C463" s="821"/>
      <c r="E463" s="763"/>
      <c r="G463" s="797"/>
      <c r="J463" s="882"/>
      <c r="K463" s="899"/>
      <c r="L463" s="884"/>
      <c r="M463" s="899"/>
      <c r="N463" s="885"/>
      <c r="O463" s="899"/>
      <c r="P463" s="886"/>
      <c r="Q463" s="899"/>
      <c r="R463" s="887"/>
    </row>
    <row r="464" spans="1:18" s="789" customFormat="1">
      <c r="A464" s="819"/>
      <c r="B464" s="844"/>
      <c r="C464" s="827" t="s">
        <v>20</v>
      </c>
      <c r="D464" s="823">
        <v>40</v>
      </c>
      <c r="E464" s="765">
        <v>0</v>
      </c>
      <c r="F464" s="823">
        <f>D464*E464</f>
        <v>0</v>
      </c>
      <c r="J464" s="882"/>
      <c r="K464" s="899"/>
      <c r="L464" s="884"/>
      <c r="M464" s="899"/>
      <c r="N464" s="885">
        <f>F464</f>
        <v>0</v>
      </c>
      <c r="O464" s="899"/>
      <c r="P464" s="886"/>
      <c r="Q464" s="899"/>
      <c r="R464" s="887"/>
    </row>
    <row r="465" spans="1:18" s="789" customFormat="1">
      <c r="A465" s="819"/>
      <c r="B465" s="924"/>
      <c r="C465" s="822"/>
      <c r="D465" s="833"/>
      <c r="E465" s="768"/>
      <c r="F465" s="833"/>
      <c r="G465" s="831"/>
      <c r="J465" s="882"/>
      <c r="K465" s="899"/>
      <c r="L465" s="884"/>
      <c r="M465" s="899"/>
      <c r="N465" s="885"/>
      <c r="O465" s="899"/>
      <c r="P465" s="886"/>
      <c r="Q465" s="899"/>
      <c r="R465" s="887"/>
    </row>
    <row r="466" spans="1:18" s="789" customFormat="1" ht="38.25">
      <c r="A466" s="819" t="s">
        <v>54</v>
      </c>
      <c r="B466" s="844" t="s">
        <v>194</v>
      </c>
      <c r="C466" s="830"/>
      <c r="D466" s="830"/>
      <c r="E466" s="767"/>
      <c r="F466" s="831"/>
      <c r="G466" s="830"/>
      <c r="H466" s="925"/>
      <c r="J466" s="882"/>
      <c r="K466" s="899"/>
      <c r="L466" s="884"/>
      <c r="M466" s="899"/>
      <c r="N466" s="885"/>
      <c r="O466" s="899"/>
      <c r="P466" s="886"/>
      <c r="Q466" s="899"/>
      <c r="R466" s="887"/>
    </row>
    <row r="467" spans="1:18" s="789" customFormat="1">
      <c r="A467" s="819"/>
      <c r="B467" s="924"/>
      <c r="C467" s="827" t="s">
        <v>20</v>
      </c>
      <c r="D467" s="833">
        <v>24</v>
      </c>
      <c r="E467" s="768">
        <v>0</v>
      </c>
      <c r="F467" s="833">
        <f>D467*E467</f>
        <v>0</v>
      </c>
      <c r="J467" s="882"/>
      <c r="K467" s="899"/>
      <c r="L467" s="884"/>
      <c r="M467" s="899"/>
      <c r="N467" s="885">
        <f>F467</f>
        <v>0</v>
      </c>
      <c r="O467" s="899"/>
      <c r="P467" s="886"/>
      <c r="Q467" s="899"/>
      <c r="R467" s="887"/>
    </row>
    <row r="468" spans="1:18" s="789" customFormat="1">
      <c r="A468" s="819"/>
      <c r="B468" s="844"/>
      <c r="C468" s="827"/>
      <c r="D468" s="823"/>
      <c r="E468" s="765"/>
      <c r="F468" s="828"/>
      <c r="G468" s="797"/>
      <c r="J468" s="882"/>
      <c r="K468" s="899"/>
      <c r="L468" s="884"/>
      <c r="M468" s="899"/>
      <c r="N468" s="885"/>
      <c r="O468" s="899"/>
      <c r="P468" s="886"/>
      <c r="Q468" s="899"/>
      <c r="R468" s="887"/>
    </row>
    <row r="469" spans="1:18" s="789" customFormat="1" ht="38.25">
      <c r="A469" s="819" t="s">
        <v>55</v>
      </c>
      <c r="B469" s="844" t="s">
        <v>195</v>
      </c>
      <c r="C469" s="821"/>
      <c r="E469" s="763"/>
      <c r="G469" s="797"/>
      <c r="J469" s="882"/>
      <c r="K469" s="899"/>
      <c r="L469" s="884"/>
      <c r="M469" s="899"/>
      <c r="N469" s="885"/>
      <c r="O469" s="899"/>
      <c r="P469" s="886"/>
      <c r="Q469" s="899"/>
      <c r="R469" s="887"/>
    </row>
    <row r="470" spans="1:18" s="789" customFormat="1">
      <c r="A470" s="819"/>
      <c r="B470" s="844"/>
      <c r="C470" s="827" t="s">
        <v>20</v>
      </c>
      <c r="D470" s="823">
        <v>36</v>
      </c>
      <c r="E470" s="765">
        <v>0</v>
      </c>
      <c r="F470" s="823">
        <f>D470*E470</f>
        <v>0</v>
      </c>
      <c r="J470" s="882"/>
      <c r="K470" s="899"/>
      <c r="L470" s="884">
        <f>F470</f>
        <v>0</v>
      </c>
      <c r="M470" s="899"/>
      <c r="N470" s="885"/>
      <c r="O470" s="899"/>
      <c r="P470" s="886"/>
      <c r="Q470" s="899"/>
      <c r="R470" s="887"/>
    </row>
    <row r="471" spans="1:18" s="789" customFormat="1">
      <c r="A471" s="819"/>
      <c r="B471" s="844"/>
      <c r="C471" s="827"/>
      <c r="D471" s="823"/>
      <c r="E471" s="765"/>
      <c r="F471" s="823"/>
      <c r="J471" s="882"/>
      <c r="K471" s="899"/>
      <c r="L471" s="884"/>
      <c r="M471" s="899"/>
      <c r="N471" s="885"/>
      <c r="O471" s="899"/>
      <c r="P471" s="886"/>
      <c r="Q471" s="899"/>
      <c r="R471" s="887"/>
    </row>
    <row r="472" spans="1:18" s="789" customFormat="1" ht="38.25">
      <c r="A472" s="819" t="s">
        <v>56</v>
      </c>
      <c r="B472" s="844" t="s">
        <v>196</v>
      </c>
      <c r="C472" s="821"/>
      <c r="E472" s="763"/>
      <c r="G472" s="797"/>
      <c r="J472" s="882"/>
      <c r="K472" s="899"/>
      <c r="L472" s="884"/>
      <c r="M472" s="899"/>
      <c r="N472" s="885"/>
      <c r="O472" s="899"/>
      <c r="P472" s="886"/>
      <c r="Q472" s="899"/>
      <c r="R472" s="887"/>
    </row>
    <row r="473" spans="1:18" s="789" customFormat="1">
      <c r="A473" s="819"/>
      <c r="B473" s="844"/>
      <c r="C473" s="827" t="s">
        <v>4</v>
      </c>
      <c r="D473" s="823">
        <v>2</v>
      </c>
      <c r="E473" s="765">
        <v>0</v>
      </c>
      <c r="F473" s="823">
        <f>D473*E473</f>
        <v>0</v>
      </c>
      <c r="J473" s="882"/>
      <c r="K473" s="899"/>
      <c r="L473" s="884">
        <f>F473</f>
        <v>0</v>
      </c>
      <c r="M473" s="899"/>
      <c r="N473" s="885"/>
      <c r="O473" s="899"/>
      <c r="P473" s="886"/>
      <c r="Q473" s="899"/>
      <c r="R473" s="887"/>
    </row>
    <row r="474" spans="1:18" s="789" customFormat="1">
      <c r="A474" s="819"/>
      <c r="B474" s="924"/>
      <c r="C474" s="822"/>
      <c r="D474" s="833"/>
      <c r="E474" s="768"/>
      <c r="F474" s="833"/>
      <c r="G474" s="831"/>
      <c r="J474" s="882"/>
      <c r="K474" s="899"/>
      <c r="L474" s="884"/>
      <c r="M474" s="899"/>
      <c r="N474" s="885"/>
      <c r="O474" s="899"/>
      <c r="P474" s="886"/>
      <c r="Q474" s="899"/>
      <c r="R474" s="887"/>
    </row>
    <row r="475" spans="1:18" s="789" customFormat="1" ht="38.25">
      <c r="A475" s="819" t="s">
        <v>57</v>
      </c>
      <c r="B475" s="844" t="s">
        <v>197</v>
      </c>
      <c r="C475" s="830"/>
      <c r="D475" s="830"/>
      <c r="E475" s="767"/>
      <c r="F475" s="831"/>
      <c r="G475" s="830"/>
      <c r="J475" s="882"/>
      <c r="K475" s="899"/>
      <c r="L475" s="884"/>
      <c r="M475" s="899"/>
      <c r="N475" s="885"/>
      <c r="O475" s="899"/>
      <c r="P475" s="886"/>
      <c r="Q475" s="899"/>
      <c r="R475" s="887"/>
    </row>
    <row r="476" spans="1:18" s="789" customFormat="1">
      <c r="A476" s="819"/>
      <c r="B476" s="924"/>
      <c r="C476" s="827" t="s">
        <v>20</v>
      </c>
      <c r="D476" s="833">
        <v>39.4</v>
      </c>
      <c r="E476" s="768">
        <v>0</v>
      </c>
      <c r="F476" s="833">
        <f>D476*E476</f>
        <v>0</v>
      </c>
      <c r="J476" s="882">
        <f>F476</f>
        <v>0</v>
      </c>
      <c r="K476" s="899"/>
      <c r="L476" s="884"/>
      <c r="M476" s="899"/>
      <c r="N476" s="885"/>
      <c r="O476" s="899"/>
      <c r="P476" s="886"/>
      <c r="Q476" s="899"/>
      <c r="R476" s="887"/>
    </row>
    <row r="477" spans="1:18" s="789" customFormat="1">
      <c r="A477" s="819"/>
      <c r="B477" s="844"/>
      <c r="C477" s="827"/>
      <c r="D477" s="823"/>
      <c r="E477" s="765"/>
      <c r="F477" s="828"/>
      <c r="G477" s="797"/>
      <c r="J477" s="882"/>
      <c r="K477" s="899"/>
      <c r="L477" s="884"/>
      <c r="M477" s="899"/>
      <c r="N477" s="885"/>
      <c r="O477" s="899"/>
      <c r="P477" s="886"/>
      <c r="Q477" s="899"/>
      <c r="R477" s="887"/>
    </row>
    <row r="478" spans="1:18">
      <c r="A478" s="901" t="s">
        <v>10</v>
      </c>
      <c r="B478" s="902" t="s">
        <v>187</v>
      </c>
      <c r="C478" s="903"/>
      <c r="D478" s="904"/>
      <c r="E478" s="867"/>
      <c r="F478" s="904">
        <f>SUM(F442:F477)</f>
        <v>0</v>
      </c>
      <c r="G478" s="905">
        <f>SUM(G441:G477)</f>
        <v>0</v>
      </c>
    </row>
    <row r="479" spans="1:18">
      <c r="A479" s="931"/>
      <c r="B479" s="932"/>
      <c r="C479" s="933"/>
      <c r="D479" s="934"/>
      <c r="E479" s="872"/>
      <c r="F479" s="934"/>
      <c r="G479" s="934"/>
    </row>
    <row r="480" spans="1:18" s="789" customFormat="1">
      <c r="A480" s="911"/>
      <c r="B480" s="912"/>
      <c r="C480" s="913"/>
      <c r="D480" s="914"/>
      <c r="E480" s="869"/>
      <c r="F480" s="914"/>
      <c r="G480" s="914"/>
      <c r="J480" s="882"/>
      <c r="K480" s="899"/>
      <c r="L480" s="884"/>
      <c r="M480" s="899"/>
      <c r="N480" s="885"/>
      <c r="O480" s="899"/>
      <c r="P480" s="886"/>
      <c r="Q480" s="899"/>
      <c r="R480" s="887"/>
    </row>
    <row r="481" spans="1:20" s="935" customFormat="1" ht="38.25">
      <c r="A481" s="898" t="s">
        <v>13</v>
      </c>
      <c r="B481" s="806" t="s">
        <v>203</v>
      </c>
      <c r="C481" s="807"/>
      <c r="D481" s="808"/>
      <c r="E481" s="764"/>
      <c r="F481" s="810" t="s">
        <v>8</v>
      </c>
      <c r="G481" s="810" t="s">
        <v>17</v>
      </c>
      <c r="H481" s="789"/>
      <c r="I481" s="789"/>
      <c r="J481" s="882"/>
      <c r="K481" s="899"/>
      <c r="L481" s="884"/>
      <c r="M481" s="899"/>
      <c r="N481" s="885"/>
      <c r="O481" s="899"/>
      <c r="P481" s="886"/>
      <c r="Q481" s="899"/>
      <c r="R481" s="887"/>
      <c r="S481" s="789"/>
      <c r="T481" s="789"/>
    </row>
    <row r="482" spans="1:20" s="789" customFormat="1">
      <c r="A482" s="819"/>
      <c r="B482" s="844"/>
      <c r="C482" s="827"/>
      <c r="D482" s="823"/>
      <c r="E482" s="765"/>
      <c r="F482" s="823"/>
      <c r="G482" s="797"/>
      <c r="J482" s="882"/>
      <c r="K482" s="899"/>
      <c r="L482" s="884"/>
      <c r="M482" s="899"/>
      <c r="N482" s="885"/>
      <c r="O482" s="899"/>
      <c r="P482" s="886"/>
      <c r="Q482" s="899"/>
      <c r="R482" s="887"/>
    </row>
    <row r="483" spans="1:20" s="789" customFormat="1" ht="76.5">
      <c r="A483" s="819" t="s">
        <v>93</v>
      </c>
      <c r="B483" s="820" t="s">
        <v>204</v>
      </c>
      <c r="C483" s="827"/>
      <c r="D483" s="823"/>
      <c r="E483" s="765"/>
      <c r="F483" s="828"/>
      <c r="G483" s="828"/>
      <c r="J483" s="882"/>
      <c r="K483" s="899"/>
      <c r="L483" s="884"/>
      <c r="M483" s="899"/>
      <c r="N483" s="885"/>
      <c r="O483" s="899"/>
      <c r="P483" s="886"/>
      <c r="Q483" s="899"/>
      <c r="R483" s="887"/>
    </row>
    <row r="484" spans="1:20" s="789" customFormat="1">
      <c r="A484" s="819"/>
      <c r="B484" s="820"/>
      <c r="C484" s="827" t="s">
        <v>33</v>
      </c>
      <c r="D484" s="823">
        <v>2</v>
      </c>
      <c r="E484" s="765">
        <v>0</v>
      </c>
      <c r="G484" s="833">
        <f>D484*E484</f>
        <v>0</v>
      </c>
      <c r="J484" s="882"/>
      <c r="K484" s="899"/>
      <c r="L484" s="884"/>
      <c r="M484" s="899"/>
      <c r="N484" s="885"/>
      <c r="O484" s="899"/>
      <c r="P484" s="886"/>
      <c r="Q484" s="899"/>
      <c r="R484" s="887"/>
    </row>
    <row r="485" spans="1:20" s="789" customFormat="1">
      <c r="A485" s="819"/>
      <c r="B485" s="820"/>
      <c r="C485" s="827"/>
      <c r="D485" s="823"/>
      <c r="E485" s="765"/>
      <c r="F485" s="823"/>
      <c r="G485" s="797"/>
      <c r="J485" s="882"/>
      <c r="K485" s="899"/>
      <c r="L485" s="884"/>
      <c r="M485" s="899"/>
      <c r="N485" s="885"/>
      <c r="O485" s="899"/>
      <c r="P485" s="886"/>
      <c r="Q485" s="899"/>
      <c r="R485" s="887"/>
    </row>
    <row r="486" spans="1:20" s="789" customFormat="1" ht="318.75">
      <c r="A486" s="819" t="s">
        <v>94</v>
      </c>
      <c r="B486" s="820" t="s">
        <v>336</v>
      </c>
      <c r="C486" s="821"/>
      <c r="E486" s="763"/>
      <c r="G486" s="797"/>
      <c r="H486" s="925"/>
      <c r="J486" s="882"/>
      <c r="K486" s="899"/>
      <c r="L486" s="884"/>
      <c r="M486" s="899"/>
      <c r="N486" s="885"/>
      <c r="O486" s="899"/>
      <c r="P486" s="886"/>
      <c r="Q486" s="899"/>
      <c r="R486" s="887"/>
    </row>
    <row r="487" spans="1:20">
      <c r="A487" s="819"/>
      <c r="B487" s="820" t="s">
        <v>308</v>
      </c>
      <c r="C487" s="827" t="s">
        <v>4</v>
      </c>
      <c r="D487" s="823">
        <v>4</v>
      </c>
      <c r="E487" s="765">
        <v>0</v>
      </c>
      <c r="G487" s="823">
        <f>D487*E487</f>
        <v>0</v>
      </c>
      <c r="H487" s="936"/>
    </row>
    <row r="488" spans="1:20" ht="51">
      <c r="A488" s="819"/>
      <c r="B488" s="820" t="s">
        <v>310</v>
      </c>
      <c r="C488" s="827" t="s">
        <v>4</v>
      </c>
      <c r="D488" s="823">
        <v>5</v>
      </c>
      <c r="E488" s="765">
        <v>0</v>
      </c>
      <c r="G488" s="823">
        <f>D488*E488</f>
        <v>0</v>
      </c>
      <c r="H488" s="936"/>
    </row>
    <row r="489" spans="1:20">
      <c r="A489" s="819"/>
      <c r="B489" s="820"/>
      <c r="C489" s="827"/>
      <c r="D489" s="823"/>
      <c r="E489" s="765"/>
      <c r="G489" s="823"/>
      <c r="H489" s="936"/>
    </row>
    <row r="490" spans="1:20" s="789" customFormat="1">
      <c r="A490" s="819"/>
      <c r="B490" s="820" t="s">
        <v>309</v>
      </c>
      <c r="C490" s="827" t="s">
        <v>4</v>
      </c>
      <c r="D490" s="823">
        <v>4</v>
      </c>
      <c r="E490" s="765">
        <v>0</v>
      </c>
      <c r="G490" s="823">
        <f>D490*E490</f>
        <v>0</v>
      </c>
      <c r="J490" s="882"/>
      <c r="K490" s="899"/>
      <c r="L490" s="884"/>
      <c r="M490" s="899"/>
      <c r="N490" s="885"/>
      <c r="O490" s="899"/>
      <c r="P490" s="886"/>
      <c r="Q490" s="899"/>
      <c r="R490" s="887"/>
    </row>
    <row r="491" spans="1:20" s="789" customFormat="1">
      <c r="B491" s="820"/>
      <c r="C491" s="827"/>
      <c r="D491" s="823"/>
      <c r="E491" s="765"/>
      <c r="G491" s="823"/>
      <c r="J491" s="882"/>
      <c r="K491" s="899"/>
      <c r="L491" s="884"/>
      <c r="M491" s="899"/>
      <c r="N491" s="885"/>
      <c r="O491" s="899"/>
      <c r="P491" s="886"/>
      <c r="Q491" s="899"/>
      <c r="R491" s="887"/>
    </row>
    <row r="492" spans="1:20" s="789" customFormat="1" ht="51">
      <c r="A492" s="819" t="s">
        <v>95</v>
      </c>
      <c r="B492" s="820" t="s">
        <v>335</v>
      </c>
      <c r="C492" s="821"/>
      <c r="E492" s="763"/>
      <c r="G492" s="797"/>
      <c r="H492" s="917"/>
      <c r="I492" s="917"/>
      <c r="J492" s="882"/>
      <c r="K492" s="899"/>
      <c r="L492" s="884"/>
      <c r="M492" s="899"/>
      <c r="N492" s="885"/>
      <c r="O492" s="899"/>
      <c r="P492" s="886"/>
      <c r="Q492" s="899"/>
      <c r="R492" s="887"/>
    </row>
    <row r="493" spans="1:20" s="789" customFormat="1">
      <c r="A493" s="819"/>
      <c r="B493" s="820"/>
      <c r="C493" s="827" t="s">
        <v>4</v>
      </c>
      <c r="D493" s="823">
        <v>1</v>
      </c>
      <c r="E493" s="765">
        <v>0</v>
      </c>
      <c r="F493" s="823">
        <f>D493*E493</f>
        <v>0</v>
      </c>
      <c r="J493" s="882"/>
      <c r="K493" s="899"/>
      <c r="L493" s="884"/>
      <c r="M493" s="899"/>
      <c r="N493" s="885"/>
      <c r="O493" s="899"/>
      <c r="P493" s="886"/>
      <c r="Q493" s="899"/>
      <c r="R493" s="937">
        <f>$F$493</f>
        <v>0</v>
      </c>
    </row>
    <row r="494" spans="1:20" s="789" customFormat="1">
      <c r="A494" s="819"/>
      <c r="B494" s="832"/>
      <c r="C494" s="822"/>
      <c r="D494" s="833"/>
      <c r="E494" s="768"/>
      <c r="F494" s="833"/>
      <c r="G494" s="831"/>
      <c r="J494" s="882"/>
      <c r="K494" s="899"/>
      <c r="L494" s="884"/>
      <c r="M494" s="899"/>
      <c r="N494" s="885"/>
      <c r="O494" s="899"/>
      <c r="P494" s="886"/>
      <c r="Q494" s="899"/>
      <c r="R494" s="887"/>
    </row>
    <row r="495" spans="1:20" s="789" customFormat="1" ht="127.5">
      <c r="A495" s="819" t="s">
        <v>96</v>
      </c>
      <c r="B495" s="820" t="s">
        <v>311</v>
      </c>
      <c r="C495" s="821"/>
      <c r="E495" s="763"/>
      <c r="G495" s="797"/>
      <c r="H495" s="925"/>
      <c r="J495" s="882"/>
      <c r="K495" s="899"/>
      <c r="L495" s="884"/>
      <c r="M495" s="899"/>
      <c r="N495" s="885"/>
      <c r="O495" s="899"/>
      <c r="P495" s="886"/>
      <c r="Q495" s="899"/>
      <c r="R495" s="887"/>
    </row>
    <row r="496" spans="1:20" s="789" customFormat="1">
      <c r="A496" s="819"/>
      <c r="B496" s="820"/>
      <c r="C496" s="827" t="s">
        <v>4</v>
      </c>
      <c r="D496" s="823">
        <v>1</v>
      </c>
      <c r="E496" s="765">
        <v>0</v>
      </c>
      <c r="F496" s="804"/>
      <c r="G496" s="823">
        <f>D496*E496</f>
        <v>0</v>
      </c>
      <c r="H496" s="936"/>
      <c r="J496" s="882"/>
      <c r="K496" s="899"/>
      <c r="L496" s="884"/>
      <c r="M496" s="899"/>
      <c r="N496" s="885"/>
      <c r="O496" s="899"/>
      <c r="P496" s="886"/>
      <c r="Q496" s="899"/>
      <c r="R496" s="887"/>
    </row>
    <row r="497" spans="1:20" s="789" customFormat="1">
      <c r="A497" s="819"/>
      <c r="B497" s="832"/>
      <c r="C497" s="822"/>
      <c r="D497" s="833"/>
      <c r="E497" s="768"/>
      <c r="F497" s="833"/>
      <c r="G497" s="831"/>
      <c r="J497" s="882"/>
      <c r="K497" s="899"/>
      <c r="L497" s="884"/>
      <c r="M497" s="899"/>
      <c r="N497" s="885"/>
      <c r="O497" s="899"/>
      <c r="P497" s="886"/>
      <c r="Q497" s="899"/>
      <c r="R497" s="887"/>
    </row>
    <row r="498" spans="1:20" s="789" customFormat="1" ht="127.5">
      <c r="A498" s="819" t="s">
        <v>97</v>
      </c>
      <c r="B498" s="820" t="s">
        <v>312</v>
      </c>
      <c r="C498" s="821"/>
      <c r="E498" s="763"/>
      <c r="G498" s="797"/>
      <c r="H498" s="925"/>
      <c r="J498" s="882"/>
      <c r="K498" s="899"/>
      <c r="L498" s="884"/>
      <c r="M498" s="899"/>
      <c r="N498" s="885"/>
      <c r="O498" s="899"/>
      <c r="P498" s="886"/>
      <c r="Q498" s="899"/>
      <c r="R498" s="887"/>
    </row>
    <row r="499" spans="1:20" s="789" customFormat="1">
      <c r="A499" s="819"/>
      <c r="B499" s="820" t="s">
        <v>313</v>
      </c>
      <c r="C499" s="827" t="s">
        <v>4</v>
      </c>
      <c r="D499" s="823">
        <v>1</v>
      </c>
      <c r="E499" s="765">
        <v>0</v>
      </c>
      <c r="F499" s="804"/>
      <c r="G499" s="823">
        <f>D499*E499</f>
        <v>0</v>
      </c>
      <c r="H499" s="936"/>
      <c r="J499" s="882"/>
      <c r="K499" s="899"/>
      <c r="L499" s="884"/>
      <c r="M499" s="899"/>
      <c r="N499" s="885"/>
      <c r="O499" s="899"/>
      <c r="P499" s="886"/>
      <c r="Q499" s="899"/>
      <c r="R499" s="887"/>
    </row>
    <row r="500" spans="1:20" s="789" customFormat="1">
      <c r="A500" s="819"/>
      <c r="B500" s="820" t="s">
        <v>314</v>
      </c>
      <c r="C500" s="827" t="s">
        <v>4</v>
      </c>
      <c r="D500" s="823">
        <v>1</v>
      </c>
      <c r="E500" s="765">
        <v>0</v>
      </c>
      <c r="F500" s="804"/>
      <c r="G500" s="823">
        <f>D500*E500</f>
        <v>0</v>
      </c>
      <c r="J500" s="882"/>
      <c r="K500" s="899"/>
      <c r="L500" s="884"/>
      <c r="M500" s="899"/>
      <c r="N500" s="885"/>
      <c r="O500" s="899"/>
      <c r="P500" s="886"/>
      <c r="Q500" s="899"/>
      <c r="R500" s="887"/>
    </row>
    <row r="501" spans="1:20">
      <c r="A501" s="819"/>
      <c r="B501" s="844"/>
      <c r="C501" s="827"/>
      <c r="D501" s="823"/>
      <c r="E501" s="765"/>
      <c r="F501" s="828"/>
      <c r="G501" s="797"/>
    </row>
    <row r="502" spans="1:20">
      <c r="A502" s="901" t="s">
        <v>13</v>
      </c>
      <c r="B502" s="902" t="s">
        <v>202</v>
      </c>
      <c r="C502" s="903"/>
      <c r="D502" s="904"/>
      <c r="E502" s="867"/>
      <c r="F502" s="904">
        <f>SUM(F483:F501)</f>
        <v>0</v>
      </c>
      <c r="G502" s="905">
        <f>SUM(G482:G501)</f>
        <v>0</v>
      </c>
    </row>
    <row r="503" spans="1:20" s="789" customFormat="1">
      <c r="A503" s="911"/>
      <c r="B503" s="912"/>
      <c r="C503" s="913"/>
      <c r="D503" s="914"/>
      <c r="E503" s="869"/>
      <c r="F503" s="914"/>
      <c r="G503" s="914"/>
      <c r="J503" s="882"/>
      <c r="K503" s="899"/>
      <c r="L503" s="884"/>
      <c r="M503" s="899"/>
      <c r="N503" s="885"/>
      <c r="O503" s="899"/>
      <c r="P503" s="886"/>
      <c r="Q503" s="899"/>
      <c r="R503" s="887"/>
    </row>
    <row r="504" spans="1:20" s="935" customFormat="1" ht="38.25">
      <c r="A504" s="898" t="s">
        <v>109</v>
      </c>
      <c r="B504" s="806" t="s">
        <v>207</v>
      </c>
      <c r="C504" s="807"/>
      <c r="D504" s="808"/>
      <c r="E504" s="764"/>
      <c r="F504" s="810" t="s">
        <v>8</v>
      </c>
      <c r="G504" s="810" t="s">
        <v>17</v>
      </c>
      <c r="H504" s="789"/>
      <c r="I504" s="789"/>
      <c r="J504" s="882"/>
      <c r="K504" s="899"/>
      <c r="L504" s="884"/>
      <c r="M504" s="899"/>
      <c r="N504" s="885"/>
      <c r="O504" s="899"/>
      <c r="P504" s="886"/>
      <c r="Q504" s="899"/>
      <c r="R504" s="887"/>
      <c r="S504" s="789"/>
      <c r="T504" s="789"/>
    </row>
    <row r="505" spans="1:20" s="789" customFormat="1">
      <c r="A505" s="819"/>
      <c r="B505" s="844"/>
      <c r="C505" s="827"/>
      <c r="D505" s="823"/>
      <c r="E505" s="765"/>
      <c r="F505" s="823"/>
      <c r="G505" s="797"/>
      <c r="J505" s="882"/>
      <c r="K505" s="899"/>
      <c r="L505" s="884"/>
      <c r="M505" s="899"/>
      <c r="N505" s="885"/>
      <c r="O505" s="899"/>
      <c r="P505" s="886"/>
      <c r="Q505" s="899"/>
      <c r="R505" s="887"/>
    </row>
    <row r="506" spans="1:20" s="789" customFormat="1" ht="25.5">
      <c r="A506" s="819" t="s">
        <v>110</v>
      </c>
      <c r="B506" s="820" t="s">
        <v>315</v>
      </c>
      <c r="C506" s="821"/>
      <c r="E506" s="763"/>
      <c r="G506" s="797"/>
      <c r="J506" s="882"/>
      <c r="K506" s="899"/>
      <c r="L506" s="884"/>
      <c r="M506" s="899"/>
      <c r="N506" s="885"/>
      <c r="O506" s="899"/>
      <c r="P506" s="886"/>
      <c r="Q506" s="899"/>
      <c r="R506" s="887"/>
    </row>
    <row r="507" spans="1:20" s="789" customFormat="1">
      <c r="A507" s="819"/>
      <c r="B507" s="820" t="s">
        <v>316</v>
      </c>
      <c r="C507" s="827" t="s">
        <v>4</v>
      </c>
      <c r="D507" s="823">
        <v>4</v>
      </c>
      <c r="E507" s="765">
        <v>0</v>
      </c>
      <c r="F507" s="823">
        <f>D507*E507</f>
        <v>0</v>
      </c>
      <c r="J507" s="882">
        <f>F507</f>
        <v>0</v>
      </c>
      <c r="K507" s="899"/>
      <c r="L507" s="884"/>
      <c r="M507" s="899"/>
      <c r="N507" s="885"/>
      <c r="O507" s="899"/>
      <c r="P507" s="886"/>
      <c r="Q507" s="899"/>
      <c r="R507" s="887"/>
    </row>
    <row r="508" spans="1:20" ht="25.5">
      <c r="A508" s="819"/>
      <c r="B508" s="820" t="s">
        <v>317</v>
      </c>
      <c r="C508" s="827" t="s">
        <v>4</v>
      </c>
      <c r="D508" s="823">
        <v>4</v>
      </c>
      <c r="E508" s="765">
        <v>0</v>
      </c>
      <c r="F508" s="823">
        <f>D508*E508</f>
        <v>0</v>
      </c>
      <c r="G508" s="828"/>
      <c r="J508" s="882">
        <f>F508</f>
        <v>0</v>
      </c>
    </row>
    <row r="509" spans="1:20">
      <c r="A509" s="819"/>
      <c r="B509" s="820" t="s">
        <v>318</v>
      </c>
      <c r="C509" s="827" t="s">
        <v>4</v>
      </c>
      <c r="D509" s="823">
        <v>1</v>
      </c>
      <c r="E509" s="765">
        <v>0</v>
      </c>
      <c r="F509" s="823">
        <f>D509*E509</f>
        <v>0</v>
      </c>
      <c r="G509" s="837"/>
      <c r="J509" s="882">
        <f>F509</f>
        <v>0</v>
      </c>
    </row>
    <row r="510" spans="1:20" s="789" customFormat="1">
      <c r="A510" s="819"/>
      <c r="B510" s="844"/>
      <c r="C510" s="827"/>
      <c r="D510" s="823"/>
      <c r="E510" s="765"/>
      <c r="F510" s="823"/>
      <c r="G510" s="797"/>
      <c r="J510" s="882"/>
      <c r="K510" s="899"/>
      <c r="L510" s="884"/>
      <c r="M510" s="899"/>
      <c r="N510" s="885"/>
      <c r="O510" s="899"/>
      <c r="P510" s="886"/>
      <c r="Q510" s="899"/>
      <c r="R510" s="887"/>
    </row>
    <row r="511" spans="1:20" s="789" customFormat="1" ht="25.5">
      <c r="A511" s="819" t="s">
        <v>112</v>
      </c>
      <c r="B511" s="820" t="s">
        <v>319</v>
      </c>
      <c r="C511" s="821"/>
      <c r="E511" s="763"/>
      <c r="G511" s="797"/>
      <c r="J511" s="882"/>
      <c r="K511" s="899"/>
      <c r="L511" s="884"/>
      <c r="M511" s="899"/>
      <c r="N511" s="885"/>
      <c r="O511" s="899"/>
      <c r="P511" s="886"/>
      <c r="Q511" s="899"/>
      <c r="R511" s="887"/>
    </row>
    <row r="512" spans="1:20" s="789" customFormat="1">
      <c r="A512" s="819"/>
      <c r="B512" s="820"/>
      <c r="C512" s="827" t="s">
        <v>4</v>
      </c>
      <c r="D512" s="823">
        <v>1</v>
      </c>
      <c r="E512" s="765">
        <v>0</v>
      </c>
      <c r="G512" s="823">
        <f>D512*E512</f>
        <v>0</v>
      </c>
      <c r="J512" s="882"/>
      <c r="K512" s="899"/>
      <c r="L512" s="884"/>
      <c r="M512" s="899"/>
      <c r="N512" s="885"/>
      <c r="O512" s="899"/>
      <c r="P512" s="886"/>
      <c r="Q512" s="899"/>
      <c r="R512" s="887"/>
    </row>
    <row r="513" spans="1:20">
      <c r="A513" s="819"/>
      <c r="B513" s="820"/>
      <c r="C513" s="827"/>
      <c r="D513" s="823"/>
      <c r="E513" s="765"/>
      <c r="F513" s="823"/>
      <c r="G513" s="828"/>
    </row>
    <row r="514" spans="1:20">
      <c r="A514" s="819"/>
      <c r="B514" s="820"/>
      <c r="C514" s="829"/>
      <c r="D514" s="826"/>
      <c r="E514" s="765"/>
      <c r="F514" s="823"/>
      <c r="G514" s="837"/>
    </row>
    <row r="515" spans="1:20" s="830" customFormat="1">
      <c r="A515" s="819"/>
      <c r="B515" s="844"/>
      <c r="C515" s="827"/>
      <c r="D515" s="823"/>
      <c r="E515" s="765"/>
      <c r="F515" s="828"/>
      <c r="G515" s="797"/>
      <c r="J515" s="938"/>
      <c r="K515" s="939"/>
      <c r="L515" s="940"/>
      <c r="M515" s="939"/>
      <c r="N515" s="941"/>
      <c r="O515" s="939"/>
      <c r="P515" s="942"/>
      <c r="Q515" s="939"/>
      <c r="R515" s="943"/>
    </row>
    <row r="516" spans="1:20" s="935" customFormat="1">
      <c r="A516" s="901" t="s">
        <v>109</v>
      </c>
      <c r="B516" s="902" t="s">
        <v>208</v>
      </c>
      <c r="C516" s="903"/>
      <c r="D516" s="904"/>
      <c r="E516" s="867"/>
      <c r="F516" s="904">
        <f>SUM(F508:F515)</f>
        <v>0</v>
      </c>
      <c r="G516" s="905">
        <f>SUM(G505:G515)</f>
        <v>0</v>
      </c>
      <c r="H516" s="789"/>
      <c r="I516" s="789"/>
      <c r="J516" s="882"/>
      <c r="K516" s="899"/>
      <c r="L516" s="884"/>
      <c r="M516" s="899"/>
      <c r="N516" s="885"/>
      <c r="O516" s="899"/>
      <c r="P516" s="886"/>
      <c r="Q516" s="899"/>
      <c r="R516" s="887"/>
      <c r="S516" s="789"/>
      <c r="T516" s="789"/>
    </row>
    <row r="517" spans="1:20" s="789" customFormat="1">
      <c r="A517" s="911"/>
      <c r="B517" s="912"/>
      <c r="C517" s="913"/>
      <c r="D517" s="914"/>
      <c r="E517" s="869"/>
      <c r="F517" s="914"/>
      <c r="G517" s="914"/>
      <c r="J517" s="882"/>
      <c r="K517" s="899"/>
      <c r="L517" s="884"/>
      <c r="M517" s="899"/>
      <c r="N517" s="885"/>
      <c r="O517" s="899"/>
      <c r="P517" s="886"/>
      <c r="Q517" s="899"/>
      <c r="R517" s="887"/>
    </row>
    <row r="518" spans="1:20" s="789" customFormat="1" ht="38.25">
      <c r="A518" s="898" t="s">
        <v>150</v>
      </c>
      <c r="B518" s="806" t="s">
        <v>209</v>
      </c>
      <c r="C518" s="807"/>
      <c r="D518" s="808"/>
      <c r="E518" s="764"/>
      <c r="F518" s="810" t="s">
        <v>8</v>
      </c>
      <c r="G518" s="810" t="s">
        <v>17</v>
      </c>
      <c r="H518" s="917"/>
      <c r="J518" s="882"/>
      <c r="K518" s="899"/>
      <c r="L518" s="884"/>
      <c r="M518" s="899"/>
      <c r="N518" s="885"/>
      <c r="O518" s="899"/>
      <c r="P518" s="886"/>
      <c r="Q518" s="899"/>
      <c r="R518" s="887"/>
    </row>
    <row r="519" spans="1:20" s="789" customFormat="1">
      <c r="A519" s="819"/>
      <c r="B519" s="844"/>
      <c r="C519" s="827"/>
      <c r="D519" s="823"/>
      <c r="E519" s="765"/>
      <c r="F519" s="823"/>
      <c r="G519" s="797"/>
      <c r="J519" s="882"/>
      <c r="K519" s="899"/>
      <c r="L519" s="884"/>
      <c r="M519" s="899"/>
      <c r="N519" s="885"/>
      <c r="O519" s="899"/>
      <c r="P519" s="886"/>
      <c r="Q519" s="899"/>
      <c r="R519" s="887"/>
    </row>
    <row r="520" spans="1:20" s="789" customFormat="1" ht="78.75" customHeight="1">
      <c r="A520" s="819" t="s">
        <v>151</v>
      </c>
      <c r="B520" s="820" t="s">
        <v>350</v>
      </c>
      <c r="C520" s="827"/>
      <c r="D520" s="823"/>
      <c r="E520" s="765"/>
      <c r="F520" s="828"/>
      <c r="G520" s="828"/>
      <c r="J520" s="882"/>
      <c r="K520" s="899"/>
      <c r="L520" s="884"/>
      <c r="M520" s="899"/>
      <c r="N520" s="885"/>
      <c r="O520" s="899"/>
      <c r="P520" s="886"/>
      <c r="Q520" s="899"/>
      <c r="R520" s="887"/>
    </row>
    <row r="521" spans="1:20" s="789" customFormat="1">
      <c r="A521" s="819"/>
      <c r="B521" s="820"/>
      <c r="C521" s="827" t="s">
        <v>19</v>
      </c>
      <c r="D521" s="823">
        <v>227.6</v>
      </c>
      <c r="E521" s="765">
        <v>0</v>
      </c>
      <c r="F521" s="833">
        <f>D521*E521</f>
        <v>0</v>
      </c>
      <c r="H521" s="925"/>
      <c r="J521" s="882"/>
      <c r="K521" s="899"/>
      <c r="L521" s="884"/>
      <c r="M521" s="899"/>
      <c r="N521" s="885"/>
      <c r="O521" s="899"/>
      <c r="P521" s="886">
        <f>F521</f>
        <v>0</v>
      </c>
      <c r="Q521" s="899"/>
      <c r="R521" s="887"/>
    </row>
    <row r="522" spans="1:20">
      <c r="A522" s="819"/>
      <c r="B522" s="820"/>
      <c r="C522" s="827"/>
      <c r="D522" s="823"/>
      <c r="E522" s="765"/>
      <c r="F522" s="823"/>
      <c r="G522" s="797"/>
      <c r="H522" s="936"/>
    </row>
    <row r="523" spans="1:20" s="789" customFormat="1" ht="25.5">
      <c r="A523" s="819" t="s">
        <v>152</v>
      </c>
      <c r="B523" s="820" t="s">
        <v>210</v>
      </c>
      <c r="C523" s="821"/>
      <c r="E523" s="763"/>
      <c r="G523" s="797"/>
      <c r="J523" s="882"/>
      <c r="K523" s="899"/>
      <c r="L523" s="884"/>
      <c r="M523" s="899"/>
      <c r="N523" s="885"/>
      <c r="O523" s="899"/>
      <c r="P523" s="886"/>
      <c r="Q523" s="899"/>
      <c r="R523" s="887"/>
    </row>
    <row r="524" spans="1:20" s="789" customFormat="1">
      <c r="A524" s="819"/>
      <c r="B524" s="820"/>
      <c r="C524" s="827" t="s">
        <v>19</v>
      </c>
      <c r="D524" s="823">
        <v>227.6</v>
      </c>
      <c r="E524" s="765">
        <v>0</v>
      </c>
      <c r="F524" s="823">
        <f>D524*E524</f>
        <v>0</v>
      </c>
      <c r="J524" s="882"/>
      <c r="K524" s="899"/>
      <c r="L524" s="884"/>
      <c r="M524" s="899"/>
      <c r="N524" s="885"/>
      <c r="O524" s="899"/>
      <c r="P524" s="886">
        <f>F524</f>
        <v>0</v>
      </c>
      <c r="Q524" s="899"/>
      <c r="R524" s="887"/>
    </row>
    <row r="525" spans="1:20" s="789" customFormat="1">
      <c r="A525" s="819"/>
      <c r="B525" s="820"/>
      <c r="C525" s="827"/>
      <c r="D525" s="823"/>
      <c r="E525" s="765"/>
      <c r="G525" s="823"/>
      <c r="H525" s="917"/>
      <c r="I525" s="917"/>
      <c r="J525" s="882"/>
      <c r="K525" s="899"/>
      <c r="L525" s="884"/>
      <c r="M525" s="899"/>
      <c r="N525" s="885"/>
      <c r="O525" s="899"/>
      <c r="P525" s="886"/>
      <c r="Q525" s="899"/>
      <c r="R525" s="887"/>
    </row>
    <row r="526" spans="1:20" s="789" customFormat="1" ht="76.5">
      <c r="A526" s="819" t="s">
        <v>153</v>
      </c>
      <c r="B526" s="820" t="s">
        <v>351</v>
      </c>
      <c r="C526" s="821"/>
      <c r="E526" s="763"/>
      <c r="G526" s="797"/>
      <c r="J526" s="882"/>
      <c r="K526" s="899"/>
      <c r="L526" s="884"/>
      <c r="M526" s="899"/>
      <c r="N526" s="885"/>
      <c r="O526" s="899"/>
      <c r="P526" s="886"/>
      <c r="Q526" s="899"/>
      <c r="R526" s="887"/>
    </row>
    <row r="527" spans="1:20">
      <c r="A527" s="819"/>
      <c r="B527" s="820"/>
      <c r="C527" s="827" t="s">
        <v>19</v>
      </c>
      <c r="D527" s="823">
        <v>63</v>
      </c>
      <c r="E527" s="765">
        <v>0</v>
      </c>
      <c r="G527" s="823">
        <f>D527*E527</f>
        <v>0</v>
      </c>
    </row>
    <row r="528" spans="1:20">
      <c r="A528" s="819"/>
      <c r="B528" s="832"/>
      <c r="C528" s="822"/>
      <c r="D528" s="833"/>
      <c r="E528" s="768"/>
      <c r="F528" s="833"/>
      <c r="G528" s="831"/>
    </row>
    <row r="529" spans="1:20" s="830" customFormat="1">
      <c r="A529" s="819"/>
      <c r="B529" s="844"/>
      <c r="C529" s="827"/>
      <c r="D529" s="823"/>
      <c r="E529" s="765"/>
      <c r="F529" s="828"/>
      <c r="G529" s="797"/>
      <c r="J529" s="938"/>
      <c r="K529" s="939"/>
      <c r="L529" s="940"/>
      <c r="M529" s="939"/>
      <c r="N529" s="941"/>
      <c r="O529" s="939"/>
      <c r="P529" s="942"/>
      <c r="Q529" s="939"/>
      <c r="R529" s="943"/>
    </row>
    <row r="530" spans="1:20" s="935" customFormat="1">
      <c r="A530" s="901" t="s">
        <v>150</v>
      </c>
      <c r="B530" s="902" t="s">
        <v>211</v>
      </c>
      <c r="C530" s="903"/>
      <c r="D530" s="904"/>
      <c r="E530" s="867"/>
      <c r="F530" s="904">
        <f>SUM(F520:F529)</f>
        <v>0</v>
      </c>
      <c r="G530" s="905">
        <f>SUM(G519:G529)</f>
        <v>0</v>
      </c>
      <c r="H530" s="789"/>
      <c r="I530" s="789"/>
      <c r="J530" s="882"/>
      <c r="K530" s="899"/>
      <c r="L530" s="884"/>
      <c r="M530" s="899"/>
      <c r="N530" s="885"/>
      <c r="O530" s="899"/>
      <c r="P530" s="886"/>
      <c r="Q530" s="899"/>
      <c r="R530" s="887"/>
      <c r="S530" s="789"/>
      <c r="T530" s="789"/>
    </row>
    <row r="531" spans="1:20" s="789" customFormat="1">
      <c r="A531" s="911"/>
      <c r="B531" s="912"/>
      <c r="C531" s="913"/>
      <c r="D531" s="914"/>
      <c r="E531" s="869"/>
      <c r="F531" s="914"/>
      <c r="G531" s="914"/>
      <c r="J531" s="882"/>
      <c r="K531" s="899"/>
      <c r="L531" s="884"/>
      <c r="M531" s="899"/>
      <c r="N531" s="885"/>
      <c r="O531" s="899"/>
      <c r="P531" s="886"/>
      <c r="Q531" s="899"/>
      <c r="R531" s="887"/>
    </row>
    <row r="532" spans="1:20" s="789" customFormat="1" ht="38.25">
      <c r="A532" s="898" t="s">
        <v>181</v>
      </c>
      <c r="B532" s="806" t="s">
        <v>212</v>
      </c>
      <c r="C532" s="807"/>
      <c r="D532" s="808"/>
      <c r="E532" s="764"/>
      <c r="F532" s="810" t="s">
        <v>8</v>
      </c>
      <c r="G532" s="810" t="s">
        <v>17</v>
      </c>
      <c r="H532" s="917"/>
      <c r="J532" s="882"/>
      <c r="K532" s="899"/>
      <c r="L532" s="884"/>
      <c r="M532" s="899"/>
      <c r="N532" s="885"/>
      <c r="O532" s="899"/>
      <c r="P532" s="886"/>
      <c r="Q532" s="899"/>
      <c r="R532" s="887"/>
    </row>
    <row r="533" spans="1:20" s="789" customFormat="1">
      <c r="A533" s="819"/>
      <c r="B533" s="844"/>
      <c r="C533" s="827"/>
      <c r="D533" s="823"/>
      <c r="E533" s="765"/>
      <c r="F533" s="823"/>
      <c r="G533" s="797"/>
      <c r="J533" s="882"/>
      <c r="K533" s="899"/>
      <c r="L533" s="884"/>
      <c r="M533" s="899"/>
      <c r="N533" s="885"/>
      <c r="O533" s="899"/>
      <c r="P533" s="886"/>
      <c r="Q533" s="899"/>
      <c r="R533" s="887"/>
    </row>
    <row r="534" spans="1:20" s="789" customFormat="1" ht="63.75">
      <c r="A534" s="819" t="s">
        <v>164</v>
      </c>
      <c r="B534" s="820" t="s">
        <v>348</v>
      </c>
      <c r="C534" s="827"/>
      <c r="D534" s="823"/>
      <c r="E534" s="765"/>
      <c r="F534" s="828"/>
      <c r="G534" s="828"/>
      <c r="J534" s="882"/>
      <c r="K534" s="899"/>
      <c r="L534" s="884"/>
      <c r="M534" s="899"/>
      <c r="N534" s="885"/>
      <c r="O534" s="899"/>
      <c r="P534" s="886"/>
      <c r="Q534" s="899"/>
      <c r="R534" s="887"/>
    </row>
    <row r="535" spans="1:20" s="789" customFormat="1">
      <c r="A535" s="819"/>
      <c r="B535" s="820"/>
      <c r="C535" s="827" t="s">
        <v>19</v>
      </c>
      <c r="D535" s="823">
        <v>30</v>
      </c>
      <c r="E535" s="765">
        <v>0</v>
      </c>
      <c r="F535" s="833">
        <f>D535*E535</f>
        <v>0</v>
      </c>
      <c r="H535" s="925"/>
      <c r="J535" s="882"/>
      <c r="K535" s="899"/>
      <c r="L535" s="884"/>
      <c r="M535" s="899"/>
      <c r="N535" s="885"/>
      <c r="O535" s="899"/>
      <c r="P535" s="886">
        <f>F535</f>
        <v>0</v>
      </c>
      <c r="Q535" s="899"/>
      <c r="R535" s="887"/>
    </row>
    <row r="536" spans="1:20">
      <c r="A536" s="819"/>
      <c r="B536" s="820"/>
      <c r="C536" s="827"/>
      <c r="D536" s="823"/>
      <c r="E536" s="765"/>
      <c r="F536" s="823"/>
      <c r="G536" s="797"/>
      <c r="H536" s="936"/>
    </row>
    <row r="537" spans="1:20" s="789" customFormat="1" ht="89.25">
      <c r="A537" s="819" t="s">
        <v>165</v>
      </c>
      <c r="B537" s="820" t="s">
        <v>347</v>
      </c>
      <c r="C537" s="821"/>
      <c r="E537" s="763"/>
      <c r="G537" s="797"/>
      <c r="J537" s="882"/>
      <c r="K537" s="899"/>
      <c r="L537" s="884"/>
      <c r="M537" s="899"/>
      <c r="N537" s="885"/>
      <c r="O537" s="899"/>
      <c r="P537" s="886"/>
      <c r="Q537" s="899"/>
      <c r="R537" s="887"/>
    </row>
    <row r="538" spans="1:20" s="789" customFormat="1">
      <c r="A538" s="819"/>
      <c r="B538" s="820"/>
      <c r="C538" s="827" t="s">
        <v>19</v>
      </c>
      <c r="D538" s="823">
        <v>20.64</v>
      </c>
      <c r="E538" s="765">
        <v>0</v>
      </c>
      <c r="F538" s="823">
        <f>D538*E538</f>
        <v>0</v>
      </c>
      <c r="G538" s="787"/>
      <c r="H538" s="917"/>
      <c r="J538" s="882"/>
      <c r="K538" s="899"/>
      <c r="L538" s="884"/>
      <c r="M538" s="899"/>
      <c r="N538" s="885"/>
      <c r="O538" s="899"/>
      <c r="P538" s="886">
        <f>F538</f>
        <v>0</v>
      </c>
      <c r="Q538" s="899"/>
      <c r="R538" s="887"/>
    </row>
    <row r="539" spans="1:20" s="789" customFormat="1">
      <c r="A539" s="819"/>
      <c r="B539" s="820"/>
      <c r="C539" s="827"/>
      <c r="D539" s="823"/>
      <c r="E539" s="765"/>
      <c r="G539" s="823"/>
      <c r="J539" s="882"/>
      <c r="K539" s="899"/>
      <c r="L539" s="884"/>
      <c r="M539" s="899"/>
      <c r="N539" s="885"/>
      <c r="O539" s="899"/>
      <c r="P539" s="886"/>
      <c r="Q539" s="899"/>
      <c r="R539" s="887"/>
    </row>
    <row r="540" spans="1:20" s="789" customFormat="1" ht="51">
      <c r="A540" s="819" t="s">
        <v>166</v>
      </c>
      <c r="B540" s="820" t="s">
        <v>214</v>
      </c>
      <c r="C540" s="821"/>
      <c r="E540" s="763"/>
      <c r="G540" s="797"/>
      <c r="H540" s="917"/>
      <c r="I540" s="917"/>
      <c r="J540" s="882"/>
      <c r="K540" s="899"/>
      <c r="L540" s="884"/>
      <c r="M540" s="899"/>
      <c r="N540" s="885"/>
      <c r="O540" s="899"/>
      <c r="P540" s="886"/>
      <c r="Q540" s="899"/>
      <c r="R540" s="887"/>
    </row>
    <row r="541" spans="1:20" s="789" customFormat="1" ht="25.5">
      <c r="A541" s="819"/>
      <c r="B541" s="820" t="s">
        <v>215</v>
      </c>
      <c r="C541" s="827" t="s">
        <v>19</v>
      </c>
      <c r="D541" s="823">
        <v>86</v>
      </c>
      <c r="E541" s="765">
        <v>0</v>
      </c>
      <c r="G541" s="823">
        <f>D541*E541</f>
        <v>0</v>
      </c>
      <c r="H541" s="925"/>
      <c r="J541" s="882"/>
      <c r="K541" s="899"/>
      <c r="L541" s="884"/>
      <c r="M541" s="899"/>
      <c r="N541" s="885"/>
      <c r="O541" s="899"/>
      <c r="P541" s="886"/>
      <c r="Q541" s="899"/>
      <c r="R541" s="887"/>
    </row>
    <row r="542" spans="1:20">
      <c r="A542" s="819"/>
      <c r="B542" s="820"/>
      <c r="C542" s="827"/>
      <c r="D542" s="823"/>
      <c r="E542" s="765"/>
      <c r="F542" s="823"/>
      <c r="G542" s="789"/>
      <c r="H542" s="936"/>
    </row>
    <row r="543" spans="1:20" ht="89.25">
      <c r="A543" s="819" t="s">
        <v>165</v>
      </c>
      <c r="B543" s="820" t="s">
        <v>349</v>
      </c>
      <c r="C543" s="821"/>
      <c r="D543" s="789"/>
      <c r="E543" s="763"/>
      <c r="F543" s="789"/>
      <c r="G543" s="797"/>
    </row>
    <row r="544" spans="1:20">
      <c r="A544" s="819"/>
      <c r="B544" s="820"/>
      <c r="C544" s="827" t="s">
        <v>19</v>
      </c>
      <c r="D544" s="823">
        <v>132</v>
      </c>
      <c r="E544" s="765">
        <v>0</v>
      </c>
      <c r="G544" s="823">
        <f>D544*E544</f>
        <v>0</v>
      </c>
    </row>
    <row r="545" spans="1:20" s="789" customFormat="1">
      <c r="A545" s="819"/>
      <c r="B545" s="844"/>
      <c r="C545" s="827"/>
      <c r="D545" s="823"/>
      <c r="E545" s="765"/>
      <c r="F545" s="828"/>
      <c r="G545" s="797"/>
      <c r="J545" s="882"/>
      <c r="K545" s="899"/>
      <c r="L545" s="884"/>
      <c r="M545" s="899"/>
      <c r="N545" s="885"/>
      <c r="O545" s="899"/>
      <c r="P545" s="886"/>
      <c r="Q545" s="899"/>
      <c r="R545" s="887"/>
    </row>
    <row r="546" spans="1:20" s="935" customFormat="1">
      <c r="A546" s="901" t="s">
        <v>181</v>
      </c>
      <c r="B546" s="902" t="s">
        <v>213</v>
      </c>
      <c r="C546" s="903"/>
      <c r="D546" s="904"/>
      <c r="E546" s="867"/>
      <c r="F546" s="904">
        <f>SUM(F534:F545)</f>
        <v>0</v>
      </c>
      <c r="G546" s="905">
        <f>SUM(G533:G545)</f>
        <v>0</v>
      </c>
      <c r="H546" s="789"/>
      <c r="I546" s="789"/>
      <c r="J546" s="882"/>
      <c r="K546" s="899"/>
      <c r="L546" s="884"/>
      <c r="M546" s="899"/>
      <c r="N546" s="885"/>
      <c r="O546" s="899"/>
      <c r="P546" s="886"/>
      <c r="Q546" s="899"/>
      <c r="R546" s="887"/>
      <c r="S546" s="789"/>
      <c r="T546" s="789"/>
    </row>
    <row r="547" spans="1:20" s="789" customFormat="1">
      <c r="A547" s="911"/>
      <c r="B547" s="912"/>
      <c r="C547" s="913"/>
      <c r="D547" s="914"/>
      <c r="E547" s="869"/>
      <c r="F547" s="914"/>
      <c r="G547" s="914"/>
      <c r="J547" s="882"/>
      <c r="K547" s="899"/>
      <c r="L547" s="884"/>
      <c r="M547" s="899"/>
      <c r="N547" s="885"/>
      <c r="O547" s="899"/>
      <c r="P547" s="886"/>
      <c r="Q547" s="899"/>
      <c r="R547" s="887"/>
    </row>
    <row r="548" spans="1:20" s="789" customFormat="1" ht="38.25">
      <c r="A548" s="898" t="s">
        <v>218</v>
      </c>
      <c r="B548" s="806" t="s">
        <v>216</v>
      </c>
      <c r="C548" s="807"/>
      <c r="D548" s="808"/>
      <c r="E548" s="764"/>
      <c r="F548" s="810" t="s">
        <v>8</v>
      </c>
      <c r="G548" s="810" t="s">
        <v>17</v>
      </c>
      <c r="H548" s="917"/>
      <c r="J548" s="882"/>
      <c r="K548" s="899"/>
      <c r="L548" s="884"/>
      <c r="M548" s="899"/>
      <c r="N548" s="885"/>
      <c r="O548" s="899"/>
      <c r="P548" s="886"/>
      <c r="Q548" s="899"/>
      <c r="R548" s="887"/>
    </row>
    <row r="549" spans="1:20" s="789" customFormat="1">
      <c r="A549" s="819"/>
      <c r="B549" s="844"/>
      <c r="C549" s="827"/>
      <c r="D549" s="823"/>
      <c r="E549" s="765"/>
      <c r="F549" s="823"/>
      <c r="G549" s="797"/>
      <c r="J549" s="882"/>
      <c r="K549" s="899"/>
      <c r="L549" s="884"/>
      <c r="M549" s="899"/>
      <c r="N549" s="885"/>
      <c r="O549" s="899"/>
      <c r="P549" s="886"/>
      <c r="Q549" s="899"/>
      <c r="R549" s="887"/>
    </row>
    <row r="550" spans="1:20" s="789" customFormat="1" ht="38.25">
      <c r="A550" s="819" t="s">
        <v>219</v>
      </c>
      <c r="B550" s="820" t="s">
        <v>320</v>
      </c>
      <c r="C550" s="827"/>
      <c r="D550" s="823"/>
      <c r="E550" s="765"/>
      <c r="F550" s="828"/>
      <c r="G550" s="828"/>
      <c r="J550" s="882"/>
      <c r="K550" s="899"/>
      <c r="L550" s="884"/>
      <c r="M550" s="899"/>
      <c r="N550" s="885"/>
      <c r="O550" s="899"/>
      <c r="P550" s="886"/>
      <c r="Q550" s="899"/>
      <c r="R550" s="887"/>
    </row>
    <row r="551" spans="1:20" s="789" customFormat="1">
      <c r="A551" s="819"/>
      <c r="B551" s="820"/>
      <c r="C551" s="827" t="s">
        <v>19</v>
      </c>
      <c r="D551" s="823">
        <v>160</v>
      </c>
      <c r="E551" s="765">
        <v>0</v>
      </c>
      <c r="G551" s="833">
        <f>D551*E551</f>
        <v>0</v>
      </c>
      <c r="H551" s="925"/>
      <c r="J551" s="882"/>
      <c r="K551" s="899"/>
      <c r="L551" s="884"/>
      <c r="M551" s="899"/>
      <c r="N551" s="885"/>
      <c r="O551" s="899"/>
      <c r="P551" s="886"/>
      <c r="Q551" s="899"/>
      <c r="R551" s="887"/>
    </row>
    <row r="552" spans="1:20">
      <c r="A552" s="819"/>
      <c r="B552" s="820"/>
      <c r="C552" s="827"/>
      <c r="D552" s="823"/>
      <c r="E552" s="765"/>
      <c r="F552" s="823"/>
      <c r="G552" s="797"/>
      <c r="H552" s="936"/>
    </row>
    <row r="553" spans="1:20" s="789" customFormat="1" ht="25.5">
      <c r="A553" s="819" t="s">
        <v>220</v>
      </c>
      <c r="B553" s="820" t="s">
        <v>223</v>
      </c>
      <c r="C553" s="821"/>
      <c r="E553" s="763"/>
      <c r="G553" s="797"/>
      <c r="J553" s="882"/>
      <c r="K553" s="899"/>
      <c r="L553" s="884"/>
      <c r="M553" s="899"/>
      <c r="N553" s="885"/>
      <c r="O553" s="899"/>
      <c r="P553" s="886"/>
      <c r="Q553" s="899"/>
      <c r="R553" s="887"/>
    </row>
    <row r="554" spans="1:20" s="789" customFormat="1">
      <c r="A554" s="819"/>
      <c r="B554" s="820"/>
      <c r="C554" s="827" t="s">
        <v>19</v>
      </c>
      <c r="D554" s="823">
        <v>46</v>
      </c>
      <c r="E554" s="765">
        <v>0</v>
      </c>
      <c r="G554" s="823">
        <f>D554*E554</f>
        <v>0</v>
      </c>
      <c r="H554" s="917"/>
      <c r="J554" s="882"/>
      <c r="K554" s="899"/>
      <c r="L554" s="884"/>
      <c r="M554" s="899"/>
      <c r="N554" s="885"/>
      <c r="O554" s="899"/>
      <c r="P554" s="886"/>
      <c r="Q554" s="899"/>
      <c r="R554" s="887"/>
    </row>
    <row r="555" spans="1:20" s="789" customFormat="1">
      <c r="A555" s="819"/>
      <c r="B555" s="820"/>
      <c r="C555" s="827"/>
      <c r="D555" s="823"/>
      <c r="E555" s="765"/>
      <c r="G555" s="823"/>
      <c r="J555" s="882"/>
      <c r="K555" s="899"/>
      <c r="L555" s="884"/>
      <c r="M555" s="899"/>
      <c r="N555" s="885"/>
      <c r="O555" s="899"/>
      <c r="P555" s="886"/>
      <c r="Q555" s="899"/>
      <c r="R555" s="887"/>
    </row>
    <row r="556" spans="1:20" s="789" customFormat="1" ht="38.25">
      <c r="A556" s="819" t="s">
        <v>221</v>
      </c>
      <c r="B556" s="820" t="s">
        <v>321</v>
      </c>
      <c r="C556" s="821"/>
      <c r="E556" s="763"/>
      <c r="G556" s="797"/>
      <c r="H556" s="917"/>
      <c r="I556" s="917"/>
      <c r="J556" s="882"/>
      <c r="K556" s="899"/>
      <c r="L556" s="884"/>
      <c r="M556" s="899"/>
      <c r="N556" s="885"/>
      <c r="O556" s="899"/>
      <c r="P556" s="886"/>
      <c r="Q556" s="899"/>
      <c r="R556" s="887"/>
    </row>
    <row r="557" spans="1:20" s="789" customFormat="1">
      <c r="A557" s="819"/>
      <c r="B557" s="820"/>
      <c r="C557" s="827" t="s">
        <v>19</v>
      </c>
      <c r="D557" s="823">
        <v>453</v>
      </c>
      <c r="E557" s="765">
        <v>0</v>
      </c>
      <c r="G557" s="823">
        <f>D557*E557</f>
        <v>0</v>
      </c>
      <c r="H557" s="925"/>
      <c r="J557" s="882"/>
      <c r="K557" s="899"/>
      <c r="L557" s="884"/>
      <c r="M557" s="899"/>
      <c r="N557" s="885"/>
      <c r="O557" s="899"/>
      <c r="P557" s="886"/>
      <c r="Q557" s="899"/>
      <c r="R557" s="887"/>
    </row>
    <row r="558" spans="1:20">
      <c r="A558" s="819"/>
      <c r="B558" s="820"/>
      <c r="C558" s="827"/>
      <c r="D558" s="823"/>
      <c r="E558" s="765"/>
      <c r="F558" s="823"/>
      <c r="G558" s="789"/>
      <c r="H558" s="936"/>
    </row>
    <row r="559" spans="1:20" ht="25.5">
      <c r="A559" s="819" t="s">
        <v>222</v>
      </c>
      <c r="B559" s="820" t="s">
        <v>224</v>
      </c>
      <c r="C559" s="821"/>
      <c r="D559" s="789"/>
      <c r="E559" s="763"/>
      <c r="F559" s="789"/>
      <c r="G559" s="797"/>
      <c r="H559" s="936"/>
    </row>
    <row r="560" spans="1:20" s="789" customFormat="1">
      <c r="A560" s="788"/>
      <c r="B560" s="820"/>
      <c r="C560" s="827" t="s">
        <v>19</v>
      </c>
      <c r="D560" s="823">
        <v>268</v>
      </c>
      <c r="E560" s="765">
        <v>0</v>
      </c>
      <c r="G560" s="823">
        <f>D560*E560</f>
        <v>0</v>
      </c>
      <c r="H560" s="925"/>
      <c r="J560" s="882"/>
      <c r="K560" s="899"/>
      <c r="L560" s="884"/>
      <c r="M560" s="899"/>
      <c r="N560" s="885"/>
      <c r="O560" s="899"/>
      <c r="P560" s="886"/>
      <c r="Q560" s="899"/>
      <c r="R560" s="887"/>
    </row>
    <row r="561" spans="1:20">
      <c r="A561" s="819"/>
      <c r="B561" s="820"/>
      <c r="C561" s="827"/>
      <c r="D561" s="823"/>
      <c r="E561" s="765"/>
      <c r="G561" s="823"/>
      <c r="H561" s="936"/>
    </row>
    <row r="562" spans="1:20" ht="25.5">
      <c r="A562" s="819" t="s">
        <v>225</v>
      </c>
      <c r="B562" s="820" t="s">
        <v>226</v>
      </c>
      <c r="C562" s="821"/>
      <c r="D562" s="789"/>
      <c r="E562" s="763"/>
      <c r="F562" s="789"/>
      <c r="G562" s="797"/>
    </row>
    <row r="563" spans="1:20">
      <c r="A563" s="819"/>
      <c r="B563" s="820"/>
      <c r="C563" s="827" t="s">
        <v>19</v>
      </c>
      <c r="D563" s="823">
        <v>490</v>
      </c>
      <c r="E563" s="765">
        <v>0</v>
      </c>
      <c r="F563" s="823">
        <f>D563*E563</f>
        <v>0</v>
      </c>
      <c r="N563" s="885">
        <f>F563</f>
        <v>0</v>
      </c>
    </row>
    <row r="564" spans="1:20" s="789" customFormat="1">
      <c r="A564" s="819"/>
      <c r="B564" s="844"/>
      <c r="C564" s="827"/>
      <c r="D564" s="823"/>
      <c r="E564" s="765"/>
      <c r="F564" s="828"/>
      <c r="G564" s="797"/>
      <c r="J564" s="882"/>
      <c r="K564" s="899"/>
      <c r="L564" s="884"/>
      <c r="M564" s="899"/>
      <c r="N564" s="885"/>
      <c r="O564" s="899"/>
      <c r="P564" s="886"/>
      <c r="Q564" s="899"/>
      <c r="R564" s="887"/>
    </row>
    <row r="565" spans="1:20" s="935" customFormat="1" ht="27.75" customHeight="1">
      <c r="A565" s="901" t="s">
        <v>218</v>
      </c>
      <c r="B565" s="902" t="s">
        <v>217</v>
      </c>
      <c r="C565" s="903"/>
      <c r="D565" s="904"/>
      <c r="E565" s="867"/>
      <c r="F565" s="904">
        <f>SUM(F550:F564)</f>
        <v>0</v>
      </c>
      <c r="G565" s="905">
        <f>SUM(G549:G564)</f>
        <v>0</v>
      </c>
      <c r="H565" s="789"/>
      <c r="I565" s="789"/>
      <c r="J565" s="882"/>
      <c r="K565" s="899"/>
      <c r="L565" s="884"/>
      <c r="M565" s="899"/>
      <c r="N565" s="885"/>
      <c r="O565" s="899"/>
      <c r="P565" s="886"/>
      <c r="Q565" s="899"/>
      <c r="R565" s="887"/>
      <c r="S565" s="789"/>
      <c r="T565" s="789"/>
    </row>
    <row r="566" spans="1:20" s="789" customFormat="1">
      <c r="A566" s="911"/>
      <c r="B566" s="912"/>
      <c r="C566" s="913"/>
      <c r="D566" s="914"/>
      <c r="E566" s="869"/>
      <c r="F566" s="914"/>
      <c r="G566" s="914"/>
      <c r="J566" s="882"/>
      <c r="K566" s="899"/>
      <c r="L566" s="884"/>
      <c r="M566" s="899"/>
      <c r="N566" s="885"/>
      <c r="O566" s="899"/>
      <c r="P566" s="886"/>
      <c r="Q566" s="899"/>
      <c r="R566" s="887"/>
    </row>
    <row r="567" spans="1:20" s="789" customFormat="1" ht="38.25">
      <c r="A567" s="898" t="s">
        <v>227</v>
      </c>
      <c r="B567" s="806" t="s">
        <v>228</v>
      </c>
      <c r="C567" s="807"/>
      <c r="D567" s="808"/>
      <c r="E567" s="764"/>
      <c r="F567" s="810" t="s">
        <v>8</v>
      </c>
      <c r="G567" s="810" t="s">
        <v>17</v>
      </c>
      <c r="H567" s="917"/>
      <c r="J567" s="882"/>
      <c r="K567" s="899"/>
      <c r="L567" s="884"/>
      <c r="M567" s="899"/>
      <c r="N567" s="885"/>
      <c r="O567" s="899"/>
      <c r="P567" s="886"/>
      <c r="Q567" s="899"/>
      <c r="R567" s="887"/>
    </row>
    <row r="568" spans="1:20" s="789" customFormat="1">
      <c r="A568" s="819"/>
      <c r="B568" s="844"/>
      <c r="C568" s="827"/>
      <c r="D568" s="823"/>
      <c r="E568" s="765"/>
      <c r="F568" s="823"/>
      <c r="G568" s="797"/>
      <c r="J568" s="882"/>
      <c r="K568" s="899"/>
      <c r="L568" s="884"/>
      <c r="M568" s="899"/>
      <c r="N568" s="885"/>
      <c r="O568" s="899"/>
      <c r="P568" s="886"/>
      <c r="Q568" s="899"/>
      <c r="R568" s="887"/>
    </row>
    <row r="569" spans="1:20" s="789" customFormat="1" ht="89.25">
      <c r="A569" s="819" t="s">
        <v>219</v>
      </c>
      <c r="B569" s="820" t="s">
        <v>339</v>
      </c>
      <c r="C569" s="827"/>
      <c r="D569" s="823"/>
      <c r="E569" s="765"/>
      <c r="F569" s="828"/>
      <c r="G569" s="828"/>
      <c r="J569" s="882"/>
      <c r="K569" s="899"/>
      <c r="L569" s="884"/>
      <c r="M569" s="899"/>
      <c r="N569" s="885"/>
      <c r="O569" s="899"/>
      <c r="P569" s="886"/>
      <c r="Q569" s="899"/>
      <c r="R569" s="887"/>
    </row>
    <row r="570" spans="1:20" s="789" customFormat="1">
      <c r="A570" s="819"/>
      <c r="B570" s="844"/>
      <c r="C570" s="827" t="s">
        <v>19</v>
      </c>
      <c r="D570" s="823">
        <v>110</v>
      </c>
      <c r="E570" s="765">
        <v>0</v>
      </c>
      <c r="G570" s="823">
        <f>D570*E570</f>
        <v>0</v>
      </c>
      <c r="J570" s="882"/>
      <c r="K570" s="899"/>
      <c r="L570" s="884"/>
      <c r="M570" s="899"/>
      <c r="N570" s="885"/>
      <c r="O570" s="899"/>
      <c r="P570" s="886"/>
      <c r="Q570" s="899"/>
      <c r="R570" s="887"/>
    </row>
    <row r="571" spans="1:20">
      <c r="E571" s="762"/>
    </row>
    <row r="572" spans="1:20" s="789" customFormat="1" ht="38.25">
      <c r="A572" s="819" t="s">
        <v>220</v>
      </c>
      <c r="B572" s="820" t="s">
        <v>338</v>
      </c>
      <c r="C572" s="821"/>
      <c r="E572" s="763"/>
      <c r="G572" s="797"/>
      <c r="J572" s="882"/>
      <c r="K572" s="899"/>
      <c r="L572" s="884"/>
      <c r="M572" s="899"/>
      <c r="N572" s="885"/>
      <c r="O572" s="899"/>
      <c r="P572" s="886"/>
      <c r="Q572" s="899"/>
      <c r="R572" s="887"/>
    </row>
    <row r="573" spans="1:20">
      <c r="A573" s="819"/>
      <c r="B573" s="820"/>
      <c r="C573" s="827" t="s">
        <v>19</v>
      </c>
      <c r="D573" s="823">
        <v>51</v>
      </c>
      <c r="E573" s="765">
        <v>0</v>
      </c>
      <c r="F573" s="788"/>
      <c r="G573" s="823">
        <f>D573*E573</f>
        <v>0</v>
      </c>
    </row>
    <row r="574" spans="1:20">
      <c r="A574" s="819"/>
      <c r="B574" s="820"/>
      <c r="C574" s="827"/>
      <c r="D574" s="823"/>
      <c r="E574" s="765"/>
      <c r="F574" s="788"/>
      <c r="G574" s="823"/>
    </row>
    <row r="575" spans="1:20" s="789" customFormat="1" ht="38.25">
      <c r="A575" s="819" t="s">
        <v>221</v>
      </c>
      <c r="B575" s="820" t="s">
        <v>322</v>
      </c>
      <c r="C575" s="827"/>
      <c r="D575" s="823"/>
      <c r="E575" s="765"/>
      <c r="F575" s="828"/>
      <c r="G575" s="828"/>
      <c r="J575" s="882"/>
      <c r="K575" s="899"/>
      <c r="L575" s="884"/>
      <c r="M575" s="899"/>
      <c r="N575" s="885"/>
      <c r="O575" s="899"/>
      <c r="P575" s="886"/>
      <c r="Q575" s="899"/>
      <c r="R575" s="887"/>
    </row>
    <row r="576" spans="1:20" s="789" customFormat="1">
      <c r="A576" s="819"/>
      <c r="B576" s="820"/>
      <c r="C576" s="827" t="s">
        <v>19</v>
      </c>
      <c r="D576" s="823">
        <v>51</v>
      </c>
      <c r="E576" s="765">
        <v>0</v>
      </c>
      <c r="G576" s="833">
        <f>D576*E576</f>
        <v>0</v>
      </c>
      <c r="H576" s="925"/>
      <c r="J576" s="882"/>
      <c r="K576" s="899"/>
      <c r="L576" s="884"/>
      <c r="M576" s="899"/>
      <c r="N576" s="885"/>
      <c r="O576" s="899"/>
      <c r="P576" s="886"/>
      <c r="Q576" s="899"/>
      <c r="R576" s="887"/>
    </row>
    <row r="577" spans="1:18">
      <c r="A577" s="819"/>
      <c r="B577" s="820"/>
      <c r="C577" s="827"/>
      <c r="D577" s="823"/>
      <c r="E577" s="765"/>
      <c r="F577" s="788"/>
      <c r="G577" s="823"/>
    </row>
    <row r="578" spans="1:18" s="789" customFormat="1" ht="76.5">
      <c r="A578" s="819" t="s">
        <v>222</v>
      </c>
      <c r="B578" s="820" t="s">
        <v>324</v>
      </c>
      <c r="C578" s="827"/>
      <c r="D578" s="823"/>
      <c r="E578" s="765"/>
      <c r="F578" s="828"/>
      <c r="G578" s="828"/>
      <c r="J578" s="882"/>
      <c r="K578" s="899"/>
      <c r="L578" s="884"/>
      <c r="M578" s="899"/>
      <c r="N578" s="885"/>
      <c r="O578" s="899"/>
      <c r="P578" s="886"/>
      <c r="Q578" s="899"/>
      <c r="R578" s="887"/>
    </row>
    <row r="579" spans="1:18" s="789" customFormat="1">
      <c r="A579" s="819"/>
      <c r="B579" s="820"/>
      <c r="C579" s="827" t="s">
        <v>19</v>
      </c>
      <c r="D579" s="823">
        <v>46</v>
      </c>
      <c r="E579" s="765">
        <v>0</v>
      </c>
      <c r="G579" s="833">
        <f>D579*E579</f>
        <v>0</v>
      </c>
      <c r="H579" s="925"/>
      <c r="J579" s="882"/>
      <c r="K579" s="899"/>
      <c r="L579" s="884"/>
      <c r="M579" s="899"/>
      <c r="N579" s="885"/>
      <c r="O579" s="899"/>
      <c r="P579" s="886"/>
      <c r="Q579" s="899"/>
      <c r="R579" s="887"/>
    </row>
    <row r="580" spans="1:18">
      <c r="A580" s="819"/>
      <c r="B580" s="820"/>
      <c r="C580" s="827"/>
      <c r="D580" s="823"/>
      <c r="E580" s="765"/>
      <c r="F580" s="788"/>
      <c r="G580" s="823"/>
    </row>
    <row r="581" spans="1:18" s="789" customFormat="1" ht="38.25">
      <c r="A581" s="819" t="s">
        <v>225</v>
      </c>
      <c r="B581" s="820" t="s">
        <v>323</v>
      </c>
      <c r="C581" s="827"/>
      <c r="D581" s="823"/>
      <c r="E581" s="765"/>
      <c r="F581" s="828"/>
      <c r="G581" s="828"/>
      <c r="J581" s="882"/>
      <c r="K581" s="899"/>
      <c r="L581" s="884"/>
      <c r="M581" s="899"/>
      <c r="N581" s="885"/>
      <c r="O581" s="899"/>
      <c r="P581" s="886"/>
      <c r="Q581" s="899"/>
      <c r="R581" s="887"/>
    </row>
    <row r="582" spans="1:18" s="789" customFormat="1">
      <c r="A582" s="819"/>
      <c r="B582" s="820"/>
      <c r="C582" s="827" t="s">
        <v>4</v>
      </c>
      <c r="D582" s="823">
        <v>1</v>
      </c>
      <c r="E582" s="765">
        <v>0</v>
      </c>
      <c r="G582" s="833">
        <f>D582*E582</f>
        <v>0</v>
      </c>
      <c r="H582" s="925"/>
      <c r="J582" s="882"/>
      <c r="K582" s="899"/>
      <c r="L582" s="884"/>
      <c r="M582" s="899"/>
      <c r="N582" s="885"/>
      <c r="O582" s="899"/>
      <c r="P582" s="886"/>
      <c r="Q582" s="899"/>
      <c r="R582" s="887"/>
    </row>
    <row r="583" spans="1:18">
      <c r="A583" s="819"/>
      <c r="B583" s="820"/>
      <c r="C583" s="827"/>
      <c r="D583" s="823"/>
      <c r="E583" s="765"/>
      <c r="F583" s="788"/>
      <c r="G583" s="823"/>
    </row>
    <row r="584" spans="1:18" s="789" customFormat="1" ht="63.75">
      <c r="A584" s="819" t="s">
        <v>225</v>
      </c>
      <c r="B584" s="820" t="s">
        <v>346</v>
      </c>
      <c r="C584" s="827"/>
      <c r="D584" s="823"/>
      <c r="E584" s="765"/>
      <c r="F584" s="828"/>
      <c r="G584" s="828"/>
      <c r="J584" s="882"/>
      <c r="K584" s="899"/>
      <c r="L584" s="884"/>
      <c r="M584" s="899"/>
      <c r="N584" s="885"/>
      <c r="O584" s="899"/>
      <c r="P584" s="886"/>
      <c r="Q584" s="899"/>
      <c r="R584" s="887"/>
    </row>
    <row r="585" spans="1:18" s="789" customFormat="1">
      <c r="A585" s="819"/>
      <c r="B585" s="820"/>
      <c r="C585" s="827" t="s">
        <v>19</v>
      </c>
      <c r="D585" s="823">
        <v>9.5</v>
      </c>
      <c r="E585" s="765">
        <v>0</v>
      </c>
      <c r="G585" s="833">
        <f>D585*E585</f>
        <v>0</v>
      </c>
      <c r="H585" s="925"/>
      <c r="J585" s="882"/>
      <c r="K585" s="899"/>
      <c r="L585" s="884"/>
      <c r="M585" s="899"/>
      <c r="N585" s="885"/>
      <c r="O585" s="899"/>
      <c r="P585" s="886"/>
      <c r="Q585" s="899"/>
      <c r="R585" s="887"/>
    </row>
    <row r="586" spans="1:18">
      <c r="A586" s="819"/>
      <c r="B586" s="820"/>
      <c r="C586" s="827"/>
      <c r="D586" s="823"/>
      <c r="E586" s="765"/>
      <c r="F586" s="789"/>
      <c r="G586" s="823"/>
    </row>
    <row r="587" spans="1:18">
      <c r="A587" s="901" t="s">
        <v>227</v>
      </c>
      <c r="B587" s="902" t="s">
        <v>229</v>
      </c>
      <c r="C587" s="903"/>
      <c r="D587" s="904"/>
      <c r="E587" s="867"/>
      <c r="F587" s="904">
        <f>SUM(F569:F586)</f>
        <v>0</v>
      </c>
      <c r="G587" s="905">
        <f>SUM(G568:G586)</f>
        <v>0</v>
      </c>
      <c r="J587" s="882">
        <f>SUM(J102:J586)</f>
        <v>0</v>
      </c>
      <c r="L587" s="884">
        <f>SUM(L102:L586)</f>
        <v>0</v>
      </c>
      <c r="N587" s="885">
        <f>SUM(N102:N586)</f>
        <v>0</v>
      </c>
      <c r="P587" s="886">
        <f>SUM(P102:P586)</f>
        <v>0</v>
      </c>
      <c r="R587" s="900">
        <f>SUM(R102:R586)</f>
        <v>0</v>
      </c>
    </row>
    <row r="588" spans="1:18" s="789" customFormat="1">
      <c r="A588" s="911"/>
      <c r="B588" s="912"/>
      <c r="C588" s="913"/>
      <c r="D588" s="914"/>
      <c r="E588" s="915"/>
      <c r="F588" s="914"/>
      <c r="G588" s="914"/>
      <c r="J588" s="882"/>
      <c r="K588" s="899"/>
      <c r="L588" s="884"/>
      <c r="M588" s="899"/>
      <c r="N588" s="885"/>
      <c r="O588" s="899"/>
      <c r="P588" s="886"/>
      <c r="Q588" s="899"/>
      <c r="R588" s="887"/>
    </row>
    <row r="589" spans="1:18" s="789" customFormat="1">
      <c r="A589" s="819"/>
      <c r="B589" s="844"/>
      <c r="C589" s="827"/>
      <c r="D589" s="823"/>
      <c r="E589" s="818"/>
      <c r="F589" s="823"/>
      <c r="G589" s="797"/>
      <c r="J589" s="882"/>
      <c r="K589" s="899"/>
      <c r="L589" s="884"/>
      <c r="M589" s="899"/>
      <c r="N589" s="885"/>
      <c r="O589" s="899"/>
      <c r="P589" s="886"/>
      <c r="Q589" s="899"/>
      <c r="R589" s="887"/>
    </row>
    <row r="590" spans="1:18">
      <c r="A590" s="819"/>
      <c r="B590" s="844"/>
      <c r="C590" s="827"/>
      <c r="D590" s="823"/>
      <c r="E590" s="818"/>
      <c r="F590" s="823"/>
      <c r="G590" s="797"/>
    </row>
    <row r="591" spans="1:18" ht="38.25">
      <c r="A591" s="819"/>
      <c r="B591" s="844"/>
      <c r="C591" s="827"/>
      <c r="D591" s="823"/>
      <c r="E591" s="818"/>
      <c r="F591" s="823"/>
      <c r="G591" s="797"/>
      <c r="J591" s="882" t="s">
        <v>245</v>
      </c>
      <c r="K591" s="899"/>
      <c r="L591" s="884" t="s">
        <v>246</v>
      </c>
      <c r="M591" s="899"/>
      <c r="N591" s="885" t="s">
        <v>247</v>
      </c>
      <c r="P591" s="886" t="s">
        <v>334</v>
      </c>
      <c r="R591" s="937" t="s">
        <v>337</v>
      </c>
    </row>
    <row r="592" spans="1:18" s="789" customFormat="1">
      <c r="A592" s="783"/>
      <c r="B592" s="784"/>
      <c r="C592" s="777"/>
      <c r="D592" s="804"/>
      <c r="E592" s="779"/>
      <c r="F592" s="804"/>
      <c r="G592" s="787"/>
      <c r="J592" s="882"/>
      <c r="K592" s="899"/>
      <c r="L592" s="884"/>
      <c r="M592" s="899"/>
      <c r="N592" s="885"/>
      <c r="O592" s="899"/>
      <c r="P592" s="886"/>
      <c r="Q592" s="899"/>
      <c r="R592" s="887"/>
    </row>
    <row r="593" spans="1:18" s="789" customFormat="1">
      <c r="A593" s="890"/>
      <c r="B593" s="891"/>
      <c r="C593" s="892"/>
      <c r="D593" s="893"/>
      <c r="E593" s="944"/>
      <c r="F593" s="893"/>
      <c r="G593" s="945"/>
      <c r="J593" s="882"/>
      <c r="K593" s="899"/>
      <c r="L593" s="884"/>
      <c r="M593" s="899"/>
      <c r="N593" s="885"/>
      <c r="O593" s="899"/>
      <c r="P593" s="886"/>
      <c r="Q593" s="899"/>
      <c r="R593" s="887"/>
    </row>
    <row r="594" spans="1:18" s="789" customFormat="1">
      <c r="A594" s="946"/>
      <c r="B594" s="924"/>
      <c r="C594" s="822"/>
      <c r="D594" s="833"/>
      <c r="E594" s="834"/>
      <c r="F594" s="833"/>
      <c r="G594" s="833"/>
      <c r="J594" s="882"/>
      <c r="K594" s="899"/>
      <c r="L594" s="884"/>
      <c r="M594" s="899"/>
      <c r="N594" s="885"/>
      <c r="O594" s="899"/>
      <c r="P594" s="886"/>
      <c r="Q594" s="899"/>
      <c r="R594" s="887"/>
    </row>
    <row r="595" spans="1:18" s="789" customFormat="1">
      <c r="A595" s="946"/>
      <c r="B595" s="924"/>
      <c r="C595" s="822"/>
      <c r="D595" s="833"/>
      <c r="E595" s="834"/>
      <c r="F595" s="947"/>
      <c r="G595" s="947"/>
      <c r="J595" s="882"/>
      <c r="K595" s="899"/>
      <c r="L595" s="884"/>
      <c r="M595" s="899"/>
      <c r="N595" s="885"/>
      <c r="O595" s="899"/>
      <c r="P595" s="886"/>
      <c r="Q595" s="899"/>
      <c r="R595" s="887"/>
    </row>
    <row r="596" spans="1:18" s="789" customFormat="1">
      <c r="A596" s="819"/>
      <c r="B596" s="844"/>
      <c r="C596" s="827"/>
      <c r="D596" s="823"/>
      <c r="E596" s="818"/>
      <c r="F596" s="823"/>
      <c r="G596" s="797"/>
      <c r="J596" s="882"/>
      <c r="K596" s="899"/>
      <c r="L596" s="884"/>
      <c r="M596" s="899"/>
      <c r="N596" s="885"/>
      <c r="O596" s="899"/>
      <c r="P596" s="886"/>
      <c r="Q596" s="899"/>
      <c r="R596" s="887"/>
    </row>
    <row r="597" spans="1:18" s="789" customFormat="1">
      <c r="A597" s="819"/>
      <c r="B597" s="844"/>
      <c r="C597" s="827"/>
      <c r="D597" s="823"/>
      <c r="E597" s="818"/>
      <c r="F597" s="823"/>
      <c r="G597" s="797"/>
      <c r="J597" s="882"/>
      <c r="K597" s="899"/>
      <c r="L597" s="884"/>
      <c r="M597" s="899"/>
      <c r="N597" s="885"/>
      <c r="O597" s="899"/>
      <c r="P597" s="886"/>
      <c r="Q597" s="899"/>
      <c r="R597" s="887"/>
    </row>
    <row r="598" spans="1:18" s="789" customFormat="1">
      <c r="A598" s="819"/>
      <c r="B598" s="844"/>
      <c r="C598" s="827"/>
      <c r="D598" s="823"/>
      <c r="E598" s="818"/>
      <c r="F598" s="823"/>
      <c r="G598" s="797"/>
      <c r="J598" s="882"/>
      <c r="K598" s="899"/>
      <c r="L598" s="884"/>
      <c r="M598" s="899"/>
      <c r="N598" s="885"/>
      <c r="O598" s="899"/>
      <c r="P598" s="886"/>
      <c r="Q598" s="899"/>
      <c r="R598" s="887"/>
    </row>
    <row r="599" spans="1:18" s="789" customFormat="1">
      <c r="A599" s="819"/>
      <c r="B599" s="844"/>
      <c r="C599" s="827"/>
      <c r="D599" s="823"/>
      <c r="E599" s="818"/>
      <c r="F599" s="823"/>
      <c r="G599" s="797"/>
      <c r="J599" s="882"/>
      <c r="K599" s="899"/>
      <c r="L599" s="884"/>
      <c r="M599" s="899"/>
      <c r="N599" s="885"/>
      <c r="O599" s="899"/>
      <c r="P599" s="886"/>
      <c r="Q599" s="899"/>
      <c r="R599" s="887"/>
    </row>
    <row r="600" spans="1:18" s="789" customFormat="1">
      <c r="A600" s="819"/>
      <c r="B600" s="844"/>
      <c r="C600" s="827"/>
      <c r="D600" s="823"/>
      <c r="E600" s="818"/>
      <c r="F600" s="823"/>
      <c r="G600" s="797"/>
      <c r="J600" s="882"/>
      <c r="K600" s="899"/>
      <c r="L600" s="884"/>
      <c r="M600" s="899"/>
      <c r="N600" s="885"/>
      <c r="O600" s="899"/>
      <c r="P600" s="886"/>
      <c r="Q600" s="899"/>
      <c r="R600" s="887"/>
    </row>
    <row r="601" spans="1:18" s="789" customFormat="1">
      <c r="A601" s="819"/>
      <c r="B601" s="844"/>
      <c r="C601" s="827"/>
      <c r="D601" s="823"/>
      <c r="E601" s="818"/>
      <c r="F601" s="823"/>
      <c r="G601" s="797"/>
      <c r="J601" s="882"/>
      <c r="K601" s="899"/>
      <c r="L601" s="884"/>
      <c r="M601" s="899"/>
      <c r="N601" s="885"/>
      <c r="O601" s="899"/>
      <c r="P601" s="886"/>
      <c r="Q601" s="899"/>
      <c r="R601" s="887"/>
    </row>
    <row r="602" spans="1:18" s="789" customFormat="1">
      <c r="A602" s="819"/>
      <c r="B602" s="844"/>
      <c r="C602" s="827"/>
      <c r="D602" s="823"/>
      <c r="E602" s="818"/>
      <c r="F602" s="823"/>
      <c r="G602" s="797"/>
      <c r="J602" s="882"/>
      <c r="K602" s="899"/>
      <c r="L602" s="884"/>
      <c r="M602" s="899"/>
      <c r="N602" s="885"/>
      <c r="O602" s="899"/>
      <c r="P602" s="886"/>
      <c r="Q602" s="899"/>
      <c r="R602" s="887"/>
    </row>
    <row r="603" spans="1:18" s="789" customFormat="1">
      <c r="A603" s="819"/>
      <c r="B603" s="844"/>
      <c r="C603" s="827"/>
      <c r="D603" s="823"/>
      <c r="E603" s="818"/>
      <c r="F603" s="823"/>
      <c r="G603" s="797"/>
      <c r="J603" s="882"/>
      <c r="K603" s="899"/>
      <c r="L603" s="884"/>
      <c r="M603" s="899"/>
      <c r="N603" s="885"/>
      <c r="O603" s="899"/>
      <c r="P603" s="886"/>
      <c r="Q603" s="899"/>
      <c r="R603" s="887"/>
    </row>
    <row r="604" spans="1:18" s="789" customFormat="1">
      <c r="A604" s="819"/>
      <c r="B604" s="844"/>
      <c r="C604" s="827"/>
      <c r="D604" s="823"/>
      <c r="E604" s="818"/>
      <c r="F604" s="823"/>
      <c r="G604" s="797"/>
      <c r="J604" s="882"/>
      <c r="K604" s="899"/>
      <c r="L604" s="884"/>
      <c r="M604" s="899"/>
      <c r="N604" s="885"/>
      <c r="O604" s="899"/>
      <c r="P604" s="886"/>
      <c r="Q604" s="899"/>
      <c r="R604" s="887"/>
    </row>
    <row r="605" spans="1:18" s="789" customFormat="1">
      <c r="A605" s="819"/>
      <c r="B605" s="844"/>
      <c r="C605" s="827"/>
      <c r="D605" s="823"/>
      <c r="E605" s="818"/>
      <c r="F605" s="823"/>
      <c r="G605" s="797"/>
      <c r="J605" s="882"/>
      <c r="K605" s="899"/>
      <c r="L605" s="884"/>
      <c r="M605" s="899"/>
      <c r="N605" s="885"/>
      <c r="O605" s="899"/>
      <c r="P605" s="886"/>
      <c r="Q605" s="899"/>
      <c r="R605" s="887"/>
    </row>
    <row r="606" spans="1:18" s="789" customFormat="1">
      <c r="A606" s="819"/>
      <c r="B606" s="844"/>
      <c r="C606" s="827"/>
      <c r="D606" s="823"/>
      <c r="E606" s="818"/>
      <c r="F606" s="823"/>
      <c r="G606" s="797"/>
      <c r="J606" s="882"/>
      <c r="K606" s="899"/>
      <c r="L606" s="884"/>
      <c r="M606" s="899"/>
      <c r="N606" s="885"/>
      <c r="O606" s="899"/>
      <c r="P606" s="886"/>
      <c r="Q606" s="899"/>
      <c r="R606" s="887"/>
    </row>
    <row r="607" spans="1:18" s="789" customFormat="1">
      <c r="A607" s="819"/>
      <c r="B607" s="844"/>
      <c r="C607" s="827"/>
      <c r="D607" s="823"/>
      <c r="E607" s="818"/>
      <c r="F607" s="823"/>
      <c r="G607" s="797"/>
      <c r="J607" s="882"/>
      <c r="K607" s="899"/>
      <c r="L607" s="884"/>
      <c r="M607" s="899"/>
      <c r="N607" s="885"/>
      <c r="O607" s="899"/>
      <c r="P607" s="886"/>
      <c r="Q607" s="899"/>
      <c r="R607" s="887"/>
    </row>
    <row r="608" spans="1:18" s="789" customFormat="1">
      <c r="A608" s="819"/>
      <c r="B608" s="844"/>
      <c r="C608" s="827"/>
      <c r="D608" s="823"/>
      <c r="E608" s="818"/>
      <c r="F608" s="823"/>
      <c r="G608" s="797"/>
      <c r="J608" s="882"/>
      <c r="K608" s="899"/>
      <c r="L608" s="884"/>
      <c r="M608" s="899"/>
      <c r="N608" s="885"/>
      <c r="O608" s="899"/>
      <c r="P608" s="886"/>
      <c r="Q608" s="899"/>
      <c r="R608" s="887"/>
    </row>
    <row r="609" spans="1:18" s="789" customFormat="1">
      <c r="A609" s="819"/>
      <c r="B609" s="844"/>
      <c r="C609" s="827"/>
      <c r="D609" s="823"/>
      <c r="E609" s="818"/>
      <c r="F609" s="823"/>
      <c r="G609" s="797"/>
      <c r="J609" s="882"/>
      <c r="K609" s="899"/>
      <c r="L609" s="884"/>
      <c r="M609" s="899"/>
      <c r="N609" s="885"/>
      <c r="O609" s="899"/>
      <c r="P609" s="886"/>
      <c r="Q609" s="899"/>
      <c r="R609" s="887"/>
    </row>
    <row r="610" spans="1:18" s="789" customFormat="1">
      <c r="A610" s="819"/>
      <c r="B610" s="844"/>
      <c r="C610" s="827"/>
      <c r="D610" s="823"/>
      <c r="E610" s="818"/>
      <c r="F610" s="823"/>
      <c r="G610" s="797"/>
      <c r="J610" s="882"/>
      <c r="K610" s="899"/>
      <c r="L610" s="884"/>
      <c r="M610" s="899"/>
      <c r="N610" s="885"/>
      <c r="O610" s="899"/>
      <c r="P610" s="886"/>
      <c r="Q610" s="899"/>
      <c r="R610" s="887"/>
    </row>
    <row r="611" spans="1:18" s="789" customFormat="1">
      <c r="A611" s="819"/>
      <c r="B611" s="844"/>
      <c r="C611" s="827"/>
      <c r="D611" s="823"/>
      <c r="E611" s="818"/>
      <c r="F611" s="823"/>
      <c r="G611" s="797"/>
      <c r="J611" s="882"/>
      <c r="K611" s="899"/>
      <c r="L611" s="884"/>
      <c r="M611" s="899"/>
      <c r="N611" s="885"/>
      <c r="O611" s="899"/>
      <c r="P611" s="886"/>
      <c r="Q611" s="899"/>
      <c r="R611" s="887"/>
    </row>
    <row r="612" spans="1:18" s="789" customFormat="1">
      <c r="A612" s="819"/>
      <c r="B612" s="844"/>
      <c r="C612" s="827"/>
      <c r="D612" s="823"/>
      <c r="E612" s="818"/>
      <c r="F612" s="823"/>
      <c r="G612" s="797"/>
      <c r="J612" s="882"/>
      <c r="K612" s="899"/>
      <c r="L612" s="884"/>
      <c r="M612" s="899"/>
      <c r="N612" s="885"/>
      <c r="O612" s="899"/>
      <c r="P612" s="886"/>
      <c r="Q612" s="899"/>
      <c r="R612" s="887"/>
    </row>
    <row r="613" spans="1:18" s="789" customFormat="1">
      <c r="A613" s="819"/>
      <c r="B613" s="844"/>
      <c r="C613" s="827"/>
      <c r="D613" s="823"/>
      <c r="E613" s="818"/>
      <c r="F613" s="823"/>
      <c r="G613" s="797"/>
      <c r="J613" s="882"/>
      <c r="K613" s="899"/>
      <c r="L613" s="884"/>
      <c r="M613" s="899"/>
      <c r="N613" s="885"/>
      <c r="O613" s="899"/>
      <c r="P613" s="886"/>
      <c r="Q613" s="899"/>
      <c r="R613" s="887"/>
    </row>
    <row r="614" spans="1:18" s="789" customFormat="1">
      <c r="A614" s="819"/>
      <c r="B614" s="844"/>
      <c r="C614" s="827"/>
      <c r="D614" s="823"/>
      <c r="E614" s="818"/>
      <c r="F614" s="823"/>
      <c r="G614" s="797"/>
      <c r="J614" s="882"/>
      <c r="K614" s="899"/>
      <c r="L614" s="884"/>
      <c r="M614" s="899"/>
      <c r="N614" s="885"/>
      <c r="O614" s="899"/>
      <c r="P614" s="886"/>
      <c r="Q614" s="899"/>
      <c r="R614" s="887"/>
    </row>
    <row r="615" spans="1:18" s="789" customFormat="1">
      <c r="A615" s="819"/>
      <c r="B615" s="844"/>
      <c r="C615" s="827"/>
      <c r="D615" s="823"/>
      <c r="E615" s="818"/>
      <c r="F615" s="823"/>
      <c r="G615" s="797"/>
      <c r="J615" s="882"/>
      <c r="K615" s="899"/>
      <c r="L615" s="884"/>
      <c r="M615" s="899"/>
      <c r="N615" s="885"/>
      <c r="O615" s="899"/>
      <c r="P615" s="886"/>
      <c r="Q615" s="899"/>
      <c r="R615" s="887"/>
    </row>
    <row r="616" spans="1:18" s="789" customFormat="1">
      <c r="A616" s="819"/>
      <c r="B616" s="844"/>
      <c r="C616" s="827"/>
      <c r="D616" s="823"/>
      <c r="E616" s="818"/>
      <c r="F616" s="823"/>
      <c r="G616" s="797"/>
      <c r="J616" s="882"/>
      <c r="K616" s="899"/>
      <c r="L616" s="884"/>
      <c r="M616" s="899"/>
      <c r="N616" s="885"/>
      <c r="O616" s="899"/>
      <c r="P616" s="886"/>
      <c r="Q616" s="899"/>
      <c r="R616" s="887"/>
    </row>
    <row r="617" spans="1:18">
      <c r="A617" s="819"/>
      <c r="B617" s="844"/>
      <c r="C617" s="827"/>
      <c r="D617" s="823"/>
      <c r="E617" s="818"/>
      <c r="F617" s="823"/>
      <c r="G617" s="797"/>
    </row>
    <row r="618" spans="1:18">
      <c r="A618" s="819"/>
      <c r="B618" s="844"/>
      <c r="C618" s="827"/>
      <c r="D618" s="823"/>
      <c r="E618" s="818"/>
      <c r="F618" s="823"/>
      <c r="G618" s="797"/>
    </row>
    <row r="619" spans="1:18" s="789" customFormat="1">
      <c r="A619" s="783"/>
      <c r="B619" s="784"/>
      <c r="C619" s="777"/>
      <c r="D619" s="804"/>
      <c r="E619" s="779"/>
      <c r="F619" s="804"/>
      <c r="G619" s="787"/>
      <c r="J619" s="882"/>
      <c r="K619" s="899"/>
      <c r="L619" s="884"/>
      <c r="M619" s="899"/>
      <c r="N619" s="885"/>
      <c r="O619" s="899"/>
      <c r="P619" s="886"/>
      <c r="Q619" s="899"/>
      <c r="R619" s="887"/>
    </row>
    <row r="620" spans="1:18" s="789" customFormat="1">
      <c r="A620" s="783"/>
      <c r="B620" s="784"/>
      <c r="C620" s="777"/>
      <c r="D620" s="804"/>
      <c r="E620" s="779"/>
      <c r="F620" s="804"/>
      <c r="G620" s="787"/>
      <c r="J620" s="882"/>
      <c r="K620" s="899"/>
      <c r="L620" s="884"/>
      <c r="M620" s="899"/>
      <c r="N620" s="885"/>
      <c r="O620" s="899"/>
      <c r="P620" s="886"/>
      <c r="Q620" s="899"/>
      <c r="R620" s="887"/>
    </row>
    <row r="621" spans="1:18" s="789" customFormat="1">
      <c r="A621" s="819"/>
      <c r="B621" s="844"/>
      <c r="C621" s="827"/>
      <c r="D621" s="823"/>
      <c r="E621" s="818"/>
      <c r="F621" s="823"/>
      <c r="G621" s="797"/>
      <c r="J621" s="882"/>
      <c r="K621" s="899"/>
      <c r="L621" s="884"/>
      <c r="M621" s="899"/>
      <c r="N621" s="885"/>
      <c r="O621" s="899"/>
      <c r="P621" s="886"/>
      <c r="Q621" s="899"/>
      <c r="R621" s="887"/>
    </row>
    <row r="622" spans="1:18" s="789" customFormat="1">
      <c r="A622" s="819"/>
      <c r="B622" s="844"/>
      <c r="C622" s="827"/>
      <c r="D622" s="823"/>
      <c r="E622" s="818"/>
      <c r="F622" s="823"/>
      <c r="G622" s="797"/>
      <c r="J622" s="882"/>
      <c r="K622" s="899"/>
      <c r="L622" s="884"/>
      <c r="M622" s="899"/>
      <c r="N622" s="885"/>
      <c r="O622" s="899"/>
      <c r="P622" s="886"/>
      <c r="Q622" s="899"/>
      <c r="R622" s="887"/>
    </row>
    <row r="623" spans="1:18" s="789" customFormat="1">
      <c r="A623" s="819"/>
      <c r="B623" s="844"/>
      <c r="C623" s="827"/>
      <c r="D623" s="823"/>
      <c r="E623" s="818"/>
      <c r="F623" s="823"/>
      <c r="G623" s="797"/>
      <c r="J623" s="882"/>
      <c r="K623" s="899"/>
      <c r="L623" s="884"/>
      <c r="M623" s="899"/>
      <c r="N623" s="885"/>
      <c r="O623" s="899"/>
      <c r="P623" s="886"/>
      <c r="Q623" s="899"/>
      <c r="R623" s="887"/>
    </row>
    <row r="624" spans="1:18" s="789" customFormat="1">
      <c r="A624" s="819"/>
      <c r="B624" s="844"/>
      <c r="C624" s="827"/>
      <c r="D624" s="823"/>
      <c r="E624" s="818"/>
      <c r="F624" s="823"/>
      <c r="G624" s="797"/>
      <c r="J624" s="882"/>
      <c r="K624" s="899"/>
      <c r="L624" s="884"/>
      <c r="M624" s="899"/>
      <c r="N624" s="885"/>
      <c r="O624" s="899"/>
      <c r="P624" s="886"/>
      <c r="Q624" s="899"/>
      <c r="R624" s="887"/>
    </row>
    <row r="625" spans="1:18" s="789" customFormat="1">
      <c r="A625" s="819"/>
      <c r="B625" s="844"/>
      <c r="C625" s="827"/>
      <c r="D625" s="823"/>
      <c r="E625" s="818"/>
      <c r="F625" s="823"/>
      <c r="G625" s="797"/>
      <c r="J625" s="882"/>
      <c r="K625" s="899"/>
      <c r="L625" s="884"/>
      <c r="M625" s="899"/>
      <c r="N625" s="885"/>
      <c r="O625" s="899"/>
      <c r="P625" s="886"/>
      <c r="Q625" s="899"/>
      <c r="R625" s="887"/>
    </row>
    <row r="626" spans="1:18" s="789" customFormat="1">
      <c r="A626" s="819"/>
      <c r="B626" s="844"/>
      <c r="C626" s="827"/>
      <c r="D626" s="823"/>
      <c r="E626" s="818"/>
      <c r="F626" s="823"/>
      <c r="G626" s="797"/>
      <c r="J626" s="882"/>
      <c r="K626" s="899"/>
      <c r="L626" s="884"/>
      <c r="M626" s="899"/>
      <c r="N626" s="885"/>
      <c r="O626" s="899"/>
      <c r="P626" s="886"/>
      <c r="Q626" s="899"/>
      <c r="R626" s="887"/>
    </row>
    <row r="627" spans="1:18" s="789" customFormat="1">
      <c r="A627" s="819"/>
      <c r="B627" s="844"/>
      <c r="C627" s="827"/>
      <c r="D627" s="823"/>
      <c r="E627" s="818"/>
      <c r="F627" s="823"/>
      <c r="G627" s="797"/>
      <c r="J627" s="882"/>
      <c r="K627" s="899"/>
      <c r="L627" s="884"/>
      <c r="M627" s="899"/>
      <c r="N627" s="885"/>
      <c r="O627" s="899"/>
      <c r="P627" s="886"/>
      <c r="Q627" s="899"/>
      <c r="R627" s="887"/>
    </row>
    <row r="628" spans="1:18" s="789" customFormat="1">
      <c r="A628" s="819"/>
      <c r="B628" s="844"/>
      <c r="C628" s="827"/>
      <c r="D628" s="823"/>
      <c r="E628" s="818"/>
      <c r="F628" s="823"/>
      <c r="G628" s="797"/>
      <c r="J628" s="882"/>
      <c r="K628" s="899"/>
      <c r="L628" s="884"/>
      <c r="M628" s="899"/>
      <c r="N628" s="885"/>
      <c r="O628" s="899"/>
      <c r="P628" s="886"/>
      <c r="Q628" s="899"/>
      <c r="R628" s="887"/>
    </row>
    <row r="629" spans="1:18" s="789" customFormat="1">
      <c r="A629" s="819"/>
      <c r="B629" s="844"/>
      <c r="C629" s="827"/>
      <c r="D629" s="823"/>
      <c r="E629" s="818"/>
      <c r="F629" s="823"/>
      <c r="G629" s="797"/>
      <c r="J629" s="882"/>
      <c r="K629" s="899"/>
      <c r="L629" s="884"/>
      <c r="M629" s="899"/>
      <c r="N629" s="885"/>
      <c r="O629" s="899"/>
      <c r="P629" s="886"/>
      <c r="Q629" s="899"/>
      <c r="R629" s="887"/>
    </row>
    <row r="630" spans="1:18" s="789" customFormat="1">
      <c r="A630" s="819"/>
      <c r="B630" s="844"/>
      <c r="C630" s="827"/>
      <c r="D630" s="823"/>
      <c r="E630" s="818"/>
      <c r="F630" s="823"/>
      <c r="G630" s="797"/>
      <c r="J630" s="882"/>
      <c r="K630" s="899"/>
      <c r="L630" s="884"/>
      <c r="M630" s="899"/>
      <c r="N630" s="885"/>
      <c r="O630" s="899"/>
      <c r="P630" s="886"/>
      <c r="Q630" s="899"/>
      <c r="R630" s="887"/>
    </row>
    <row r="631" spans="1:18" s="789" customFormat="1">
      <c r="A631" s="819"/>
      <c r="B631" s="844"/>
      <c r="C631" s="827"/>
      <c r="D631" s="823"/>
      <c r="E631" s="818"/>
      <c r="F631" s="823"/>
      <c r="G631" s="797"/>
      <c r="J631" s="882"/>
      <c r="K631" s="899"/>
      <c r="L631" s="884"/>
      <c r="M631" s="899"/>
      <c r="N631" s="885"/>
      <c r="O631" s="899"/>
      <c r="P631" s="886"/>
      <c r="Q631" s="899"/>
      <c r="R631" s="887"/>
    </row>
    <row r="632" spans="1:18" s="789" customFormat="1">
      <c r="A632" s="819"/>
      <c r="B632" s="844"/>
      <c r="C632" s="827"/>
      <c r="D632" s="823"/>
      <c r="E632" s="818"/>
      <c r="F632" s="823"/>
      <c r="G632" s="797"/>
      <c r="J632" s="882"/>
      <c r="K632" s="899"/>
      <c r="L632" s="884"/>
      <c r="M632" s="899"/>
      <c r="N632" s="885"/>
      <c r="O632" s="899"/>
      <c r="P632" s="886"/>
      <c r="Q632" s="899"/>
      <c r="R632" s="887"/>
    </row>
    <row r="633" spans="1:18" s="789" customFormat="1">
      <c r="A633" s="819"/>
      <c r="B633" s="844"/>
      <c r="C633" s="827"/>
      <c r="D633" s="823"/>
      <c r="E633" s="818"/>
      <c r="F633" s="823"/>
      <c r="G633" s="797"/>
      <c r="J633" s="882"/>
      <c r="K633" s="899"/>
      <c r="L633" s="884"/>
      <c r="M633" s="899"/>
      <c r="N633" s="885"/>
      <c r="O633" s="899"/>
      <c r="P633" s="886"/>
      <c r="Q633" s="899"/>
      <c r="R633" s="887"/>
    </row>
    <row r="634" spans="1:18" s="789" customFormat="1">
      <c r="A634" s="819"/>
      <c r="B634" s="844"/>
      <c r="C634" s="827"/>
      <c r="D634" s="823"/>
      <c r="E634" s="818"/>
      <c r="F634" s="823"/>
      <c r="G634" s="797"/>
      <c r="J634" s="882"/>
      <c r="K634" s="899"/>
      <c r="L634" s="884"/>
      <c r="M634" s="899"/>
      <c r="N634" s="885"/>
      <c r="O634" s="899"/>
      <c r="P634" s="886"/>
      <c r="Q634" s="899"/>
      <c r="R634" s="887"/>
    </row>
    <row r="635" spans="1:18" s="789" customFormat="1">
      <c r="A635" s="819"/>
      <c r="B635" s="844"/>
      <c r="C635" s="827"/>
      <c r="D635" s="823"/>
      <c r="E635" s="818"/>
      <c r="F635" s="823"/>
      <c r="G635" s="797"/>
      <c r="J635" s="882"/>
      <c r="K635" s="899"/>
      <c r="L635" s="884"/>
      <c r="M635" s="899"/>
      <c r="N635" s="885"/>
      <c r="O635" s="899"/>
      <c r="P635" s="886"/>
      <c r="Q635" s="899"/>
      <c r="R635" s="887"/>
    </row>
    <row r="636" spans="1:18" s="789" customFormat="1">
      <c r="A636" s="819"/>
      <c r="B636" s="844"/>
      <c r="C636" s="827"/>
      <c r="D636" s="823"/>
      <c r="E636" s="818"/>
      <c r="F636" s="823"/>
      <c r="G636" s="797"/>
      <c r="J636" s="882"/>
      <c r="K636" s="899"/>
      <c r="L636" s="884"/>
      <c r="M636" s="899"/>
      <c r="N636" s="885"/>
      <c r="O636" s="899"/>
      <c r="P636" s="886"/>
      <c r="Q636" s="899"/>
      <c r="R636" s="887"/>
    </row>
    <row r="637" spans="1:18" s="789" customFormat="1">
      <c r="A637" s="819"/>
      <c r="B637" s="844"/>
      <c r="C637" s="827"/>
      <c r="D637" s="823"/>
      <c r="E637" s="818"/>
      <c r="F637" s="823"/>
      <c r="G637" s="797"/>
      <c r="J637" s="882"/>
      <c r="K637" s="899"/>
      <c r="L637" s="884"/>
      <c r="M637" s="899"/>
      <c r="N637" s="885"/>
      <c r="O637" s="899"/>
      <c r="P637" s="886"/>
      <c r="Q637" s="899"/>
      <c r="R637" s="887"/>
    </row>
    <row r="638" spans="1:18" s="789" customFormat="1">
      <c r="A638" s="819"/>
      <c r="B638" s="844"/>
      <c r="C638" s="827"/>
      <c r="D638" s="823"/>
      <c r="E638" s="818"/>
      <c r="F638" s="823"/>
      <c r="G638" s="797"/>
      <c r="J638" s="882"/>
      <c r="K638" s="899"/>
      <c r="L638" s="884"/>
      <c r="M638" s="899"/>
      <c r="N638" s="885"/>
      <c r="O638" s="899"/>
      <c r="P638" s="886"/>
      <c r="Q638" s="899"/>
      <c r="R638" s="887"/>
    </row>
    <row r="639" spans="1:18" s="789" customFormat="1">
      <c r="A639" s="819"/>
      <c r="B639" s="844"/>
      <c r="C639" s="827"/>
      <c r="D639" s="823"/>
      <c r="E639" s="818"/>
      <c r="F639" s="823"/>
      <c r="G639" s="797"/>
      <c r="J639" s="882"/>
      <c r="K639" s="899"/>
      <c r="L639" s="884"/>
      <c r="M639" s="899"/>
      <c r="N639" s="885"/>
      <c r="O639" s="899"/>
      <c r="P639" s="886"/>
      <c r="Q639" s="899"/>
      <c r="R639" s="887"/>
    </row>
    <row r="640" spans="1:18" s="789" customFormat="1">
      <c r="A640" s="819"/>
      <c r="B640" s="844"/>
      <c r="C640" s="827"/>
      <c r="D640" s="823"/>
      <c r="E640" s="818"/>
      <c r="F640" s="823"/>
      <c r="G640" s="797"/>
      <c r="J640" s="882"/>
      <c r="K640" s="899"/>
      <c r="L640" s="884"/>
      <c r="M640" s="899"/>
      <c r="N640" s="885"/>
      <c r="O640" s="899"/>
      <c r="P640" s="886"/>
      <c r="Q640" s="899"/>
      <c r="R640" s="887"/>
    </row>
    <row r="641" spans="1:18" s="789" customFormat="1">
      <c r="A641" s="819"/>
      <c r="B641" s="844"/>
      <c r="C641" s="827"/>
      <c r="D641" s="823"/>
      <c r="E641" s="818"/>
      <c r="F641" s="823"/>
      <c r="G641" s="797"/>
      <c r="J641" s="882"/>
      <c r="K641" s="899"/>
      <c r="L641" s="884"/>
      <c r="M641" s="899"/>
      <c r="N641" s="885"/>
      <c r="O641" s="899"/>
      <c r="P641" s="886"/>
      <c r="Q641" s="899"/>
      <c r="R641" s="887"/>
    </row>
    <row r="642" spans="1:18" s="789" customFormat="1">
      <c r="A642" s="819"/>
      <c r="B642" s="844"/>
      <c r="C642" s="827"/>
      <c r="D642" s="823"/>
      <c r="E642" s="818"/>
      <c r="F642" s="823"/>
      <c r="G642" s="797"/>
      <c r="J642" s="882"/>
      <c r="K642" s="899"/>
      <c r="L642" s="884"/>
      <c r="M642" s="899"/>
      <c r="N642" s="885"/>
      <c r="O642" s="899"/>
      <c r="P642" s="886"/>
      <c r="Q642" s="899"/>
      <c r="R642" s="887"/>
    </row>
    <row r="643" spans="1:18" s="789" customFormat="1">
      <c r="A643" s="819"/>
      <c r="B643" s="844"/>
      <c r="C643" s="827"/>
      <c r="D643" s="823"/>
      <c r="E643" s="818"/>
      <c r="F643" s="823"/>
      <c r="G643" s="797"/>
      <c r="J643" s="882"/>
      <c r="K643" s="899"/>
      <c r="L643" s="884"/>
      <c r="M643" s="899"/>
      <c r="N643" s="885"/>
      <c r="O643" s="899"/>
      <c r="P643" s="886"/>
      <c r="Q643" s="899"/>
      <c r="R643" s="887"/>
    </row>
    <row r="644" spans="1:18" s="789" customFormat="1">
      <c r="A644" s="819"/>
      <c r="B644" s="844"/>
      <c r="C644" s="827"/>
      <c r="D644" s="823"/>
      <c r="E644" s="818"/>
      <c r="F644" s="823"/>
      <c r="G644" s="797"/>
      <c r="J644" s="882"/>
      <c r="K644" s="899"/>
      <c r="L644" s="884"/>
      <c r="M644" s="899"/>
      <c r="N644" s="885"/>
      <c r="O644" s="899"/>
      <c r="P644" s="886"/>
      <c r="Q644" s="899"/>
      <c r="R644" s="887"/>
    </row>
    <row r="645" spans="1:18" s="789" customFormat="1">
      <c r="A645" s="819"/>
      <c r="B645" s="844"/>
      <c r="C645" s="827"/>
      <c r="D645" s="823"/>
      <c r="E645" s="818"/>
      <c r="F645" s="823"/>
      <c r="G645" s="797"/>
      <c r="J645" s="882"/>
      <c r="K645" s="899"/>
      <c r="L645" s="884"/>
      <c r="M645" s="899"/>
      <c r="N645" s="885"/>
      <c r="O645" s="899"/>
      <c r="P645" s="886"/>
      <c r="Q645" s="899"/>
      <c r="R645" s="887"/>
    </row>
    <row r="646" spans="1:18" s="789" customFormat="1">
      <c r="A646" s="819"/>
      <c r="B646" s="844"/>
      <c r="C646" s="827"/>
      <c r="D646" s="823"/>
      <c r="E646" s="818"/>
      <c r="F646" s="823"/>
      <c r="G646" s="797"/>
      <c r="J646" s="882"/>
      <c r="K646" s="899"/>
      <c r="L646" s="884"/>
      <c r="M646" s="899"/>
      <c r="N646" s="885"/>
      <c r="O646" s="899"/>
      <c r="P646" s="886"/>
      <c r="Q646" s="899"/>
      <c r="R646" s="887"/>
    </row>
    <row r="647" spans="1:18" s="789" customFormat="1">
      <c r="A647" s="819"/>
      <c r="B647" s="844"/>
      <c r="C647" s="827"/>
      <c r="D647" s="823"/>
      <c r="E647" s="818"/>
      <c r="F647" s="823"/>
      <c r="G647" s="797"/>
      <c r="J647" s="882"/>
      <c r="K647" s="899"/>
      <c r="L647" s="884"/>
      <c r="M647" s="899"/>
      <c r="N647" s="885"/>
      <c r="O647" s="899"/>
      <c r="P647" s="886"/>
      <c r="Q647" s="899"/>
      <c r="R647" s="887"/>
    </row>
    <row r="648" spans="1:18" s="789" customFormat="1">
      <c r="A648" s="819"/>
      <c r="B648" s="844"/>
      <c r="C648" s="827"/>
      <c r="D648" s="823"/>
      <c r="E648" s="818"/>
      <c r="F648" s="823"/>
      <c r="G648" s="797"/>
      <c r="J648" s="882"/>
      <c r="K648" s="899"/>
      <c r="L648" s="884"/>
      <c r="M648" s="899"/>
      <c r="N648" s="885"/>
      <c r="O648" s="899"/>
      <c r="P648" s="886"/>
      <c r="Q648" s="899"/>
      <c r="R648" s="887"/>
    </row>
    <row r="649" spans="1:18" s="789" customFormat="1">
      <c r="A649" s="819"/>
      <c r="B649" s="844"/>
      <c r="C649" s="827"/>
      <c r="D649" s="823"/>
      <c r="E649" s="818"/>
      <c r="F649" s="823"/>
      <c r="G649" s="797"/>
      <c r="J649" s="882"/>
      <c r="K649" s="899"/>
      <c r="L649" s="884"/>
      <c r="M649" s="899"/>
      <c r="N649" s="885"/>
      <c r="O649" s="899"/>
      <c r="P649" s="886"/>
      <c r="Q649" s="899"/>
      <c r="R649" s="887"/>
    </row>
    <row r="650" spans="1:18" s="789" customFormat="1">
      <c r="A650" s="819"/>
      <c r="B650" s="844"/>
      <c r="C650" s="827"/>
      <c r="D650" s="823"/>
      <c r="E650" s="818"/>
      <c r="F650" s="823"/>
      <c r="G650" s="797"/>
      <c r="J650" s="882"/>
      <c r="K650" s="899"/>
      <c r="L650" s="884"/>
      <c r="M650" s="899"/>
      <c r="N650" s="885"/>
      <c r="O650" s="899"/>
      <c r="P650" s="886"/>
      <c r="Q650" s="899"/>
      <c r="R650" s="887"/>
    </row>
    <row r="651" spans="1:18" s="789" customFormat="1">
      <c r="A651" s="819"/>
      <c r="B651" s="844"/>
      <c r="C651" s="827"/>
      <c r="D651" s="823"/>
      <c r="E651" s="818"/>
      <c r="F651" s="823"/>
      <c r="G651" s="797"/>
      <c r="J651" s="882"/>
      <c r="K651" s="899"/>
      <c r="L651" s="884"/>
      <c r="M651" s="899"/>
      <c r="N651" s="885"/>
      <c r="O651" s="899"/>
      <c r="P651" s="886"/>
      <c r="Q651" s="899"/>
      <c r="R651" s="887"/>
    </row>
    <row r="652" spans="1:18" s="789" customFormat="1">
      <c r="A652" s="819"/>
      <c r="B652" s="844"/>
      <c r="C652" s="827"/>
      <c r="D652" s="823"/>
      <c r="E652" s="818"/>
      <c r="F652" s="823"/>
      <c r="G652" s="797"/>
      <c r="J652" s="882"/>
      <c r="K652" s="899"/>
      <c r="L652" s="884"/>
      <c r="M652" s="899"/>
      <c r="N652" s="885"/>
      <c r="O652" s="899"/>
      <c r="P652" s="886"/>
      <c r="Q652" s="899"/>
      <c r="R652" s="887"/>
    </row>
    <row r="653" spans="1:18" s="789" customFormat="1">
      <c r="A653" s="819"/>
      <c r="B653" s="844"/>
      <c r="C653" s="827"/>
      <c r="D653" s="823"/>
      <c r="E653" s="818"/>
      <c r="F653" s="823"/>
      <c r="G653" s="797"/>
      <c r="J653" s="882"/>
      <c r="K653" s="899"/>
      <c r="L653" s="884"/>
      <c r="M653" s="899"/>
      <c r="N653" s="885"/>
      <c r="O653" s="899"/>
      <c r="P653" s="886"/>
      <c r="Q653" s="899"/>
      <c r="R653" s="887"/>
    </row>
    <row r="654" spans="1:18" s="789" customFormat="1">
      <c r="A654" s="819"/>
      <c r="B654" s="844"/>
      <c r="C654" s="827"/>
      <c r="D654" s="823"/>
      <c r="E654" s="818"/>
      <c r="F654" s="823"/>
      <c r="G654" s="797"/>
      <c r="J654" s="882"/>
      <c r="K654" s="899"/>
      <c r="L654" s="884"/>
      <c r="M654" s="899"/>
      <c r="N654" s="885"/>
      <c r="O654" s="899"/>
      <c r="P654" s="886"/>
      <c r="Q654" s="899"/>
      <c r="R654" s="887"/>
    </row>
    <row r="655" spans="1:18" s="789" customFormat="1">
      <c r="A655" s="819"/>
      <c r="B655" s="844"/>
      <c r="C655" s="827"/>
      <c r="D655" s="823"/>
      <c r="E655" s="818"/>
      <c r="F655" s="823"/>
      <c r="G655" s="797"/>
      <c r="J655" s="882"/>
      <c r="K655" s="899"/>
      <c r="L655" s="884"/>
      <c r="M655" s="899"/>
      <c r="N655" s="885"/>
      <c r="O655" s="899"/>
      <c r="P655" s="886"/>
      <c r="Q655" s="899"/>
      <c r="R655" s="887"/>
    </row>
    <row r="656" spans="1:18" s="789" customFormat="1">
      <c r="A656" s="819"/>
      <c r="B656" s="844"/>
      <c r="C656" s="827"/>
      <c r="D656" s="823"/>
      <c r="E656" s="818"/>
      <c r="F656" s="823"/>
      <c r="G656" s="797"/>
      <c r="J656" s="882"/>
      <c r="K656" s="899"/>
      <c r="L656" s="884"/>
      <c r="M656" s="899"/>
      <c r="N656" s="885"/>
      <c r="O656" s="899"/>
      <c r="P656" s="886"/>
      <c r="Q656" s="899"/>
      <c r="R656" s="887"/>
    </row>
    <row r="657" spans="1:18" s="789" customFormat="1">
      <c r="A657" s="819"/>
      <c r="B657" s="844"/>
      <c r="C657" s="827"/>
      <c r="D657" s="823"/>
      <c r="E657" s="818"/>
      <c r="F657" s="823"/>
      <c r="G657" s="797"/>
      <c r="J657" s="882"/>
      <c r="K657" s="899"/>
      <c r="L657" s="884"/>
      <c r="M657" s="899"/>
      <c r="N657" s="885"/>
      <c r="O657" s="899"/>
      <c r="P657" s="886"/>
      <c r="Q657" s="899"/>
      <c r="R657" s="887"/>
    </row>
    <row r="658" spans="1:18" s="789" customFormat="1">
      <c r="A658" s="819"/>
      <c r="B658" s="844"/>
      <c r="C658" s="827"/>
      <c r="D658" s="823"/>
      <c r="E658" s="818"/>
      <c r="F658" s="823"/>
      <c r="G658" s="797"/>
      <c r="J658" s="882"/>
      <c r="K658" s="899"/>
      <c r="L658" s="884"/>
      <c r="M658" s="899"/>
      <c r="N658" s="885"/>
      <c r="O658" s="899"/>
      <c r="P658" s="886"/>
      <c r="Q658" s="899"/>
      <c r="R658" s="887"/>
    </row>
    <row r="659" spans="1:18" s="789" customFormat="1">
      <c r="A659" s="819"/>
      <c r="B659" s="844"/>
      <c r="C659" s="827"/>
      <c r="D659" s="823"/>
      <c r="E659" s="818"/>
      <c r="F659" s="823"/>
      <c r="G659" s="797"/>
      <c r="J659" s="882"/>
      <c r="K659" s="899"/>
      <c r="L659" s="884"/>
      <c r="M659" s="899"/>
      <c r="N659" s="885"/>
      <c r="O659" s="899"/>
      <c r="P659" s="886"/>
      <c r="Q659" s="899"/>
      <c r="R659" s="887"/>
    </row>
    <row r="660" spans="1:18" s="789" customFormat="1">
      <c r="A660" s="819"/>
      <c r="B660" s="844"/>
      <c r="C660" s="827"/>
      <c r="D660" s="823"/>
      <c r="E660" s="818"/>
      <c r="F660" s="823"/>
      <c r="G660" s="797"/>
      <c r="J660" s="882"/>
      <c r="K660" s="899"/>
      <c r="L660" s="884"/>
      <c r="M660" s="899"/>
      <c r="N660" s="885"/>
      <c r="O660" s="899"/>
      <c r="P660" s="886"/>
      <c r="Q660" s="899"/>
      <c r="R660" s="887"/>
    </row>
    <row r="661" spans="1:18" s="789" customFormat="1">
      <c r="A661" s="819"/>
      <c r="B661" s="844"/>
      <c r="C661" s="827"/>
      <c r="D661" s="823"/>
      <c r="E661" s="818"/>
      <c r="F661" s="823"/>
      <c r="G661" s="797"/>
      <c r="J661" s="882"/>
      <c r="K661" s="899"/>
      <c r="L661" s="884"/>
      <c r="M661" s="899"/>
      <c r="N661" s="885"/>
      <c r="O661" s="899"/>
      <c r="P661" s="886"/>
      <c r="Q661" s="899"/>
      <c r="R661" s="887"/>
    </row>
    <row r="662" spans="1:18" s="789" customFormat="1">
      <c r="A662" s="819"/>
      <c r="B662" s="844"/>
      <c r="C662" s="827"/>
      <c r="D662" s="823"/>
      <c r="E662" s="818"/>
      <c r="F662" s="823"/>
      <c r="G662" s="797"/>
      <c r="J662" s="882"/>
      <c r="K662" s="899"/>
      <c r="L662" s="884"/>
      <c r="M662" s="899"/>
      <c r="N662" s="885"/>
      <c r="O662" s="899"/>
      <c r="P662" s="886"/>
      <c r="Q662" s="899"/>
      <c r="R662" s="887"/>
    </row>
    <row r="663" spans="1:18" s="789" customFormat="1">
      <c r="A663" s="819"/>
      <c r="B663" s="844"/>
      <c r="C663" s="827"/>
      <c r="D663" s="823"/>
      <c r="E663" s="818"/>
      <c r="F663" s="823"/>
      <c r="G663" s="797"/>
      <c r="J663" s="882"/>
      <c r="K663" s="899"/>
      <c r="L663" s="884"/>
      <c r="M663" s="899"/>
      <c r="N663" s="885"/>
      <c r="O663" s="899"/>
      <c r="P663" s="886"/>
      <c r="Q663" s="899"/>
      <c r="R663" s="887"/>
    </row>
    <row r="664" spans="1:18" s="789" customFormat="1">
      <c r="A664" s="819"/>
      <c r="B664" s="844"/>
      <c r="C664" s="827"/>
      <c r="D664" s="823"/>
      <c r="E664" s="818"/>
      <c r="F664" s="823"/>
      <c r="G664" s="797"/>
      <c r="J664" s="882"/>
      <c r="K664" s="899"/>
      <c r="L664" s="884"/>
      <c r="M664" s="899"/>
      <c r="N664" s="885"/>
      <c r="O664" s="899"/>
      <c r="P664" s="886"/>
      <c r="Q664" s="899"/>
      <c r="R664" s="887"/>
    </row>
    <row r="665" spans="1:18" s="789" customFormat="1">
      <c r="A665" s="819"/>
      <c r="B665" s="844"/>
      <c r="C665" s="827"/>
      <c r="D665" s="823"/>
      <c r="E665" s="818"/>
      <c r="F665" s="823"/>
      <c r="G665" s="797"/>
      <c r="J665" s="882"/>
      <c r="K665" s="899"/>
      <c r="L665" s="884"/>
      <c r="M665" s="899"/>
      <c r="N665" s="885"/>
      <c r="O665" s="899"/>
      <c r="P665" s="886"/>
      <c r="Q665" s="899"/>
      <c r="R665" s="887"/>
    </row>
    <row r="666" spans="1:18" s="789" customFormat="1">
      <c r="A666" s="819"/>
      <c r="B666" s="844"/>
      <c r="C666" s="827"/>
      <c r="D666" s="823"/>
      <c r="E666" s="818"/>
      <c r="F666" s="823"/>
      <c r="G666" s="797"/>
      <c r="J666" s="882"/>
      <c r="K666" s="899"/>
      <c r="L666" s="884"/>
      <c r="M666" s="899"/>
      <c r="N666" s="885"/>
      <c r="O666" s="899"/>
      <c r="P666" s="886"/>
      <c r="Q666" s="899"/>
      <c r="R666" s="887"/>
    </row>
    <row r="667" spans="1:18" s="789" customFormat="1">
      <c r="A667" s="819"/>
      <c r="B667" s="844"/>
      <c r="C667" s="827"/>
      <c r="D667" s="823"/>
      <c r="E667" s="818"/>
      <c r="F667" s="823"/>
      <c r="G667" s="797"/>
      <c r="J667" s="882"/>
      <c r="K667" s="899"/>
      <c r="L667" s="884"/>
      <c r="M667" s="899"/>
      <c r="N667" s="885"/>
      <c r="O667" s="899"/>
      <c r="P667" s="886"/>
      <c r="Q667" s="899"/>
      <c r="R667" s="887"/>
    </row>
    <row r="668" spans="1:18" s="789" customFormat="1">
      <c r="A668" s="819"/>
      <c r="B668" s="844"/>
      <c r="C668" s="827"/>
      <c r="D668" s="823"/>
      <c r="E668" s="818"/>
      <c r="F668" s="823"/>
      <c r="G668" s="797"/>
      <c r="J668" s="882"/>
      <c r="K668" s="899"/>
      <c r="L668" s="884"/>
      <c r="M668" s="899"/>
      <c r="N668" s="885"/>
      <c r="O668" s="899"/>
      <c r="P668" s="886"/>
      <c r="Q668" s="899"/>
      <c r="R668" s="887"/>
    </row>
    <row r="669" spans="1:18" s="789" customFormat="1">
      <c r="A669" s="819"/>
      <c r="B669" s="844"/>
      <c r="C669" s="827"/>
      <c r="D669" s="823"/>
      <c r="E669" s="818"/>
      <c r="F669" s="823"/>
      <c r="G669" s="797"/>
      <c r="J669" s="882"/>
      <c r="K669" s="899"/>
      <c r="L669" s="884"/>
      <c r="M669" s="899"/>
      <c r="N669" s="885"/>
      <c r="O669" s="899"/>
      <c r="P669" s="886"/>
      <c r="Q669" s="899"/>
      <c r="R669" s="887"/>
    </row>
    <row r="670" spans="1:18" s="789" customFormat="1">
      <c r="A670" s="819"/>
      <c r="B670" s="844"/>
      <c r="C670" s="827"/>
      <c r="D670" s="823"/>
      <c r="E670" s="818"/>
      <c r="F670" s="823"/>
      <c r="G670" s="797"/>
      <c r="J670" s="882"/>
      <c r="K670" s="899"/>
      <c r="L670" s="884"/>
      <c r="M670" s="899"/>
      <c r="N670" s="885"/>
      <c r="O670" s="899"/>
      <c r="P670" s="886"/>
      <c r="Q670" s="899"/>
      <c r="R670" s="887"/>
    </row>
    <row r="671" spans="1:18" s="789" customFormat="1">
      <c r="A671" s="819"/>
      <c r="B671" s="844"/>
      <c r="C671" s="827"/>
      <c r="D671" s="823"/>
      <c r="E671" s="818"/>
      <c r="F671" s="823"/>
      <c r="G671" s="797"/>
      <c r="J671" s="882"/>
      <c r="K671" s="899"/>
      <c r="L671" s="884"/>
      <c r="M671" s="899"/>
      <c r="N671" s="885"/>
      <c r="O671" s="899"/>
      <c r="P671" s="886"/>
      <c r="Q671" s="899"/>
      <c r="R671" s="887"/>
    </row>
    <row r="672" spans="1:18" s="789" customFormat="1">
      <c r="A672" s="819"/>
      <c r="B672" s="844"/>
      <c r="C672" s="827"/>
      <c r="D672" s="823"/>
      <c r="E672" s="818"/>
      <c r="F672" s="823"/>
      <c r="G672" s="797"/>
      <c r="J672" s="882"/>
      <c r="K672" s="899"/>
      <c r="L672" s="884"/>
      <c r="M672" s="899"/>
      <c r="N672" s="885"/>
      <c r="O672" s="899"/>
      <c r="P672" s="886"/>
      <c r="Q672" s="899"/>
      <c r="R672" s="887"/>
    </row>
    <row r="673" spans="1:18" s="789" customFormat="1">
      <c r="A673" s="819"/>
      <c r="B673" s="844"/>
      <c r="C673" s="827"/>
      <c r="D673" s="823"/>
      <c r="E673" s="818"/>
      <c r="F673" s="823"/>
      <c r="G673" s="797"/>
      <c r="J673" s="882"/>
      <c r="K673" s="899"/>
      <c r="L673" s="884"/>
      <c r="M673" s="899"/>
      <c r="N673" s="885"/>
      <c r="O673" s="899"/>
      <c r="P673" s="886"/>
      <c r="Q673" s="899"/>
      <c r="R673" s="887"/>
    </row>
    <row r="674" spans="1:18" s="789" customFormat="1">
      <c r="A674" s="819"/>
      <c r="B674" s="844"/>
      <c r="C674" s="827"/>
      <c r="D674" s="823"/>
      <c r="E674" s="818"/>
      <c r="F674" s="823"/>
      <c r="G674" s="797"/>
      <c r="J674" s="882"/>
      <c r="K674" s="899"/>
      <c r="L674" s="884"/>
      <c r="M674" s="899"/>
      <c r="N674" s="885"/>
      <c r="O674" s="899"/>
      <c r="P674" s="886"/>
      <c r="Q674" s="899"/>
      <c r="R674" s="887"/>
    </row>
    <row r="675" spans="1:18" s="789" customFormat="1">
      <c r="A675" s="819"/>
      <c r="B675" s="844"/>
      <c r="C675" s="827"/>
      <c r="D675" s="823"/>
      <c r="E675" s="818"/>
      <c r="F675" s="823"/>
      <c r="G675" s="797"/>
      <c r="J675" s="882"/>
      <c r="K675" s="899"/>
      <c r="L675" s="884"/>
      <c r="M675" s="899"/>
      <c r="N675" s="885"/>
      <c r="O675" s="899"/>
      <c r="P675" s="886"/>
      <c r="Q675" s="899"/>
      <c r="R675" s="887"/>
    </row>
    <row r="676" spans="1:18" s="789" customFormat="1">
      <c r="A676" s="819"/>
      <c r="B676" s="844"/>
      <c r="C676" s="827"/>
      <c r="D676" s="823"/>
      <c r="E676" s="818"/>
      <c r="F676" s="823"/>
      <c r="G676" s="797"/>
      <c r="J676" s="882"/>
      <c r="K676" s="899"/>
      <c r="L676" s="884"/>
      <c r="M676" s="899"/>
      <c r="N676" s="885"/>
      <c r="O676" s="899"/>
      <c r="P676" s="886"/>
      <c r="Q676" s="899"/>
      <c r="R676" s="887"/>
    </row>
    <row r="677" spans="1:18" s="789" customFormat="1">
      <c r="A677" s="819"/>
      <c r="B677" s="844"/>
      <c r="C677" s="827"/>
      <c r="D677" s="823"/>
      <c r="E677" s="818"/>
      <c r="F677" s="823"/>
      <c r="G677" s="797"/>
      <c r="J677" s="882"/>
      <c r="K677" s="899"/>
      <c r="L677" s="884"/>
      <c r="M677" s="899"/>
      <c r="N677" s="885"/>
      <c r="O677" s="899"/>
      <c r="P677" s="886"/>
      <c r="Q677" s="899"/>
      <c r="R677" s="887"/>
    </row>
    <row r="678" spans="1:18" s="789" customFormat="1">
      <c r="A678" s="819"/>
      <c r="B678" s="844"/>
      <c r="C678" s="827"/>
      <c r="D678" s="823"/>
      <c r="E678" s="818"/>
      <c r="F678" s="823"/>
      <c r="G678" s="797"/>
      <c r="J678" s="882"/>
      <c r="K678" s="899"/>
      <c r="L678" s="884"/>
      <c r="M678" s="899"/>
      <c r="N678" s="885"/>
      <c r="O678" s="899"/>
      <c r="P678" s="886"/>
      <c r="Q678" s="899"/>
      <c r="R678" s="887"/>
    </row>
    <row r="679" spans="1:18" s="789" customFormat="1">
      <c r="A679" s="819"/>
      <c r="B679" s="844"/>
      <c r="C679" s="827"/>
      <c r="D679" s="823"/>
      <c r="E679" s="818"/>
      <c r="F679" s="823"/>
      <c r="G679" s="797"/>
      <c r="J679" s="882"/>
      <c r="K679" s="899"/>
      <c r="L679" s="884"/>
      <c r="M679" s="899"/>
      <c r="N679" s="885"/>
      <c r="O679" s="899"/>
      <c r="P679" s="886"/>
      <c r="Q679" s="899"/>
      <c r="R679" s="887"/>
    </row>
    <row r="680" spans="1:18" s="789" customFormat="1">
      <c r="A680" s="819"/>
      <c r="B680" s="844"/>
      <c r="C680" s="827"/>
      <c r="D680" s="823"/>
      <c r="E680" s="818"/>
      <c r="F680" s="823"/>
      <c r="G680" s="797"/>
      <c r="J680" s="882"/>
      <c r="K680" s="899"/>
      <c r="L680" s="884"/>
      <c r="M680" s="899"/>
      <c r="N680" s="885"/>
      <c r="O680" s="899"/>
      <c r="P680" s="886"/>
      <c r="Q680" s="899"/>
      <c r="R680" s="887"/>
    </row>
    <row r="681" spans="1:18" s="789" customFormat="1">
      <c r="A681" s="819"/>
      <c r="B681" s="844"/>
      <c r="C681" s="827"/>
      <c r="D681" s="823"/>
      <c r="E681" s="818"/>
      <c r="F681" s="823"/>
      <c r="G681" s="797"/>
      <c r="J681" s="882"/>
      <c r="K681" s="899"/>
      <c r="L681" s="884"/>
      <c r="M681" s="899"/>
      <c r="N681" s="885"/>
      <c r="O681" s="899"/>
      <c r="P681" s="886"/>
      <c r="Q681" s="899"/>
      <c r="R681" s="887"/>
    </row>
    <row r="682" spans="1:18" s="789" customFormat="1">
      <c r="A682" s="819"/>
      <c r="B682" s="844"/>
      <c r="C682" s="827"/>
      <c r="D682" s="823"/>
      <c r="E682" s="818"/>
      <c r="F682" s="823"/>
      <c r="G682" s="797"/>
      <c r="J682" s="882"/>
      <c r="K682" s="899"/>
      <c r="L682" s="884"/>
      <c r="M682" s="899"/>
      <c r="N682" s="885"/>
      <c r="O682" s="899"/>
      <c r="P682" s="886"/>
      <c r="Q682" s="899"/>
      <c r="R682" s="887"/>
    </row>
    <row r="683" spans="1:18" s="789" customFormat="1">
      <c r="A683" s="819"/>
      <c r="B683" s="844"/>
      <c r="C683" s="827"/>
      <c r="D683" s="823"/>
      <c r="E683" s="818"/>
      <c r="F683" s="823"/>
      <c r="G683" s="797"/>
      <c r="J683" s="882"/>
      <c r="K683" s="899"/>
      <c r="L683" s="884"/>
      <c r="M683" s="899"/>
      <c r="N683" s="885"/>
      <c r="O683" s="899"/>
      <c r="P683" s="886"/>
      <c r="Q683" s="899"/>
      <c r="R683" s="887"/>
    </row>
    <row r="684" spans="1:18" s="789" customFormat="1">
      <c r="A684" s="819"/>
      <c r="B684" s="844"/>
      <c r="C684" s="827"/>
      <c r="D684" s="823"/>
      <c r="E684" s="818"/>
      <c r="F684" s="823"/>
      <c r="G684" s="797"/>
      <c r="J684" s="882"/>
      <c r="K684" s="899"/>
      <c r="L684" s="884"/>
      <c r="M684" s="899"/>
      <c r="N684" s="885"/>
      <c r="O684" s="899"/>
      <c r="P684" s="886"/>
      <c r="Q684" s="899"/>
      <c r="R684" s="887"/>
    </row>
    <row r="685" spans="1:18" s="789" customFormat="1">
      <c r="A685" s="819"/>
      <c r="B685" s="844"/>
      <c r="C685" s="827"/>
      <c r="D685" s="823"/>
      <c r="E685" s="818"/>
      <c r="F685" s="823"/>
      <c r="G685" s="797"/>
      <c r="J685" s="882"/>
      <c r="K685" s="899"/>
      <c r="L685" s="884"/>
      <c r="M685" s="899"/>
      <c r="N685" s="885"/>
      <c r="O685" s="899"/>
      <c r="P685" s="886"/>
      <c r="Q685" s="899"/>
      <c r="R685" s="887"/>
    </row>
    <row r="686" spans="1:18" s="789" customFormat="1">
      <c r="A686" s="819"/>
      <c r="B686" s="844"/>
      <c r="C686" s="827"/>
      <c r="D686" s="823"/>
      <c r="E686" s="818"/>
      <c r="F686" s="823"/>
      <c r="G686" s="797"/>
      <c r="J686" s="882"/>
      <c r="K686" s="899"/>
      <c r="L686" s="884"/>
      <c r="M686" s="899"/>
      <c r="N686" s="885"/>
      <c r="O686" s="899"/>
      <c r="P686" s="886"/>
      <c r="Q686" s="899"/>
      <c r="R686" s="887"/>
    </row>
    <row r="687" spans="1:18" s="789" customFormat="1">
      <c r="A687" s="819"/>
      <c r="B687" s="844"/>
      <c r="C687" s="827"/>
      <c r="D687" s="823"/>
      <c r="E687" s="818"/>
      <c r="F687" s="823"/>
      <c r="G687" s="797"/>
      <c r="J687" s="882"/>
      <c r="K687" s="899"/>
      <c r="L687" s="884"/>
      <c r="M687" s="899"/>
      <c r="N687" s="885"/>
      <c r="O687" s="899"/>
      <c r="P687" s="886"/>
      <c r="Q687" s="899"/>
      <c r="R687" s="887"/>
    </row>
    <row r="688" spans="1:18" s="789" customFormat="1">
      <c r="A688" s="819"/>
      <c r="B688" s="844"/>
      <c r="C688" s="827"/>
      <c r="D688" s="823"/>
      <c r="E688" s="818"/>
      <c r="F688" s="823"/>
      <c r="G688" s="797"/>
      <c r="J688" s="882"/>
      <c r="K688" s="899"/>
      <c r="L688" s="884"/>
      <c r="M688" s="899"/>
      <c r="N688" s="885"/>
      <c r="O688" s="899"/>
      <c r="P688" s="886"/>
      <c r="Q688" s="899"/>
      <c r="R688" s="887"/>
    </row>
    <row r="689" spans="1:18" s="789" customFormat="1">
      <c r="A689" s="819"/>
      <c r="B689" s="844"/>
      <c r="C689" s="827"/>
      <c r="D689" s="823"/>
      <c r="E689" s="818"/>
      <c r="F689" s="823"/>
      <c r="G689" s="797"/>
      <c r="J689" s="882"/>
      <c r="K689" s="899"/>
      <c r="L689" s="884"/>
      <c r="M689" s="899"/>
      <c r="N689" s="885"/>
      <c r="O689" s="899"/>
      <c r="P689" s="886"/>
      <c r="Q689" s="899"/>
      <c r="R689" s="887"/>
    </row>
    <row r="690" spans="1:18" s="789" customFormat="1">
      <c r="A690" s="819"/>
      <c r="B690" s="844"/>
      <c r="C690" s="827"/>
      <c r="D690" s="823"/>
      <c r="E690" s="818"/>
      <c r="F690" s="823"/>
      <c r="G690" s="797"/>
      <c r="J690" s="882"/>
      <c r="K690" s="899"/>
      <c r="L690" s="884"/>
      <c r="M690" s="899"/>
      <c r="N690" s="885"/>
      <c r="O690" s="899"/>
      <c r="P690" s="886"/>
      <c r="Q690" s="899"/>
      <c r="R690" s="887"/>
    </row>
    <row r="691" spans="1:18" s="789" customFormat="1">
      <c r="A691" s="819"/>
      <c r="B691" s="844"/>
      <c r="C691" s="827"/>
      <c r="D691" s="823"/>
      <c r="E691" s="818"/>
      <c r="F691" s="823"/>
      <c r="G691" s="797"/>
      <c r="J691" s="882"/>
      <c r="K691" s="899"/>
      <c r="L691" s="884"/>
      <c r="M691" s="899"/>
      <c r="N691" s="885"/>
      <c r="O691" s="899"/>
      <c r="P691" s="886"/>
      <c r="Q691" s="899"/>
      <c r="R691" s="887"/>
    </row>
    <row r="692" spans="1:18" s="789" customFormat="1">
      <c r="A692" s="819"/>
      <c r="B692" s="844"/>
      <c r="C692" s="827"/>
      <c r="D692" s="823"/>
      <c r="E692" s="818"/>
      <c r="F692" s="823"/>
      <c r="G692" s="797"/>
      <c r="J692" s="882"/>
      <c r="K692" s="899"/>
      <c r="L692" s="884"/>
      <c r="M692" s="899"/>
      <c r="N692" s="885"/>
      <c r="O692" s="899"/>
      <c r="P692" s="886"/>
      <c r="Q692" s="899"/>
      <c r="R692" s="887"/>
    </row>
    <row r="693" spans="1:18" s="789" customFormat="1">
      <c r="A693" s="819"/>
      <c r="B693" s="844"/>
      <c r="C693" s="827"/>
      <c r="D693" s="823"/>
      <c r="E693" s="818"/>
      <c r="F693" s="823"/>
      <c r="G693" s="797"/>
      <c r="J693" s="882"/>
      <c r="K693" s="899"/>
      <c r="L693" s="884"/>
      <c r="M693" s="899"/>
      <c r="N693" s="885"/>
      <c r="O693" s="899"/>
      <c r="P693" s="886"/>
      <c r="Q693" s="899"/>
      <c r="R693" s="887"/>
    </row>
    <row r="694" spans="1:18" s="789" customFormat="1">
      <c r="A694" s="819"/>
      <c r="B694" s="844"/>
      <c r="C694" s="827"/>
      <c r="D694" s="823"/>
      <c r="E694" s="818"/>
      <c r="F694" s="823"/>
      <c r="G694" s="797"/>
      <c r="J694" s="882"/>
      <c r="K694" s="899"/>
      <c r="L694" s="884"/>
      <c r="M694" s="899"/>
      <c r="N694" s="885"/>
      <c r="O694" s="899"/>
      <c r="P694" s="886"/>
      <c r="Q694" s="899"/>
      <c r="R694" s="887"/>
    </row>
    <row r="695" spans="1:18" s="789" customFormat="1">
      <c r="A695" s="819"/>
      <c r="B695" s="844"/>
      <c r="C695" s="827"/>
      <c r="D695" s="823"/>
      <c r="E695" s="818"/>
      <c r="F695" s="823"/>
      <c r="G695" s="797"/>
      <c r="J695" s="882"/>
      <c r="K695" s="899"/>
      <c r="L695" s="884"/>
      <c r="M695" s="899"/>
      <c r="N695" s="885"/>
      <c r="O695" s="899"/>
      <c r="P695" s="886"/>
      <c r="Q695" s="899"/>
      <c r="R695" s="887"/>
    </row>
    <row r="696" spans="1:18" s="789" customFormat="1">
      <c r="A696" s="819"/>
      <c r="B696" s="844"/>
      <c r="C696" s="827"/>
      <c r="D696" s="823"/>
      <c r="E696" s="818"/>
      <c r="F696" s="823"/>
      <c r="G696" s="797"/>
      <c r="J696" s="882"/>
      <c r="K696" s="899"/>
      <c r="L696" s="884"/>
      <c r="M696" s="899"/>
      <c r="N696" s="885"/>
      <c r="O696" s="899"/>
      <c r="P696" s="886"/>
      <c r="Q696" s="899"/>
      <c r="R696" s="887"/>
    </row>
    <row r="697" spans="1:18" s="789" customFormat="1">
      <c r="A697" s="819"/>
      <c r="B697" s="844"/>
      <c r="C697" s="827"/>
      <c r="D697" s="823"/>
      <c r="E697" s="818"/>
      <c r="F697" s="823"/>
      <c r="G697" s="797"/>
      <c r="J697" s="882"/>
      <c r="K697" s="899"/>
      <c r="L697" s="884"/>
      <c r="M697" s="899"/>
      <c r="N697" s="885"/>
      <c r="O697" s="899"/>
      <c r="P697" s="886"/>
      <c r="Q697" s="899"/>
      <c r="R697" s="887"/>
    </row>
    <row r="698" spans="1:18" s="789" customFormat="1">
      <c r="A698" s="819"/>
      <c r="B698" s="844"/>
      <c r="C698" s="827"/>
      <c r="D698" s="823"/>
      <c r="E698" s="818"/>
      <c r="F698" s="823"/>
      <c r="G698" s="797"/>
      <c r="J698" s="882"/>
      <c r="K698" s="899"/>
      <c r="L698" s="884"/>
      <c r="M698" s="899"/>
      <c r="N698" s="885"/>
      <c r="O698" s="899"/>
      <c r="P698" s="886"/>
      <c r="Q698" s="899"/>
      <c r="R698" s="887"/>
    </row>
    <row r="699" spans="1:18" s="789" customFormat="1">
      <c r="A699" s="819"/>
      <c r="B699" s="844"/>
      <c r="C699" s="827"/>
      <c r="D699" s="823"/>
      <c r="E699" s="818"/>
      <c r="F699" s="823"/>
      <c r="G699" s="797"/>
      <c r="J699" s="882"/>
      <c r="K699" s="899"/>
      <c r="L699" s="884"/>
      <c r="M699" s="899"/>
      <c r="N699" s="885"/>
      <c r="O699" s="899"/>
      <c r="P699" s="886"/>
      <c r="Q699" s="899"/>
      <c r="R699" s="887"/>
    </row>
    <row r="700" spans="1:18" s="789" customFormat="1">
      <c r="A700" s="819"/>
      <c r="B700" s="844"/>
      <c r="C700" s="827"/>
      <c r="D700" s="823"/>
      <c r="E700" s="818"/>
      <c r="F700" s="823"/>
      <c r="G700" s="797"/>
      <c r="J700" s="882"/>
      <c r="K700" s="899"/>
      <c r="L700" s="884"/>
      <c r="M700" s="899"/>
      <c r="N700" s="885"/>
      <c r="O700" s="899"/>
      <c r="P700" s="886"/>
      <c r="Q700" s="899"/>
      <c r="R700" s="887"/>
    </row>
    <row r="701" spans="1:18" s="789" customFormat="1">
      <c r="A701" s="819"/>
      <c r="B701" s="844"/>
      <c r="C701" s="827"/>
      <c r="D701" s="823"/>
      <c r="E701" s="818"/>
      <c r="F701" s="823"/>
      <c r="G701" s="797"/>
      <c r="J701" s="882"/>
      <c r="K701" s="899"/>
      <c r="L701" s="884"/>
      <c r="M701" s="899"/>
      <c r="N701" s="885"/>
      <c r="O701" s="899"/>
      <c r="P701" s="886"/>
      <c r="Q701" s="899"/>
      <c r="R701" s="887"/>
    </row>
    <row r="702" spans="1:18" s="789" customFormat="1">
      <c r="A702" s="819"/>
      <c r="B702" s="844"/>
      <c r="C702" s="827"/>
      <c r="D702" s="823"/>
      <c r="E702" s="818"/>
      <c r="F702" s="823"/>
      <c r="G702" s="797"/>
      <c r="J702" s="882"/>
      <c r="K702" s="899"/>
      <c r="L702" s="884"/>
      <c r="M702" s="899"/>
      <c r="N702" s="885"/>
      <c r="O702" s="899"/>
      <c r="P702" s="886"/>
      <c r="Q702" s="899"/>
      <c r="R702" s="887"/>
    </row>
    <row r="703" spans="1:18" s="789" customFormat="1">
      <c r="A703" s="819"/>
      <c r="B703" s="844"/>
      <c r="C703" s="827"/>
      <c r="D703" s="823"/>
      <c r="E703" s="818"/>
      <c r="F703" s="823"/>
      <c r="G703" s="797"/>
      <c r="J703" s="882"/>
      <c r="K703" s="899"/>
      <c r="L703" s="884"/>
      <c r="M703" s="899"/>
      <c r="N703" s="885"/>
      <c r="O703" s="899"/>
      <c r="P703" s="886"/>
      <c r="Q703" s="899"/>
      <c r="R703" s="887"/>
    </row>
    <row r="704" spans="1:18" s="789" customFormat="1">
      <c r="A704" s="819"/>
      <c r="B704" s="844"/>
      <c r="C704" s="827"/>
      <c r="D704" s="823"/>
      <c r="E704" s="818"/>
      <c r="F704" s="823"/>
      <c r="G704" s="797"/>
      <c r="J704" s="882"/>
      <c r="K704" s="899"/>
      <c r="L704" s="884"/>
      <c r="M704" s="899"/>
      <c r="N704" s="885"/>
      <c r="O704" s="899"/>
      <c r="P704" s="886"/>
      <c r="Q704" s="899"/>
      <c r="R704" s="887"/>
    </row>
    <row r="705" spans="1:18" s="789" customFormat="1">
      <c r="A705" s="819"/>
      <c r="B705" s="844"/>
      <c r="C705" s="827"/>
      <c r="D705" s="823"/>
      <c r="E705" s="818"/>
      <c r="F705" s="823"/>
      <c r="G705" s="797"/>
      <c r="J705" s="882"/>
      <c r="K705" s="899"/>
      <c r="L705" s="884"/>
      <c r="M705" s="899"/>
      <c r="N705" s="885"/>
      <c r="O705" s="899"/>
      <c r="P705" s="886"/>
      <c r="Q705" s="899"/>
      <c r="R705" s="887"/>
    </row>
    <row r="706" spans="1:18" s="789" customFormat="1">
      <c r="A706" s="819"/>
      <c r="B706" s="844"/>
      <c r="C706" s="827"/>
      <c r="D706" s="823"/>
      <c r="E706" s="818"/>
      <c r="F706" s="823"/>
      <c r="G706" s="797"/>
      <c r="J706" s="882"/>
      <c r="K706" s="899"/>
      <c r="L706" s="884"/>
      <c r="M706" s="899"/>
      <c r="N706" s="885"/>
      <c r="O706" s="899"/>
      <c r="P706" s="886"/>
      <c r="Q706" s="899"/>
      <c r="R706" s="887"/>
    </row>
    <row r="707" spans="1:18" s="789" customFormat="1">
      <c r="A707" s="819"/>
      <c r="B707" s="844"/>
      <c r="C707" s="827"/>
      <c r="D707" s="823"/>
      <c r="E707" s="818"/>
      <c r="F707" s="823"/>
      <c r="G707" s="797"/>
      <c r="J707" s="882"/>
      <c r="K707" s="899"/>
      <c r="L707" s="884"/>
      <c r="M707" s="899"/>
      <c r="N707" s="885"/>
      <c r="O707" s="899"/>
      <c r="P707" s="886"/>
      <c r="Q707" s="899"/>
      <c r="R707" s="887"/>
    </row>
    <row r="708" spans="1:18" s="789" customFormat="1">
      <c r="A708" s="819"/>
      <c r="B708" s="844"/>
      <c r="C708" s="827"/>
      <c r="D708" s="823"/>
      <c r="E708" s="818"/>
      <c r="F708" s="823"/>
      <c r="G708" s="797"/>
      <c r="J708" s="882"/>
      <c r="K708" s="899"/>
      <c r="L708" s="884"/>
      <c r="M708" s="899"/>
      <c r="N708" s="885"/>
      <c r="O708" s="899"/>
      <c r="P708" s="886"/>
      <c r="Q708" s="899"/>
      <c r="R708" s="887"/>
    </row>
    <row r="709" spans="1:18" s="789" customFormat="1">
      <c r="A709" s="819"/>
      <c r="B709" s="844"/>
      <c r="C709" s="827"/>
      <c r="D709" s="823"/>
      <c r="E709" s="818"/>
      <c r="F709" s="823"/>
      <c r="G709" s="797"/>
      <c r="J709" s="882"/>
      <c r="K709" s="899"/>
      <c r="L709" s="884"/>
      <c r="M709" s="899"/>
      <c r="N709" s="885"/>
      <c r="O709" s="899"/>
      <c r="P709" s="886"/>
      <c r="Q709" s="899"/>
      <c r="R709" s="887"/>
    </row>
    <row r="710" spans="1:18" s="789" customFormat="1">
      <c r="A710" s="819"/>
      <c r="B710" s="844"/>
      <c r="C710" s="827"/>
      <c r="D710" s="823"/>
      <c r="E710" s="818"/>
      <c r="F710" s="823"/>
      <c r="G710" s="797"/>
      <c r="J710" s="882"/>
      <c r="K710" s="899"/>
      <c r="L710" s="884"/>
      <c r="M710" s="899"/>
      <c r="N710" s="885"/>
      <c r="O710" s="899"/>
      <c r="P710" s="886"/>
      <c r="Q710" s="899"/>
      <c r="R710" s="887"/>
    </row>
    <row r="711" spans="1:18" s="789" customFormat="1">
      <c r="A711" s="819"/>
      <c r="B711" s="844"/>
      <c r="C711" s="827"/>
      <c r="D711" s="823"/>
      <c r="E711" s="818"/>
      <c r="F711" s="823"/>
      <c r="G711" s="797"/>
      <c r="J711" s="882"/>
      <c r="K711" s="899"/>
      <c r="L711" s="884"/>
      <c r="M711" s="899"/>
      <c r="N711" s="885"/>
      <c r="O711" s="899"/>
      <c r="P711" s="886"/>
      <c r="Q711" s="899"/>
      <c r="R711" s="887"/>
    </row>
    <row r="712" spans="1:18" s="789" customFormat="1">
      <c r="A712" s="819"/>
      <c r="B712" s="844"/>
      <c r="C712" s="827"/>
      <c r="D712" s="823"/>
      <c r="E712" s="818"/>
      <c r="F712" s="823"/>
      <c r="G712" s="797"/>
      <c r="J712" s="882"/>
      <c r="K712" s="899"/>
      <c r="L712" s="884"/>
      <c r="M712" s="899"/>
      <c r="N712" s="885"/>
      <c r="O712" s="899"/>
      <c r="P712" s="886"/>
      <c r="Q712" s="899"/>
      <c r="R712" s="887"/>
    </row>
    <row r="713" spans="1:18" s="789" customFormat="1">
      <c r="A713" s="819"/>
      <c r="B713" s="844"/>
      <c r="C713" s="827"/>
      <c r="D713" s="823"/>
      <c r="E713" s="818"/>
      <c r="F713" s="823"/>
      <c r="G713" s="797"/>
      <c r="J713" s="882"/>
      <c r="K713" s="899"/>
      <c r="L713" s="884"/>
      <c r="M713" s="899"/>
      <c r="N713" s="885"/>
      <c r="O713" s="899"/>
      <c r="P713" s="886"/>
      <c r="Q713" s="899"/>
      <c r="R713" s="887"/>
    </row>
    <row r="714" spans="1:18" s="789" customFormat="1">
      <c r="A714" s="819"/>
      <c r="B714" s="844"/>
      <c r="C714" s="827"/>
      <c r="D714" s="823"/>
      <c r="E714" s="818"/>
      <c r="F714" s="823"/>
      <c r="G714" s="797"/>
      <c r="J714" s="882"/>
      <c r="K714" s="899"/>
      <c r="L714" s="884"/>
      <c r="M714" s="899"/>
      <c r="N714" s="885"/>
      <c r="O714" s="899"/>
      <c r="P714" s="886"/>
      <c r="Q714" s="899"/>
      <c r="R714" s="887"/>
    </row>
    <row r="715" spans="1:18" s="789" customFormat="1">
      <c r="A715" s="819"/>
      <c r="B715" s="844"/>
      <c r="C715" s="827"/>
      <c r="D715" s="823"/>
      <c r="E715" s="818"/>
      <c r="F715" s="823"/>
      <c r="G715" s="797"/>
      <c r="J715" s="882"/>
      <c r="K715" s="899"/>
      <c r="L715" s="884"/>
      <c r="M715" s="899"/>
      <c r="N715" s="885"/>
      <c r="O715" s="899"/>
      <c r="P715" s="886"/>
      <c r="Q715" s="899"/>
      <c r="R715" s="887"/>
    </row>
    <row r="716" spans="1:18" s="789" customFormat="1">
      <c r="A716" s="819"/>
      <c r="B716" s="844"/>
      <c r="C716" s="827"/>
      <c r="D716" s="823"/>
      <c r="E716" s="818"/>
      <c r="F716" s="823"/>
      <c r="G716" s="797"/>
      <c r="J716" s="882"/>
      <c r="K716" s="899"/>
      <c r="L716" s="884"/>
      <c r="M716" s="899"/>
      <c r="N716" s="885"/>
      <c r="O716" s="899"/>
      <c r="P716" s="886"/>
      <c r="Q716" s="899"/>
      <c r="R716" s="887"/>
    </row>
    <row r="717" spans="1:18" s="789" customFormat="1">
      <c r="A717" s="819"/>
      <c r="B717" s="844"/>
      <c r="C717" s="827"/>
      <c r="D717" s="823"/>
      <c r="E717" s="818"/>
      <c r="F717" s="823"/>
      <c r="G717" s="797"/>
      <c r="J717" s="882"/>
      <c r="K717" s="899"/>
      <c r="L717" s="884"/>
      <c r="M717" s="899"/>
      <c r="N717" s="885"/>
      <c r="O717" s="899"/>
      <c r="P717" s="886"/>
      <c r="Q717" s="899"/>
      <c r="R717" s="887"/>
    </row>
    <row r="718" spans="1:18" s="789" customFormat="1">
      <c r="A718" s="819"/>
      <c r="B718" s="844"/>
      <c r="C718" s="827"/>
      <c r="D718" s="823"/>
      <c r="E718" s="818"/>
      <c r="F718" s="823"/>
      <c r="G718" s="797"/>
      <c r="J718" s="882"/>
      <c r="K718" s="899"/>
      <c r="L718" s="884"/>
      <c r="M718" s="899"/>
      <c r="N718" s="885"/>
      <c r="O718" s="899"/>
      <c r="P718" s="886"/>
      <c r="Q718" s="899"/>
      <c r="R718" s="887"/>
    </row>
    <row r="719" spans="1:18" s="789" customFormat="1">
      <c r="A719" s="819"/>
      <c r="B719" s="844"/>
      <c r="C719" s="827"/>
      <c r="D719" s="823"/>
      <c r="E719" s="818"/>
      <c r="F719" s="823"/>
      <c r="G719" s="797"/>
      <c r="J719" s="882"/>
      <c r="K719" s="899"/>
      <c r="L719" s="884"/>
      <c r="M719" s="899"/>
      <c r="N719" s="885"/>
      <c r="O719" s="899"/>
      <c r="P719" s="886"/>
      <c r="Q719" s="899"/>
      <c r="R719" s="887"/>
    </row>
    <row r="720" spans="1:18" s="789" customFormat="1">
      <c r="A720" s="819"/>
      <c r="B720" s="844"/>
      <c r="C720" s="827"/>
      <c r="D720" s="823"/>
      <c r="E720" s="818"/>
      <c r="F720" s="823"/>
      <c r="G720" s="797"/>
      <c r="J720" s="882"/>
      <c r="K720" s="899"/>
      <c r="L720" s="884"/>
      <c r="M720" s="899"/>
      <c r="N720" s="885"/>
      <c r="O720" s="899"/>
      <c r="P720" s="886"/>
      <c r="Q720" s="899"/>
      <c r="R720" s="887"/>
    </row>
    <row r="721" spans="1:18" s="789" customFormat="1">
      <c r="A721" s="819"/>
      <c r="B721" s="844"/>
      <c r="C721" s="827"/>
      <c r="D721" s="823"/>
      <c r="E721" s="818"/>
      <c r="F721" s="823"/>
      <c r="G721" s="797"/>
      <c r="J721" s="882"/>
      <c r="K721" s="899"/>
      <c r="L721" s="884"/>
      <c r="M721" s="899"/>
      <c r="N721" s="885"/>
      <c r="O721" s="899"/>
      <c r="P721" s="886"/>
      <c r="Q721" s="899"/>
      <c r="R721" s="887"/>
    </row>
    <row r="722" spans="1:18" s="789" customFormat="1">
      <c r="A722" s="819"/>
      <c r="B722" s="844"/>
      <c r="C722" s="827"/>
      <c r="D722" s="823"/>
      <c r="E722" s="818"/>
      <c r="F722" s="823"/>
      <c r="G722" s="797"/>
      <c r="J722" s="882"/>
      <c r="K722" s="899"/>
      <c r="L722" s="884"/>
      <c r="M722" s="899"/>
      <c r="N722" s="885"/>
      <c r="O722" s="899"/>
      <c r="P722" s="886"/>
      <c r="Q722" s="899"/>
      <c r="R722" s="887"/>
    </row>
    <row r="723" spans="1:18" s="789" customFormat="1">
      <c r="A723" s="819"/>
      <c r="B723" s="844"/>
      <c r="C723" s="827"/>
      <c r="D723" s="823"/>
      <c r="E723" s="818"/>
      <c r="F723" s="823"/>
      <c r="G723" s="797"/>
      <c r="J723" s="882"/>
      <c r="K723" s="899"/>
      <c r="L723" s="884"/>
      <c r="M723" s="899"/>
      <c r="N723" s="885"/>
      <c r="O723" s="899"/>
      <c r="P723" s="886"/>
      <c r="Q723" s="899"/>
      <c r="R723" s="887"/>
    </row>
    <row r="724" spans="1:18" s="789" customFormat="1">
      <c r="A724" s="819"/>
      <c r="B724" s="844"/>
      <c r="C724" s="827"/>
      <c r="D724" s="823"/>
      <c r="E724" s="818"/>
      <c r="F724" s="823"/>
      <c r="G724" s="797"/>
      <c r="J724" s="882"/>
      <c r="K724" s="899"/>
      <c r="L724" s="884"/>
      <c r="M724" s="899"/>
      <c r="N724" s="885"/>
      <c r="O724" s="899"/>
      <c r="P724" s="886"/>
      <c r="Q724" s="899"/>
      <c r="R724" s="887"/>
    </row>
    <row r="725" spans="1:18" s="789" customFormat="1">
      <c r="A725" s="819"/>
      <c r="B725" s="844"/>
      <c r="C725" s="827"/>
      <c r="D725" s="823"/>
      <c r="E725" s="818"/>
      <c r="F725" s="823"/>
      <c r="G725" s="797"/>
      <c r="J725" s="882"/>
      <c r="K725" s="899"/>
      <c r="L725" s="884"/>
      <c r="M725" s="899"/>
      <c r="N725" s="885"/>
      <c r="O725" s="899"/>
      <c r="P725" s="886"/>
      <c r="Q725" s="899"/>
      <c r="R725" s="887"/>
    </row>
    <row r="726" spans="1:18" s="789" customFormat="1">
      <c r="A726" s="819"/>
      <c r="B726" s="844"/>
      <c r="C726" s="827"/>
      <c r="D726" s="823"/>
      <c r="E726" s="818"/>
      <c r="F726" s="823"/>
      <c r="G726" s="797"/>
      <c r="J726" s="882"/>
      <c r="K726" s="899"/>
      <c r="L726" s="884"/>
      <c r="M726" s="899"/>
      <c r="N726" s="885"/>
      <c r="O726" s="899"/>
      <c r="P726" s="886"/>
      <c r="Q726" s="899"/>
      <c r="R726" s="887"/>
    </row>
    <row r="727" spans="1:18" s="789" customFormat="1">
      <c r="A727" s="819"/>
      <c r="B727" s="844"/>
      <c r="C727" s="827"/>
      <c r="D727" s="823"/>
      <c r="E727" s="818"/>
      <c r="F727" s="823"/>
      <c r="G727" s="797"/>
      <c r="J727" s="882"/>
      <c r="K727" s="899"/>
      <c r="L727" s="884"/>
      <c r="M727" s="899"/>
      <c r="N727" s="885"/>
      <c r="O727" s="899"/>
      <c r="P727" s="886"/>
      <c r="Q727" s="899"/>
      <c r="R727" s="887"/>
    </row>
    <row r="728" spans="1:18" s="789" customFormat="1">
      <c r="A728" s="819"/>
      <c r="B728" s="844"/>
      <c r="C728" s="827"/>
      <c r="D728" s="823"/>
      <c r="E728" s="818"/>
      <c r="F728" s="823"/>
      <c r="G728" s="797"/>
      <c r="J728" s="882"/>
      <c r="K728" s="899"/>
      <c r="L728" s="884"/>
      <c r="M728" s="899"/>
      <c r="N728" s="885"/>
      <c r="O728" s="899"/>
      <c r="P728" s="886"/>
      <c r="Q728" s="899"/>
      <c r="R728" s="887"/>
    </row>
    <row r="729" spans="1:18" s="789" customFormat="1">
      <c r="A729" s="819"/>
      <c r="B729" s="844"/>
      <c r="C729" s="827"/>
      <c r="D729" s="823"/>
      <c r="E729" s="818"/>
      <c r="F729" s="823"/>
      <c r="G729" s="797"/>
      <c r="J729" s="882"/>
      <c r="K729" s="899"/>
      <c r="L729" s="884"/>
      <c r="M729" s="899"/>
      <c r="N729" s="885"/>
      <c r="O729" s="899"/>
      <c r="P729" s="886"/>
      <c r="Q729" s="899"/>
      <c r="R729" s="887"/>
    </row>
    <row r="730" spans="1:18" s="789" customFormat="1">
      <c r="A730" s="819"/>
      <c r="B730" s="844"/>
      <c r="C730" s="827"/>
      <c r="D730" s="823"/>
      <c r="E730" s="818"/>
      <c r="F730" s="823"/>
      <c r="G730" s="797"/>
      <c r="J730" s="882"/>
      <c r="K730" s="899"/>
      <c r="L730" s="884"/>
      <c r="M730" s="899"/>
      <c r="N730" s="885"/>
      <c r="O730" s="899"/>
      <c r="P730" s="886"/>
      <c r="Q730" s="899"/>
      <c r="R730" s="887"/>
    </row>
    <row r="731" spans="1:18" s="789" customFormat="1">
      <c r="A731" s="819"/>
      <c r="B731" s="844"/>
      <c r="C731" s="827"/>
      <c r="D731" s="823"/>
      <c r="E731" s="818"/>
      <c r="F731" s="823"/>
      <c r="G731" s="797"/>
      <c r="J731" s="882"/>
      <c r="K731" s="899"/>
      <c r="L731" s="884"/>
      <c r="M731" s="899"/>
      <c r="N731" s="885"/>
      <c r="O731" s="899"/>
      <c r="P731" s="886"/>
      <c r="Q731" s="899"/>
      <c r="R731" s="887"/>
    </row>
    <row r="732" spans="1:18" s="789" customFormat="1">
      <c r="A732" s="819"/>
      <c r="B732" s="844"/>
      <c r="C732" s="827"/>
      <c r="D732" s="823"/>
      <c r="E732" s="818"/>
      <c r="F732" s="823"/>
      <c r="G732" s="797"/>
      <c r="J732" s="882"/>
      <c r="K732" s="899"/>
      <c r="L732" s="884"/>
      <c r="M732" s="899"/>
      <c r="N732" s="885"/>
      <c r="O732" s="899"/>
      <c r="P732" s="886"/>
      <c r="Q732" s="899"/>
      <c r="R732" s="887"/>
    </row>
    <row r="733" spans="1:18" s="789" customFormat="1">
      <c r="A733" s="819"/>
      <c r="B733" s="844"/>
      <c r="C733" s="827"/>
      <c r="D733" s="823"/>
      <c r="E733" s="818"/>
      <c r="F733" s="823"/>
      <c r="G733" s="797"/>
      <c r="J733" s="882"/>
      <c r="K733" s="899"/>
      <c r="L733" s="884"/>
      <c r="M733" s="899"/>
      <c r="N733" s="885"/>
      <c r="O733" s="899"/>
      <c r="P733" s="886"/>
      <c r="Q733" s="899"/>
      <c r="R733" s="887"/>
    </row>
    <row r="734" spans="1:18" s="789" customFormat="1">
      <c r="A734" s="819"/>
      <c r="B734" s="844"/>
      <c r="C734" s="827"/>
      <c r="D734" s="823"/>
      <c r="E734" s="818"/>
      <c r="F734" s="823"/>
      <c r="G734" s="797"/>
      <c r="J734" s="882"/>
      <c r="K734" s="899"/>
      <c r="L734" s="884"/>
      <c r="M734" s="899"/>
      <c r="N734" s="885"/>
      <c r="O734" s="899"/>
      <c r="P734" s="886"/>
      <c r="Q734" s="899"/>
      <c r="R734" s="887"/>
    </row>
    <row r="735" spans="1:18" s="789" customFormat="1">
      <c r="A735" s="819"/>
      <c r="B735" s="844"/>
      <c r="C735" s="827"/>
      <c r="D735" s="823"/>
      <c r="E735" s="818"/>
      <c r="F735" s="823"/>
      <c r="G735" s="797"/>
      <c r="J735" s="882"/>
      <c r="K735" s="899"/>
      <c r="L735" s="884"/>
      <c r="M735" s="899"/>
      <c r="N735" s="885"/>
      <c r="O735" s="899"/>
      <c r="P735" s="886"/>
      <c r="Q735" s="899"/>
      <c r="R735" s="887"/>
    </row>
    <row r="736" spans="1:18" s="789" customFormat="1">
      <c r="A736" s="819"/>
      <c r="B736" s="844"/>
      <c r="C736" s="827"/>
      <c r="D736" s="823"/>
      <c r="E736" s="818"/>
      <c r="F736" s="823"/>
      <c r="G736" s="797"/>
      <c r="J736" s="882"/>
      <c r="K736" s="899"/>
      <c r="L736" s="884"/>
      <c r="M736" s="899"/>
      <c r="N736" s="885"/>
      <c r="O736" s="899"/>
      <c r="P736" s="886"/>
      <c r="Q736" s="899"/>
      <c r="R736" s="887"/>
    </row>
    <row r="737" spans="1:18" s="789" customFormat="1">
      <c r="A737" s="819"/>
      <c r="B737" s="844"/>
      <c r="C737" s="827"/>
      <c r="D737" s="823"/>
      <c r="E737" s="818"/>
      <c r="F737" s="823"/>
      <c r="G737" s="797"/>
      <c r="J737" s="882"/>
      <c r="K737" s="899"/>
      <c r="L737" s="884"/>
      <c r="M737" s="899"/>
      <c r="N737" s="885"/>
      <c r="O737" s="899"/>
      <c r="P737" s="886"/>
      <c r="Q737" s="899"/>
      <c r="R737" s="887"/>
    </row>
    <row r="738" spans="1:18" s="789" customFormat="1">
      <c r="A738" s="819"/>
      <c r="B738" s="844"/>
      <c r="C738" s="827"/>
      <c r="D738" s="823"/>
      <c r="E738" s="818"/>
      <c r="F738" s="823"/>
      <c r="G738" s="797"/>
      <c r="J738" s="882"/>
      <c r="K738" s="899"/>
      <c r="L738" s="884"/>
      <c r="M738" s="899"/>
      <c r="N738" s="885"/>
      <c r="O738" s="899"/>
      <c r="P738" s="886"/>
      <c r="Q738" s="899"/>
      <c r="R738" s="887"/>
    </row>
    <row r="739" spans="1:18" s="789" customFormat="1">
      <c r="A739" s="819"/>
      <c r="B739" s="844"/>
      <c r="C739" s="827"/>
      <c r="D739" s="823"/>
      <c r="E739" s="818"/>
      <c r="F739" s="823"/>
      <c r="G739" s="797"/>
      <c r="J739" s="882"/>
      <c r="K739" s="899"/>
      <c r="L739" s="884"/>
      <c r="M739" s="899"/>
      <c r="N739" s="885"/>
      <c r="O739" s="899"/>
      <c r="P739" s="886"/>
      <c r="Q739" s="899"/>
      <c r="R739" s="887"/>
    </row>
    <row r="740" spans="1:18" s="789" customFormat="1">
      <c r="A740" s="819"/>
      <c r="B740" s="844"/>
      <c r="C740" s="827"/>
      <c r="D740" s="823"/>
      <c r="E740" s="818"/>
      <c r="F740" s="823"/>
      <c r="G740" s="797"/>
      <c r="J740" s="882"/>
      <c r="K740" s="899"/>
      <c r="L740" s="884"/>
      <c r="M740" s="899"/>
      <c r="N740" s="885"/>
      <c r="O740" s="899"/>
      <c r="P740" s="886"/>
      <c r="Q740" s="899"/>
      <c r="R740" s="887"/>
    </row>
    <row r="741" spans="1:18" s="789" customFormat="1">
      <c r="A741" s="819"/>
      <c r="B741" s="844"/>
      <c r="C741" s="827"/>
      <c r="D741" s="823"/>
      <c r="E741" s="818"/>
      <c r="F741" s="823"/>
      <c r="G741" s="797"/>
      <c r="J741" s="882"/>
      <c r="K741" s="899"/>
      <c r="L741" s="884"/>
      <c r="M741" s="899"/>
      <c r="N741" s="885"/>
      <c r="O741" s="899"/>
      <c r="P741" s="886"/>
      <c r="Q741" s="899"/>
      <c r="R741" s="887"/>
    </row>
    <row r="742" spans="1:18" s="789" customFormat="1">
      <c r="A742" s="819"/>
      <c r="B742" s="844"/>
      <c r="C742" s="827"/>
      <c r="D742" s="823"/>
      <c r="E742" s="818"/>
      <c r="F742" s="823"/>
      <c r="G742" s="797"/>
      <c r="J742" s="882"/>
      <c r="K742" s="899"/>
      <c r="L742" s="884"/>
      <c r="M742" s="899"/>
      <c r="N742" s="885"/>
      <c r="O742" s="899"/>
      <c r="P742" s="886"/>
      <c r="Q742" s="899"/>
      <c r="R742" s="887"/>
    </row>
    <row r="743" spans="1:18" s="789" customFormat="1">
      <c r="A743" s="819"/>
      <c r="B743" s="844"/>
      <c r="C743" s="827"/>
      <c r="D743" s="823"/>
      <c r="E743" s="818"/>
      <c r="F743" s="823"/>
      <c r="G743" s="797"/>
      <c r="J743" s="882"/>
      <c r="K743" s="899"/>
      <c r="L743" s="884"/>
      <c r="M743" s="899"/>
      <c r="N743" s="885"/>
      <c r="O743" s="899"/>
      <c r="P743" s="886"/>
      <c r="Q743" s="899"/>
      <c r="R743" s="887"/>
    </row>
    <row r="744" spans="1:18" s="789" customFormat="1">
      <c r="A744" s="819"/>
      <c r="B744" s="844"/>
      <c r="C744" s="827"/>
      <c r="D744" s="823"/>
      <c r="E744" s="818"/>
      <c r="F744" s="823"/>
      <c r="G744" s="797"/>
      <c r="J744" s="882"/>
      <c r="K744" s="899"/>
      <c r="L744" s="884"/>
      <c r="M744" s="899"/>
      <c r="N744" s="885"/>
      <c r="O744" s="899"/>
      <c r="P744" s="886"/>
      <c r="Q744" s="899"/>
      <c r="R744" s="887"/>
    </row>
    <row r="745" spans="1:18" s="789" customFormat="1">
      <c r="A745" s="819"/>
      <c r="B745" s="844"/>
      <c r="C745" s="827"/>
      <c r="D745" s="823"/>
      <c r="E745" s="818"/>
      <c r="F745" s="823"/>
      <c r="G745" s="797"/>
      <c r="J745" s="882"/>
      <c r="K745" s="899"/>
      <c r="L745" s="884"/>
      <c r="M745" s="899"/>
      <c r="N745" s="885"/>
      <c r="O745" s="899"/>
      <c r="P745" s="886"/>
      <c r="Q745" s="899"/>
      <c r="R745" s="887"/>
    </row>
    <row r="746" spans="1:18" s="789" customFormat="1">
      <c r="A746" s="819"/>
      <c r="B746" s="844"/>
      <c r="C746" s="827"/>
      <c r="D746" s="823"/>
      <c r="E746" s="818"/>
      <c r="F746" s="823"/>
      <c r="G746" s="797"/>
      <c r="J746" s="882"/>
      <c r="K746" s="899"/>
      <c r="L746" s="884"/>
      <c r="M746" s="899"/>
      <c r="N746" s="885"/>
      <c r="O746" s="899"/>
      <c r="P746" s="886"/>
      <c r="Q746" s="899"/>
      <c r="R746" s="887"/>
    </row>
    <row r="747" spans="1:18" s="789" customFormat="1">
      <c r="A747" s="819"/>
      <c r="B747" s="844"/>
      <c r="C747" s="827"/>
      <c r="D747" s="823"/>
      <c r="E747" s="818"/>
      <c r="F747" s="823"/>
      <c r="G747" s="797"/>
      <c r="J747" s="882"/>
      <c r="K747" s="899"/>
      <c r="L747" s="884"/>
      <c r="M747" s="899"/>
      <c r="N747" s="885"/>
      <c r="O747" s="899"/>
      <c r="P747" s="886"/>
      <c r="Q747" s="899"/>
      <c r="R747" s="887"/>
    </row>
    <row r="748" spans="1:18" s="789" customFormat="1">
      <c r="A748" s="819"/>
      <c r="B748" s="844"/>
      <c r="C748" s="827"/>
      <c r="D748" s="823"/>
      <c r="E748" s="818"/>
      <c r="F748" s="823"/>
      <c r="G748" s="797"/>
      <c r="J748" s="882"/>
      <c r="K748" s="899"/>
      <c r="L748" s="884"/>
      <c r="M748" s="899"/>
      <c r="N748" s="885"/>
      <c r="O748" s="899"/>
      <c r="P748" s="886"/>
      <c r="Q748" s="899"/>
      <c r="R748" s="887"/>
    </row>
    <row r="749" spans="1:18" s="789" customFormat="1">
      <c r="A749" s="819"/>
      <c r="B749" s="844"/>
      <c r="C749" s="827"/>
      <c r="D749" s="823"/>
      <c r="E749" s="818"/>
      <c r="F749" s="823"/>
      <c r="G749" s="797"/>
      <c r="J749" s="882"/>
      <c r="K749" s="899"/>
      <c r="L749" s="884"/>
      <c r="M749" s="899"/>
      <c r="N749" s="885"/>
      <c r="O749" s="899"/>
      <c r="P749" s="886"/>
      <c r="Q749" s="899"/>
      <c r="R749" s="887"/>
    </row>
    <row r="750" spans="1:18" s="789" customFormat="1">
      <c r="A750" s="819"/>
      <c r="B750" s="844"/>
      <c r="C750" s="827"/>
      <c r="D750" s="823"/>
      <c r="E750" s="818"/>
      <c r="F750" s="823"/>
      <c r="G750" s="797"/>
      <c r="J750" s="882"/>
      <c r="K750" s="899"/>
      <c r="L750" s="884"/>
      <c r="M750" s="899"/>
      <c r="N750" s="885"/>
      <c r="O750" s="899"/>
      <c r="P750" s="886"/>
      <c r="Q750" s="899"/>
      <c r="R750" s="887"/>
    </row>
    <row r="751" spans="1:18" s="789" customFormat="1">
      <c r="A751" s="819"/>
      <c r="B751" s="844"/>
      <c r="C751" s="827"/>
      <c r="D751" s="823"/>
      <c r="E751" s="818"/>
      <c r="F751" s="823"/>
      <c r="G751" s="797"/>
      <c r="J751" s="882"/>
      <c r="K751" s="899"/>
      <c r="L751" s="884"/>
      <c r="M751" s="899"/>
      <c r="N751" s="885"/>
      <c r="O751" s="899"/>
      <c r="P751" s="886"/>
      <c r="Q751" s="899"/>
      <c r="R751" s="887"/>
    </row>
    <row r="752" spans="1:18" s="789" customFormat="1">
      <c r="A752" s="819"/>
      <c r="B752" s="844"/>
      <c r="C752" s="827"/>
      <c r="D752" s="823"/>
      <c r="E752" s="818"/>
      <c r="F752" s="823"/>
      <c r="G752" s="797"/>
      <c r="J752" s="882"/>
      <c r="K752" s="899"/>
      <c r="L752" s="884"/>
      <c r="M752" s="899"/>
      <c r="N752" s="885"/>
      <c r="O752" s="899"/>
      <c r="P752" s="886"/>
      <c r="Q752" s="899"/>
      <c r="R752" s="887"/>
    </row>
    <row r="753" spans="1:18" s="789" customFormat="1">
      <c r="A753" s="819"/>
      <c r="B753" s="844"/>
      <c r="C753" s="827"/>
      <c r="D753" s="823"/>
      <c r="E753" s="818"/>
      <c r="F753" s="823"/>
      <c r="G753" s="797"/>
      <c r="J753" s="882"/>
      <c r="K753" s="899"/>
      <c r="L753" s="884"/>
      <c r="M753" s="899"/>
      <c r="N753" s="885"/>
      <c r="O753" s="899"/>
      <c r="P753" s="886"/>
      <c r="Q753" s="899"/>
      <c r="R753" s="887"/>
    </row>
    <row r="754" spans="1:18" s="789" customFormat="1">
      <c r="A754" s="819"/>
      <c r="B754" s="844"/>
      <c r="C754" s="827"/>
      <c r="D754" s="823"/>
      <c r="E754" s="818"/>
      <c r="F754" s="823"/>
      <c r="G754" s="797"/>
      <c r="J754" s="882"/>
      <c r="K754" s="899"/>
      <c r="L754" s="884"/>
      <c r="M754" s="899"/>
      <c r="N754" s="885"/>
      <c r="O754" s="899"/>
      <c r="P754" s="886"/>
      <c r="Q754" s="899"/>
      <c r="R754" s="887"/>
    </row>
    <row r="755" spans="1:18" s="789" customFormat="1">
      <c r="A755" s="819"/>
      <c r="B755" s="844"/>
      <c r="C755" s="827"/>
      <c r="D755" s="823"/>
      <c r="E755" s="818"/>
      <c r="F755" s="823"/>
      <c r="G755" s="797"/>
      <c r="J755" s="882"/>
      <c r="K755" s="899"/>
      <c r="L755" s="884"/>
      <c r="M755" s="899"/>
      <c r="N755" s="885"/>
      <c r="O755" s="899"/>
      <c r="P755" s="886"/>
      <c r="Q755" s="899"/>
      <c r="R755" s="887"/>
    </row>
    <row r="756" spans="1:18" s="789" customFormat="1">
      <c r="A756" s="819"/>
      <c r="B756" s="844"/>
      <c r="C756" s="827"/>
      <c r="D756" s="823"/>
      <c r="E756" s="818"/>
      <c r="F756" s="823"/>
      <c r="G756" s="797"/>
      <c r="J756" s="882"/>
      <c r="K756" s="899"/>
      <c r="L756" s="884"/>
      <c r="M756" s="899"/>
      <c r="N756" s="885"/>
      <c r="O756" s="899"/>
      <c r="P756" s="886"/>
      <c r="Q756" s="899"/>
      <c r="R756" s="887"/>
    </row>
    <row r="757" spans="1:18" s="789" customFormat="1">
      <c r="A757" s="819"/>
      <c r="B757" s="844"/>
      <c r="C757" s="827"/>
      <c r="D757" s="823"/>
      <c r="E757" s="818"/>
      <c r="F757" s="823"/>
      <c r="G757" s="797"/>
      <c r="J757" s="882"/>
      <c r="K757" s="899"/>
      <c r="L757" s="884"/>
      <c r="M757" s="899"/>
      <c r="N757" s="885"/>
      <c r="O757" s="899"/>
      <c r="P757" s="886"/>
      <c r="Q757" s="899"/>
      <c r="R757" s="887"/>
    </row>
    <row r="758" spans="1:18" s="789" customFormat="1">
      <c r="A758" s="819"/>
      <c r="B758" s="844"/>
      <c r="C758" s="827"/>
      <c r="D758" s="823"/>
      <c r="E758" s="818"/>
      <c r="F758" s="823"/>
      <c r="G758" s="797"/>
      <c r="J758" s="882"/>
      <c r="K758" s="899"/>
      <c r="L758" s="884"/>
      <c r="M758" s="899"/>
      <c r="N758" s="885"/>
      <c r="O758" s="899"/>
      <c r="P758" s="886"/>
      <c r="Q758" s="899"/>
      <c r="R758" s="887"/>
    </row>
    <row r="759" spans="1:18" s="789" customFormat="1">
      <c r="A759" s="819"/>
      <c r="B759" s="844"/>
      <c r="C759" s="827"/>
      <c r="D759" s="823"/>
      <c r="E759" s="818"/>
      <c r="F759" s="823"/>
      <c r="G759" s="797"/>
      <c r="J759" s="882"/>
      <c r="K759" s="899"/>
      <c r="L759" s="884"/>
      <c r="M759" s="899"/>
      <c r="N759" s="885"/>
      <c r="O759" s="899"/>
      <c r="P759" s="886"/>
      <c r="Q759" s="899"/>
      <c r="R759" s="887"/>
    </row>
    <row r="760" spans="1:18" s="789" customFormat="1">
      <c r="A760" s="819"/>
      <c r="B760" s="844"/>
      <c r="C760" s="827"/>
      <c r="D760" s="823"/>
      <c r="E760" s="818"/>
      <c r="F760" s="823"/>
      <c r="G760" s="797"/>
      <c r="J760" s="882"/>
      <c r="K760" s="899"/>
      <c r="L760" s="884"/>
      <c r="M760" s="899"/>
      <c r="N760" s="885"/>
      <c r="O760" s="899"/>
      <c r="P760" s="886"/>
      <c r="Q760" s="899"/>
      <c r="R760" s="887"/>
    </row>
    <row r="761" spans="1:18" s="789" customFormat="1">
      <c r="A761" s="819"/>
      <c r="B761" s="844"/>
      <c r="C761" s="827"/>
      <c r="D761" s="823"/>
      <c r="E761" s="818"/>
      <c r="F761" s="823"/>
      <c r="G761" s="797"/>
      <c r="J761" s="882"/>
      <c r="K761" s="899"/>
      <c r="L761" s="884"/>
      <c r="M761" s="899"/>
      <c r="N761" s="885"/>
      <c r="O761" s="899"/>
      <c r="P761" s="886"/>
      <c r="Q761" s="899"/>
      <c r="R761" s="887"/>
    </row>
    <row r="762" spans="1:18" s="789" customFormat="1">
      <c r="A762" s="819"/>
      <c r="B762" s="844"/>
      <c r="C762" s="827"/>
      <c r="D762" s="823"/>
      <c r="E762" s="818"/>
      <c r="F762" s="823"/>
      <c r="G762" s="797"/>
      <c r="J762" s="882"/>
      <c r="K762" s="899"/>
      <c r="L762" s="884"/>
      <c r="M762" s="899"/>
      <c r="N762" s="885"/>
      <c r="O762" s="899"/>
      <c r="P762" s="886"/>
      <c r="Q762" s="899"/>
      <c r="R762" s="887"/>
    </row>
    <row r="763" spans="1:18" s="789" customFormat="1">
      <c r="A763" s="819"/>
      <c r="B763" s="844"/>
      <c r="C763" s="827"/>
      <c r="D763" s="823"/>
      <c r="E763" s="818"/>
      <c r="F763" s="823"/>
      <c r="G763" s="797"/>
      <c r="J763" s="882"/>
      <c r="K763" s="899"/>
      <c r="L763" s="884"/>
      <c r="M763" s="899"/>
      <c r="N763" s="885"/>
      <c r="O763" s="899"/>
      <c r="P763" s="886"/>
      <c r="Q763" s="899"/>
      <c r="R763" s="887"/>
    </row>
    <row r="764" spans="1:18" s="789" customFormat="1">
      <c r="A764" s="819"/>
      <c r="B764" s="844"/>
      <c r="C764" s="827"/>
      <c r="D764" s="823"/>
      <c r="E764" s="818"/>
      <c r="F764" s="823"/>
      <c r="G764" s="797"/>
      <c r="J764" s="882"/>
      <c r="K764" s="899"/>
      <c r="L764" s="884"/>
      <c r="M764" s="899"/>
      <c r="N764" s="885"/>
      <c r="O764" s="899"/>
      <c r="P764" s="886"/>
      <c r="Q764" s="899"/>
      <c r="R764" s="887"/>
    </row>
    <row r="765" spans="1:18" s="789" customFormat="1">
      <c r="A765" s="819"/>
      <c r="B765" s="844"/>
      <c r="C765" s="827"/>
      <c r="D765" s="823"/>
      <c r="E765" s="818"/>
      <c r="F765" s="823"/>
      <c r="G765" s="797"/>
      <c r="J765" s="882"/>
      <c r="K765" s="899"/>
      <c r="L765" s="884"/>
      <c r="M765" s="899"/>
      <c r="N765" s="885"/>
      <c r="O765" s="899"/>
      <c r="P765" s="886"/>
      <c r="Q765" s="899"/>
      <c r="R765" s="887"/>
    </row>
    <row r="766" spans="1:18" s="789" customFormat="1">
      <c r="A766" s="819"/>
      <c r="B766" s="844"/>
      <c r="C766" s="827"/>
      <c r="D766" s="823"/>
      <c r="E766" s="818"/>
      <c r="F766" s="823"/>
      <c r="G766" s="797"/>
      <c r="J766" s="882"/>
      <c r="K766" s="899"/>
      <c r="L766" s="884"/>
      <c r="M766" s="899"/>
      <c r="N766" s="885"/>
      <c r="O766" s="899"/>
      <c r="P766" s="886"/>
      <c r="Q766" s="899"/>
      <c r="R766" s="887"/>
    </row>
    <row r="767" spans="1:18" s="789" customFormat="1">
      <c r="A767" s="819"/>
      <c r="B767" s="844"/>
      <c r="C767" s="827"/>
      <c r="D767" s="823"/>
      <c r="E767" s="818"/>
      <c r="F767" s="823"/>
      <c r="G767" s="797"/>
      <c r="J767" s="882"/>
      <c r="K767" s="899"/>
      <c r="L767" s="884"/>
      <c r="M767" s="899"/>
      <c r="N767" s="885"/>
      <c r="O767" s="899"/>
      <c r="P767" s="886"/>
      <c r="Q767" s="899"/>
      <c r="R767" s="887"/>
    </row>
    <row r="768" spans="1:18" s="789" customFormat="1">
      <c r="A768" s="819"/>
      <c r="B768" s="844"/>
      <c r="C768" s="827"/>
      <c r="D768" s="823"/>
      <c r="E768" s="818"/>
      <c r="F768" s="823"/>
      <c r="G768" s="797"/>
      <c r="J768" s="882"/>
      <c r="K768" s="899"/>
      <c r="L768" s="884"/>
      <c r="M768" s="899"/>
      <c r="N768" s="885"/>
      <c r="O768" s="899"/>
      <c r="P768" s="886"/>
      <c r="Q768" s="899"/>
      <c r="R768" s="887"/>
    </row>
    <row r="769" spans="1:18" s="789" customFormat="1">
      <c r="A769" s="819"/>
      <c r="B769" s="844"/>
      <c r="C769" s="827"/>
      <c r="D769" s="823"/>
      <c r="E769" s="818"/>
      <c r="F769" s="823"/>
      <c r="G769" s="797"/>
      <c r="J769" s="882"/>
      <c r="K769" s="899"/>
      <c r="L769" s="884"/>
      <c r="M769" s="899"/>
      <c r="N769" s="885"/>
      <c r="O769" s="899"/>
      <c r="P769" s="886"/>
      <c r="Q769" s="899"/>
      <c r="R769" s="887"/>
    </row>
    <row r="770" spans="1:18" s="789" customFormat="1">
      <c r="A770" s="819"/>
      <c r="B770" s="844"/>
      <c r="C770" s="827"/>
      <c r="D770" s="823"/>
      <c r="E770" s="818"/>
      <c r="F770" s="823"/>
      <c r="G770" s="797"/>
      <c r="J770" s="882"/>
      <c r="K770" s="899"/>
      <c r="L770" s="884"/>
      <c r="M770" s="899"/>
      <c r="N770" s="885"/>
      <c r="O770" s="899"/>
      <c r="P770" s="886"/>
      <c r="Q770" s="899"/>
      <c r="R770" s="887"/>
    </row>
    <row r="771" spans="1:18" s="789" customFormat="1">
      <c r="A771" s="819"/>
      <c r="B771" s="844"/>
      <c r="C771" s="827"/>
      <c r="D771" s="823"/>
      <c r="E771" s="818"/>
      <c r="F771" s="823"/>
      <c r="G771" s="797"/>
      <c r="J771" s="882"/>
      <c r="K771" s="899"/>
      <c r="L771" s="884"/>
      <c r="M771" s="899"/>
      <c r="N771" s="885"/>
      <c r="O771" s="899"/>
      <c r="P771" s="886"/>
      <c r="Q771" s="899"/>
      <c r="R771" s="887"/>
    </row>
    <row r="772" spans="1:18" s="789" customFormat="1">
      <c r="A772" s="819"/>
      <c r="B772" s="844"/>
      <c r="C772" s="827"/>
      <c r="D772" s="823"/>
      <c r="E772" s="818"/>
      <c r="F772" s="823"/>
      <c r="G772" s="797"/>
      <c r="J772" s="882"/>
      <c r="K772" s="899"/>
      <c r="L772" s="884"/>
      <c r="M772" s="899"/>
      <c r="N772" s="885"/>
      <c r="O772" s="899"/>
      <c r="P772" s="886"/>
      <c r="Q772" s="899"/>
      <c r="R772" s="887"/>
    </row>
    <row r="773" spans="1:18" s="789" customFormat="1">
      <c r="A773" s="819"/>
      <c r="B773" s="844"/>
      <c r="C773" s="827"/>
      <c r="D773" s="823"/>
      <c r="E773" s="818"/>
      <c r="F773" s="823"/>
      <c r="G773" s="797"/>
      <c r="J773" s="882"/>
      <c r="K773" s="899"/>
      <c r="L773" s="884"/>
      <c r="M773" s="899"/>
      <c r="N773" s="885"/>
      <c r="O773" s="899"/>
      <c r="P773" s="886"/>
      <c r="Q773" s="899"/>
      <c r="R773" s="887"/>
    </row>
    <row r="774" spans="1:18" s="789" customFormat="1">
      <c r="A774" s="819"/>
      <c r="B774" s="844"/>
      <c r="C774" s="827"/>
      <c r="D774" s="823"/>
      <c r="E774" s="818"/>
      <c r="F774" s="823"/>
      <c r="G774" s="797"/>
      <c r="J774" s="882"/>
      <c r="K774" s="899"/>
      <c r="L774" s="884"/>
      <c r="M774" s="899"/>
      <c r="N774" s="885"/>
      <c r="O774" s="899"/>
      <c r="P774" s="886"/>
      <c r="Q774" s="899"/>
      <c r="R774" s="887"/>
    </row>
    <row r="775" spans="1:18" s="789" customFormat="1">
      <c r="A775" s="819"/>
      <c r="B775" s="844"/>
      <c r="C775" s="827"/>
      <c r="D775" s="823"/>
      <c r="E775" s="818"/>
      <c r="F775" s="823"/>
      <c r="G775" s="797"/>
      <c r="J775" s="882"/>
      <c r="K775" s="899"/>
      <c r="L775" s="884"/>
      <c r="M775" s="899"/>
      <c r="N775" s="885"/>
      <c r="O775" s="899"/>
      <c r="P775" s="886"/>
      <c r="Q775" s="899"/>
      <c r="R775" s="887"/>
    </row>
    <row r="776" spans="1:18" s="789" customFormat="1">
      <c r="A776" s="819"/>
      <c r="B776" s="844"/>
      <c r="C776" s="827"/>
      <c r="D776" s="823"/>
      <c r="E776" s="818"/>
      <c r="F776" s="823"/>
      <c r="G776" s="797"/>
      <c r="J776" s="882"/>
      <c r="K776" s="899"/>
      <c r="L776" s="884"/>
      <c r="M776" s="899"/>
      <c r="N776" s="885"/>
      <c r="O776" s="899"/>
      <c r="P776" s="886"/>
      <c r="Q776" s="899"/>
      <c r="R776" s="887"/>
    </row>
    <row r="777" spans="1:18" s="789" customFormat="1">
      <c r="A777" s="819"/>
      <c r="B777" s="844"/>
      <c r="C777" s="827"/>
      <c r="D777" s="823"/>
      <c r="E777" s="818"/>
      <c r="F777" s="823"/>
      <c r="G777" s="797"/>
      <c r="J777" s="882"/>
      <c r="K777" s="899"/>
      <c r="L777" s="884"/>
      <c r="M777" s="899"/>
      <c r="N777" s="885"/>
      <c r="O777" s="899"/>
      <c r="P777" s="886"/>
      <c r="Q777" s="899"/>
      <c r="R777" s="887"/>
    </row>
    <row r="778" spans="1:18" s="789" customFormat="1">
      <c r="A778" s="819"/>
      <c r="B778" s="844"/>
      <c r="C778" s="827"/>
      <c r="D778" s="823"/>
      <c r="E778" s="818"/>
      <c r="F778" s="823"/>
      <c r="G778" s="797"/>
      <c r="J778" s="882"/>
      <c r="K778" s="899"/>
      <c r="L778" s="884"/>
      <c r="M778" s="899"/>
      <c r="N778" s="885"/>
      <c r="O778" s="899"/>
      <c r="P778" s="886"/>
      <c r="Q778" s="899"/>
      <c r="R778" s="887"/>
    </row>
    <row r="779" spans="1:18" s="789" customFormat="1">
      <c r="A779" s="819"/>
      <c r="B779" s="844"/>
      <c r="C779" s="827"/>
      <c r="D779" s="823"/>
      <c r="E779" s="818"/>
      <c r="F779" s="823"/>
      <c r="G779" s="797"/>
      <c r="J779" s="882"/>
      <c r="K779" s="899"/>
      <c r="L779" s="884"/>
      <c r="M779" s="899"/>
      <c r="N779" s="885"/>
      <c r="O779" s="899"/>
      <c r="P779" s="886"/>
      <c r="Q779" s="899"/>
      <c r="R779" s="887"/>
    </row>
    <row r="780" spans="1:18" s="789" customFormat="1">
      <c r="A780" s="819"/>
      <c r="B780" s="844"/>
      <c r="C780" s="827"/>
      <c r="D780" s="823"/>
      <c r="E780" s="818"/>
      <c r="F780" s="823"/>
      <c r="G780" s="797"/>
      <c r="J780" s="882"/>
      <c r="K780" s="899"/>
      <c r="L780" s="884"/>
      <c r="M780" s="899"/>
      <c r="N780" s="885"/>
      <c r="O780" s="899"/>
      <c r="P780" s="886"/>
      <c r="Q780" s="899"/>
      <c r="R780" s="887"/>
    </row>
    <row r="781" spans="1:18" s="789" customFormat="1">
      <c r="A781" s="819"/>
      <c r="B781" s="844"/>
      <c r="C781" s="827"/>
      <c r="D781" s="823"/>
      <c r="E781" s="818"/>
      <c r="F781" s="823"/>
      <c r="G781" s="797"/>
      <c r="J781" s="882"/>
      <c r="K781" s="899"/>
      <c r="L781" s="884"/>
      <c r="M781" s="899"/>
      <c r="N781" s="885"/>
      <c r="O781" s="899"/>
      <c r="P781" s="886"/>
      <c r="Q781" s="899"/>
      <c r="R781" s="887"/>
    </row>
    <row r="782" spans="1:18" s="789" customFormat="1">
      <c r="A782" s="819"/>
      <c r="B782" s="844"/>
      <c r="C782" s="827"/>
      <c r="D782" s="823"/>
      <c r="E782" s="818"/>
      <c r="F782" s="823"/>
      <c r="G782" s="797"/>
      <c r="J782" s="882"/>
      <c r="K782" s="899"/>
      <c r="L782" s="884"/>
      <c r="M782" s="899"/>
      <c r="N782" s="885"/>
      <c r="O782" s="899"/>
      <c r="P782" s="886"/>
      <c r="Q782" s="899"/>
      <c r="R782" s="887"/>
    </row>
    <row r="783" spans="1:18" s="789" customFormat="1">
      <c r="A783" s="819"/>
      <c r="B783" s="844"/>
      <c r="C783" s="827"/>
      <c r="D783" s="823"/>
      <c r="E783" s="818"/>
      <c r="F783" s="823"/>
      <c r="G783" s="797"/>
      <c r="J783" s="882"/>
      <c r="K783" s="899"/>
      <c r="L783" s="884"/>
      <c r="M783" s="899"/>
      <c r="N783" s="885"/>
      <c r="O783" s="899"/>
      <c r="P783" s="886"/>
      <c r="Q783" s="899"/>
      <c r="R783" s="887"/>
    </row>
    <row r="784" spans="1:18" s="789" customFormat="1">
      <c r="A784" s="819"/>
      <c r="B784" s="844"/>
      <c r="C784" s="827"/>
      <c r="D784" s="823"/>
      <c r="E784" s="818"/>
      <c r="F784" s="823"/>
      <c r="G784" s="797"/>
      <c r="J784" s="882"/>
      <c r="K784" s="899"/>
      <c r="L784" s="884"/>
      <c r="M784" s="899"/>
      <c r="N784" s="885"/>
      <c r="O784" s="899"/>
      <c r="P784" s="886"/>
      <c r="Q784" s="899"/>
      <c r="R784" s="887"/>
    </row>
    <row r="785" spans="1:18" s="789" customFormat="1">
      <c r="A785" s="819"/>
      <c r="B785" s="844"/>
      <c r="C785" s="827"/>
      <c r="D785" s="823"/>
      <c r="E785" s="818"/>
      <c r="F785" s="823"/>
      <c r="G785" s="797"/>
      <c r="J785" s="882"/>
      <c r="K785" s="899"/>
      <c r="L785" s="884"/>
      <c r="M785" s="899"/>
      <c r="N785" s="885"/>
      <c r="O785" s="899"/>
      <c r="P785" s="886"/>
      <c r="Q785" s="899"/>
      <c r="R785" s="887"/>
    </row>
    <row r="786" spans="1:18" s="789" customFormat="1">
      <c r="A786" s="819"/>
      <c r="B786" s="844"/>
      <c r="C786" s="827"/>
      <c r="D786" s="823"/>
      <c r="E786" s="818"/>
      <c r="F786" s="823"/>
      <c r="G786" s="797"/>
      <c r="J786" s="882"/>
      <c r="K786" s="899"/>
      <c r="L786" s="884"/>
      <c r="M786" s="899"/>
      <c r="N786" s="885"/>
      <c r="O786" s="899"/>
      <c r="P786" s="886"/>
      <c r="Q786" s="899"/>
      <c r="R786" s="887"/>
    </row>
    <row r="787" spans="1:18" s="789" customFormat="1">
      <c r="A787" s="819"/>
      <c r="B787" s="844"/>
      <c r="C787" s="827"/>
      <c r="D787" s="823"/>
      <c r="E787" s="818"/>
      <c r="F787" s="823"/>
      <c r="G787" s="797"/>
      <c r="J787" s="882"/>
      <c r="K787" s="899"/>
      <c r="L787" s="884"/>
      <c r="M787" s="899"/>
      <c r="N787" s="885"/>
      <c r="O787" s="899"/>
      <c r="P787" s="886"/>
      <c r="Q787" s="899"/>
      <c r="R787" s="887"/>
    </row>
    <row r="788" spans="1:18" s="789" customFormat="1">
      <c r="A788" s="819"/>
      <c r="B788" s="844"/>
      <c r="C788" s="827"/>
      <c r="D788" s="823"/>
      <c r="E788" s="818"/>
      <c r="F788" s="823"/>
      <c r="G788" s="797"/>
      <c r="J788" s="882"/>
      <c r="K788" s="899"/>
      <c r="L788" s="884"/>
      <c r="M788" s="899"/>
      <c r="N788" s="885"/>
      <c r="O788" s="899"/>
      <c r="P788" s="886"/>
      <c r="Q788" s="899"/>
      <c r="R788" s="887"/>
    </row>
    <row r="789" spans="1:18" s="789" customFormat="1">
      <c r="A789" s="819"/>
      <c r="B789" s="844"/>
      <c r="C789" s="827"/>
      <c r="D789" s="823"/>
      <c r="E789" s="818"/>
      <c r="F789" s="823"/>
      <c r="G789" s="797"/>
      <c r="J789" s="882"/>
      <c r="K789" s="899"/>
      <c r="L789" s="884"/>
      <c r="M789" s="899"/>
      <c r="N789" s="885"/>
      <c r="O789" s="899"/>
      <c r="P789" s="886"/>
      <c r="Q789" s="899"/>
      <c r="R789" s="887"/>
    </row>
    <row r="790" spans="1:18" s="789" customFormat="1">
      <c r="A790" s="819"/>
      <c r="B790" s="844"/>
      <c r="C790" s="827"/>
      <c r="D790" s="823"/>
      <c r="E790" s="818"/>
      <c r="F790" s="823"/>
      <c r="G790" s="797"/>
      <c r="J790" s="882"/>
      <c r="K790" s="899"/>
      <c r="L790" s="884"/>
      <c r="M790" s="899"/>
      <c r="N790" s="885"/>
      <c r="O790" s="899"/>
      <c r="P790" s="886"/>
      <c r="Q790" s="899"/>
      <c r="R790" s="887"/>
    </row>
    <row r="791" spans="1:18" s="789" customFormat="1">
      <c r="A791" s="819"/>
      <c r="B791" s="844"/>
      <c r="C791" s="827"/>
      <c r="D791" s="823"/>
      <c r="E791" s="818"/>
      <c r="F791" s="823"/>
      <c r="G791" s="797"/>
      <c r="J791" s="882"/>
      <c r="K791" s="899"/>
      <c r="L791" s="884"/>
      <c r="M791" s="899"/>
      <c r="N791" s="885"/>
      <c r="O791" s="899"/>
      <c r="P791" s="886"/>
      <c r="Q791" s="899"/>
      <c r="R791" s="887"/>
    </row>
    <row r="792" spans="1:18" s="789" customFormat="1">
      <c r="A792" s="819"/>
      <c r="B792" s="844"/>
      <c r="C792" s="827"/>
      <c r="D792" s="823"/>
      <c r="E792" s="818"/>
      <c r="F792" s="823"/>
      <c r="G792" s="797"/>
      <c r="J792" s="882"/>
      <c r="K792" s="899"/>
      <c r="L792" s="884"/>
      <c r="M792" s="899"/>
      <c r="N792" s="885"/>
      <c r="O792" s="899"/>
      <c r="P792" s="886"/>
      <c r="Q792" s="899"/>
      <c r="R792" s="887"/>
    </row>
    <row r="793" spans="1:18" s="789" customFormat="1">
      <c r="A793" s="819"/>
      <c r="B793" s="844"/>
      <c r="C793" s="827"/>
      <c r="D793" s="823"/>
      <c r="E793" s="818"/>
      <c r="F793" s="823"/>
      <c r="G793" s="797"/>
      <c r="J793" s="882"/>
      <c r="K793" s="899"/>
      <c r="L793" s="884"/>
      <c r="M793" s="899"/>
      <c r="N793" s="885"/>
      <c r="O793" s="899"/>
      <c r="P793" s="886"/>
      <c r="Q793" s="899"/>
      <c r="R793" s="887"/>
    </row>
    <row r="794" spans="1:18" s="789" customFormat="1">
      <c r="A794" s="819"/>
      <c r="B794" s="844"/>
      <c r="C794" s="827"/>
      <c r="D794" s="823"/>
      <c r="E794" s="818"/>
      <c r="F794" s="823"/>
      <c r="G794" s="797"/>
      <c r="J794" s="882"/>
      <c r="K794" s="899"/>
      <c r="L794" s="884"/>
      <c r="M794" s="899"/>
      <c r="N794" s="885"/>
      <c r="O794" s="899"/>
      <c r="P794" s="886"/>
      <c r="Q794" s="899"/>
      <c r="R794" s="887"/>
    </row>
    <row r="795" spans="1:18" s="789" customFormat="1">
      <c r="A795" s="819"/>
      <c r="B795" s="844"/>
      <c r="C795" s="827"/>
      <c r="D795" s="823"/>
      <c r="E795" s="818"/>
      <c r="F795" s="823"/>
      <c r="G795" s="797"/>
      <c r="J795" s="882"/>
      <c r="K795" s="899"/>
      <c r="L795" s="884"/>
      <c r="M795" s="899"/>
      <c r="N795" s="885"/>
      <c r="O795" s="899"/>
      <c r="P795" s="886"/>
      <c r="Q795" s="899"/>
      <c r="R795" s="887"/>
    </row>
    <row r="796" spans="1:18" s="789" customFormat="1">
      <c r="A796" s="819"/>
      <c r="B796" s="844"/>
      <c r="C796" s="827"/>
      <c r="D796" s="823"/>
      <c r="E796" s="818"/>
      <c r="F796" s="823"/>
      <c r="G796" s="797"/>
      <c r="J796" s="882"/>
      <c r="K796" s="899"/>
      <c r="L796" s="884"/>
      <c r="M796" s="899"/>
      <c r="N796" s="885"/>
      <c r="O796" s="899"/>
      <c r="P796" s="886"/>
      <c r="Q796" s="899"/>
      <c r="R796" s="887"/>
    </row>
    <row r="797" spans="1:18" s="789" customFormat="1">
      <c r="A797" s="819"/>
      <c r="B797" s="844"/>
      <c r="C797" s="827"/>
      <c r="D797" s="823"/>
      <c r="E797" s="818"/>
      <c r="F797" s="823"/>
      <c r="G797" s="797"/>
      <c r="J797" s="882"/>
      <c r="K797" s="899"/>
      <c r="L797" s="884"/>
      <c r="M797" s="899"/>
      <c r="N797" s="885"/>
      <c r="O797" s="899"/>
      <c r="P797" s="886"/>
      <c r="Q797" s="899"/>
      <c r="R797" s="887"/>
    </row>
    <row r="798" spans="1:18" s="789" customFormat="1">
      <c r="A798" s="819"/>
      <c r="B798" s="844"/>
      <c r="C798" s="827"/>
      <c r="D798" s="823"/>
      <c r="E798" s="818"/>
      <c r="F798" s="823"/>
      <c r="G798" s="797"/>
      <c r="J798" s="882"/>
      <c r="K798" s="899"/>
      <c r="L798" s="884"/>
      <c r="M798" s="899"/>
      <c r="N798" s="885"/>
      <c r="O798" s="899"/>
      <c r="P798" s="886"/>
      <c r="Q798" s="899"/>
      <c r="R798" s="887"/>
    </row>
    <row r="799" spans="1:18" s="789" customFormat="1">
      <c r="A799" s="819"/>
      <c r="B799" s="844"/>
      <c r="C799" s="827"/>
      <c r="D799" s="823"/>
      <c r="E799" s="818"/>
      <c r="F799" s="823"/>
      <c r="G799" s="797"/>
      <c r="J799" s="882"/>
      <c r="K799" s="899"/>
      <c r="L799" s="884"/>
      <c r="M799" s="899"/>
      <c r="N799" s="885"/>
      <c r="O799" s="899"/>
      <c r="P799" s="886"/>
      <c r="Q799" s="899"/>
      <c r="R799" s="887"/>
    </row>
    <row r="800" spans="1:18" s="789" customFormat="1">
      <c r="A800" s="819"/>
      <c r="B800" s="844"/>
      <c r="C800" s="827"/>
      <c r="D800" s="823"/>
      <c r="E800" s="818"/>
      <c r="F800" s="823"/>
      <c r="G800" s="797"/>
      <c r="J800" s="882"/>
      <c r="K800" s="899"/>
      <c r="L800" s="884"/>
      <c r="M800" s="899"/>
      <c r="N800" s="885"/>
      <c r="O800" s="899"/>
      <c r="P800" s="886"/>
      <c r="Q800" s="899"/>
      <c r="R800" s="887"/>
    </row>
    <row r="801" spans="1:18" s="789" customFormat="1">
      <c r="A801" s="819"/>
      <c r="B801" s="844"/>
      <c r="C801" s="827"/>
      <c r="D801" s="823"/>
      <c r="E801" s="818"/>
      <c r="F801" s="823"/>
      <c r="G801" s="797"/>
      <c r="J801" s="882"/>
      <c r="K801" s="899"/>
      <c r="L801" s="884"/>
      <c r="M801" s="899"/>
      <c r="N801" s="885"/>
      <c r="O801" s="899"/>
      <c r="P801" s="886"/>
      <c r="Q801" s="899"/>
      <c r="R801" s="887"/>
    </row>
    <row r="802" spans="1:18" s="789" customFormat="1">
      <c r="A802" s="819"/>
      <c r="B802" s="844"/>
      <c r="C802" s="827"/>
      <c r="D802" s="823"/>
      <c r="E802" s="818"/>
      <c r="F802" s="823"/>
      <c r="G802" s="797"/>
      <c r="J802" s="882"/>
      <c r="K802" s="899"/>
      <c r="L802" s="884"/>
      <c r="M802" s="899"/>
      <c r="N802" s="885"/>
      <c r="O802" s="899"/>
      <c r="P802" s="886"/>
      <c r="Q802" s="899"/>
      <c r="R802" s="887"/>
    </row>
    <row r="803" spans="1:18" s="789" customFormat="1">
      <c r="A803" s="819"/>
      <c r="B803" s="844"/>
      <c r="C803" s="827"/>
      <c r="D803" s="823"/>
      <c r="E803" s="818"/>
      <c r="F803" s="823"/>
      <c r="G803" s="797"/>
      <c r="J803" s="882"/>
      <c r="K803" s="899"/>
      <c r="L803" s="884"/>
      <c r="M803" s="899"/>
      <c r="N803" s="885"/>
      <c r="O803" s="899"/>
      <c r="P803" s="886"/>
      <c r="Q803" s="899"/>
      <c r="R803" s="887"/>
    </row>
    <row r="804" spans="1:18" s="789" customFormat="1">
      <c r="A804" s="819"/>
      <c r="B804" s="844"/>
      <c r="C804" s="827"/>
      <c r="D804" s="823"/>
      <c r="E804" s="818"/>
      <c r="F804" s="823"/>
      <c r="G804" s="797"/>
      <c r="J804" s="882"/>
      <c r="K804" s="899"/>
      <c r="L804" s="884"/>
      <c r="M804" s="899"/>
      <c r="N804" s="885"/>
      <c r="O804" s="899"/>
      <c r="P804" s="886"/>
      <c r="Q804" s="899"/>
      <c r="R804" s="887"/>
    </row>
    <row r="805" spans="1:18" s="789" customFormat="1">
      <c r="A805" s="819"/>
      <c r="B805" s="844"/>
      <c r="C805" s="827"/>
      <c r="D805" s="823"/>
      <c r="E805" s="818"/>
      <c r="F805" s="823"/>
      <c r="G805" s="797"/>
      <c r="J805" s="882"/>
      <c r="K805" s="899"/>
      <c r="L805" s="884"/>
      <c r="M805" s="899"/>
      <c r="N805" s="885"/>
      <c r="O805" s="899"/>
      <c r="P805" s="886"/>
      <c r="Q805" s="899"/>
      <c r="R805" s="887"/>
    </row>
    <row r="806" spans="1:18" s="789" customFormat="1">
      <c r="A806" s="819"/>
      <c r="B806" s="844"/>
      <c r="C806" s="827"/>
      <c r="D806" s="823"/>
      <c r="E806" s="818"/>
      <c r="F806" s="823"/>
      <c r="G806" s="797"/>
      <c r="J806" s="882"/>
      <c r="K806" s="899"/>
      <c r="L806" s="884"/>
      <c r="M806" s="899"/>
      <c r="N806" s="885"/>
      <c r="O806" s="899"/>
      <c r="P806" s="886"/>
      <c r="Q806" s="899"/>
      <c r="R806" s="887"/>
    </row>
    <row r="807" spans="1:18" s="789" customFormat="1">
      <c r="A807" s="819"/>
      <c r="B807" s="844"/>
      <c r="C807" s="827"/>
      <c r="D807" s="823"/>
      <c r="E807" s="818"/>
      <c r="F807" s="823"/>
      <c r="G807" s="797"/>
      <c r="J807" s="882"/>
      <c r="K807" s="899"/>
      <c r="L807" s="884"/>
      <c r="M807" s="899"/>
      <c r="N807" s="885"/>
      <c r="O807" s="899"/>
      <c r="P807" s="886"/>
      <c r="Q807" s="899"/>
      <c r="R807" s="887"/>
    </row>
    <row r="808" spans="1:18" s="789" customFormat="1">
      <c r="A808" s="819"/>
      <c r="B808" s="844"/>
      <c r="C808" s="827"/>
      <c r="D808" s="823"/>
      <c r="E808" s="818"/>
      <c r="F808" s="823"/>
      <c r="G808" s="797"/>
      <c r="J808" s="882"/>
      <c r="K808" s="899"/>
      <c r="L808" s="884"/>
      <c r="M808" s="899"/>
      <c r="N808" s="885"/>
      <c r="O808" s="899"/>
      <c r="P808" s="886"/>
      <c r="Q808" s="899"/>
      <c r="R808" s="887"/>
    </row>
    <row r="809" spans="1:18" s="789" customFormat="1">
      <c r="A809" s="819"/>
      <c r="B809" s="844"/>
      <c r="C809" s="827"/>
      <c r="D809" s="823"/>
      <c r="E809" s="818"/>
      <c r="F809" s="823"/>
      <c r="G809" s="797"/>
      <c r="J809" s="882"/>
      <c r="K809" s="899"/>
      <c r="L809" s="884"/>
      <c r="M809" s="899"/>
      <c r="N809" s="885"/>
      <c r="O809" s="899"/>
      <c r="P809" s="886"/>
      <c r="Q809" s="899"/>
      <c r="R809" s="887"/>
    </row>
    <row r="810" spans="1:18" s="789" customFormat="1">
      <c r="A810" s="819"/>
      <c r="B810" s="844"/>
      <c r="C810" s="827"/>
      <c r="D810" s="823"/>
      <c r="E810" s="818"/>
      <c r="F810" s="823"/>
      <c r="G810" s="797"/>
      <c r="J810" s="882"/>
      <c r="K810" s="899"/>
      <c r="L810" s="884"/>
      <c r="M810" s="899"/>
      <c r="N810" s="885"/>
      <c r="O810" s="899"/>
      <c r="P810" s="886"/>
      <c r="Q810" s="899"/>
      <c r="R810" s="887"/>
    </row>
    <row r="811" spans="1:18" s="789" customFormat="1">
      <c r="A811" s="819"/>
      <c r="B811" s="844"/>
      <c r="C811" s="827"/>
      <c r="D811" s="823"/>
      <c r="E811" s="818"/>
      <c r="F811" s="823"/>
      <c r="G811" s="797"/>
      <c r="J811" s="882"/>
      <c r="K811" s="899"/>
      <c r="L811" s="884"/>
      <c r="M811" s="899"/>
      <c r="N811" s="885"/>
      <c r="O811" s="899"/>
      <c r="P811" s="886"/>
      <c r="Q811" s="899"/>
      <c r="R811" s="887"/>
    </row>
    <row r="812" spans="1:18" s="789" customFormat="1">
      <c r="A812" s="819"/>
      <c r="B812" s="844"/>
      <c r="C812" s="827"/>
      <c r="D812" s="823"/>
      <c r="E812" s="818"/>
      <c r="F812" s="823"/>
      <c r="G812" s="797"/>
      <c r="J812" s="882"/>
      <c r="K812" s="899"/>
      <c r="L812" s="884"/>
      <c r="M812" s="899"/>
      <c r="N812" s="885"/>
      <c r="O812" s="899"/>
      <c r="P812" s="886"/>
      <c r="Q812" s="899"/>
      <c r="R812" s="887"/>
    </row>
    <row r="813" spans="1:18" s="789" customFormat="1">
      <c r="A813" s="819"/>
      <c r="B813" s="844"/>
      <c r="C813" s="827"/>
      <c r="D813" s="823"/>
      <c r="E813" s="818"/>
      <c r="F813" s="823"/>
      <c r="G813" s="797"/>
      <c r="J813" s="882"/>
      <c r="K813" s="899"/>
      <c r="L813" s="884"/>
      <c r="M813" s="899"/>
      <c r="N813" s="885"/>
      <c r="O813" s="899"/>
      <c r="P813" s="886"/>
      <c r="Q813" s="899"/>
      <c r="R813" s="887"/>
    </row>
    <row r="814" spans="1:18" s="789" customFormat="1">
      <c r="A814" s="819"/>
      <c r="B814" s="844"/>
      <c r="C814" s="827"/>
      <c r="D814" s="823"/>
      <c r="E814" s="818"/>
      <c r="F814" s="823"/>
      <c r="G814" s="797"/>
      <c r="J814" s="882"/>
      <c r="K814" s="899"/>
      <c r="L814" s="884"/>
      <c r="M814" s="899"/>
      <c r="N814" s="885"/>
      <c r="O814" s="899"/>
      <c r="P814" s="886"/>
      <c r="Q814" s="899"/>
      <c r="R814" s="887"/>
    </row>
    <row r="815" spans="1:18" s="789" customFormat="1">
      <c r="A815" s="819"/>
      <c r="B815" s="844"/>
      <c r="C815" s="827"/>
      <c r="D815" s="823"/>
      <c r="E815" s="818"/>
      <c r="F815" s="823"/>
      <c r="G815" s="797"/>
      <c r="J815" s="882"/>
      <c r="K815" s="899"/>
      <c r="L815" s="884"/>
      <c r="M815" s="899"/>
      <c r="N815" s="885"/>
      <c r="O815" s="899"/>
      <c r="P815" s="886"/>
      <c r="Q815" s="899"/>
      <c r="R815" s="887"/>
    </row>
    <row r="816" spans="1:18" s="789" customFormat="1">
      <c r="A816" s="819"/>
      <c r="B816" s="844"/>
      <c r="C816" s="827"/>
      <c r="D816" s="823"/>
      <c r="E816" s="818"/>
      <c r="F816" s="823"/>
      <c r="G816" s="797"/>
      <c r="J816" s="882"/>
      <c r="K816" s="899"/>
      <c r="L816" s="884"/>
      <c r="M816" s="899"/>
      <c r="N816" s="885"/>
      <c r="O816" s="899"/>
      <c r="P816" s="886"/>
      <c r="Q816" s="899"/>
      <c r="R816" s="887"/>
    </row>
    <row r="817" spans="1:18" s="789" customFormat="1">
      <c r="A817" s="819"/>
      <c r="B817" s="844"/>
      <c r="C817" s="827"/>
      <c r="D817" s="823"/>
      <c r="E817" s="818"/>
      <c r="F817" s="823"/>
      <c r="G817" s="797"/>
      <c r="J817" s="882"/>
      <c r="K817" s="899"/>
      <c r="L817" s="884"/>
      <c r="M817" s="899"/>
      <c r="N817" s="885"/>
      <c r="O817" s="899"/>
      <c r="P817" s="886"/>
      <c r="Q817" s="899"/>
      <c r="R817" s="887"/>
    </row>
    <row r="818" spans="1:18" s="789" customFormat="1">
      <c r="A818" s="819"/>
      <c r="B818" s="844"/>
      <c r="C818" s="827"/>
      <c r="D818" s="823"/>
      <c r="E818" s="818"/>
      <c r="F818" s="823"/>
      <c r="G818" s="797"/>
      <c r="J818" s="882"/>
      <c r="K818" s="899"/>
      <c r="L818" s="884"/>
      <c r="M818" s="899"/>
      <c r="N818" s="885"/>
      <c r="O818" s="899"/>
      <c r="P818" s="886"/>
      <c r="Q818" s="899"/>
      <c r="R818" s="887"/>
    </row>
    <row r="819" spans="1:18" s="789" customFormat="1">
      <c r="A819" s="819"/>
      <c r="B819" s="844"/>
      <c r="C819" s="827"/>
      <c r="D819" s="823"/>
      <c r="E819" s="818"/>
      <c r="F819" s="823"/>
      <c r="G819" s="797"/>
      <c r="J819" s="882"/>
      <c r="K819" s="899"/>
      <c r="L819" s="884"/>
      <c r="M819" s="899"/>
      <c r="N819" s="885"/>
      <c r="O819" s="899"/>
      <c r="P819" s="886"/>
      <c r="Q819" s="899"/>
      <c r="R819" s="887"/>
    </row>
    <row r="820" spans="1:18" s="789" customFormat="1">
      <c r="A820" s="819"/>
      <c r="B820" s="844"/>
      <c r="C820" s="827"/>
      <c r="D820" s="823"/>
      <c r="E820" s="818"/>
      <c r="F820" s="823"/>
      <c r="G820" s="797"/>
      <c r="J820" s="882"/>
      <c r="K820" s="899"/>
      <c r="L820" s="884"/>
      <c r="M820" s="899"/>
      <c r="N820" s="885"/>
      <c r="O820" s="899"/>
      <c r="P820" s="886"/>
      <c r="Q820" s="899"/>
      <c r="R820" s="887"/>
    </row>
    <row r="821" spans="1:18" s="789" customFormat="1">
      <c r="A821" s="819"/>
      <c r="B821" s="844"/>
      <c r="C821" s="827"/>
      <c r="D821" s="823"/>
      <c r="E821" s="818"/>
      <c r="F821" s="823"/>
      <c r="G821" s="797"/>
      <c r="J821" s="882"/>
      <c r="K821" s="899"/>
      <c r="L821" s="884"/>
      <c r="M821" s="899"/>
      <c r="N821" s="885"/>
      <c r="O821" s="899"/>
      <c r="P821" s="886"/>
      <c r="Q821" s="899"/>
      <c r="R821" s="887"/>
    </row>
    <row r="822" spans="1:18" s="789" customFormat="1">
      <c r="A822" s="819"/>
      <c r="B822" s="844"/>
      <c r="C822" s="827"/>
      <c r="D822" s="823"/>
      <c r="E822" s="818"/>
      <c r="F822" s="823"/>
      <c r="G822" s="797"/>
      <c r="J822" s="882"/>
      <c r="K822" s="899"/>
      <c r="L822" s="884"/>
      <c r="M822" s="899"/>
      <c r="N822" s="885"/>
      <c r="O822" s="899"/>
      <c r="P822" s="886"/>
      <c r="Q822" s="899"/>
      <c r="R822" s="887"/>
    </row>
    <row r="823" spans="1:18" s="789" customFormat="1">
      <c r="A823" s="819"/>
      <c r="B823" s="844"/>
      <c r="C823" s="827"/>
      <c r="D823" s="823"/>
      <c r="E823" s="818"/>
      <c r="F823" s="823"/>
      <c r="G823" s="797"/>
      <c r="J823" s="882"/>
      <c r="K823" s="899"/>
      <c r="L823" s="884"/>
      <c r="M823" s="899"/>
      <c r="N823" s="885"/>
      <c r="O823" s="899"/>
      <c r="P823" s="886"/>
      <c r="Q823" s="899"/>
      <c r="R823" s="887"/>
    </row>
    <row r="824" spans="1:18" s="789" customFormat="1">
      <c r="A824" s="819"/>
      <c r="B824" s="844"/>
      <c r="C824" s="827"/>
      <c r="D824" s="823"/>
      <c r="E824" s="818"/>
      <c r="F824" s="823"/>
      <c r="G824" s="797"/>
      <c r="J824" s="882"/>
      <c r="K824" s="899"/>
      <c r="L824" s="884"/>
      <c r="M824" s="899"/>
      <c r="N824" s="885"/>
      <c r="O824" s="899"/>
      <c r="P824" s="886"/>
      <c r="Q824" s="899"/>
      <c r="R824" s="887"/>
    </row>
    <row r="825" spans="1:18" s="789" customFormat="1">
      <c r="A825" s="819"/>
      <c r="B825" s="844"/>
      <c r="C825" s="827"/>
      <c r="D825" s="823"/>
      <c r="E825" s="818"/>
      <c r="F825" s="823"/>
      <c r="G825" s="797"/>
      <c r="J825" s="882"/>
      <c r="K825" s="899"/>
      <c r="L825" s="884"/>
      <c r="M825" s="899"/>
      <c r="N825" s="885"/>
      <c r="O825" s="899"/>
      <c r="P825" s="886"/>
      <c r="Q825" s="899"/>
      <c r="R825" s="887"/>
    </row>
    <row r="826" spans="1:18" s="789" customFormat="1">
      <c r="A826" s="819"/>
      <c r="B826" s="844"/>
      <c r="C826" s="827"/>
      <c r="D826" s="823"/>
      <c r="E826" s="818"/>
      <c r="F826" s="823"/>
      <c r="G826" s="797"/>
      <c r="J826" s="882"/>
      <c r="K826" s="899"/>
      <c r="L826" s="884"/>
      <c r="M826" s="899"/>
      <c r="N826" s="885"/>
      <c r="O826" s="899"/>
      <c r="P826" s="886"/>
      <c r="Q826" s="899"/>
      <c r="R826" s="887"/>
    </row>
    <row r="827" spans="1:18" s="789" customFormat="1">
      <c r="A827" s="819"/>
      <c r="B827" s="844"/>
      <c r="C827" s="827"/>
      <c r="D827" s="823"/>
      <c r="E827" s="818"/>
      <c r="F827" s="823"/>
      <c r="G827" s="797"/>
      <c r="J827" s="882"/>
      <c r="K827" s="899"/>
      <c r="L827" s="884"/>
      <c r="M827" s="899"/>
      <c r="N827" s="885"/>
      <c r="O827" s="899"/>
      <c r="P827" s="886"/>
      <c r="Q827" s="899"/>
      <c r="R827" s="887"/>
    </row>
    <row r="828" spans="1:18" s="789" customFormat="1">
      <c r="A828" s="819"/>
      <c r="B828" s="844"/>
      <c r="C828" s="827"/>
      <c r="D828" s="823"/>
      <c r="E828" s="818"/>
      <c r="F828" s="823"/>
      <c r="G828" s="797"/>
      <c r="J828" s="882"/>
      <c r="K828" s="899"/>
      <c r="L828" s="884"/>
      <c r="M828" s="899"/>
      <c r="N828" s="885"/>
      <c r="O828" s="899"/>
      <c r="P828" s="886"/>
      <c r="Q828" s="899"/>
      <c r="R828" s="887"/>
    </row>
    <row r="829" spans="1:18" s="789" customFormat="1">
      <c r="A829" s="819"/>
      <c r="B829" s="844"/>
      <c r="C829" s="827"/>
      <c r="D829" s="823"/>
      <c r="E829" s="818"/>
      <c r="F829" s="823"/>
      <c r="G829" s="797"/>
      <c r="J829" s="882"/>
      <c r="K829" s="899"/>
      <c r="L829" s="884"/>
      <c r="M829" s="899"/>
      <c r="N829" s="885"/>
      <c r="O829" s="899"/>
      <c r="P829" s="886"/>
      <c r="Q829" s="899"/>
      <c r="R829" s="887"/>
    </row>
    <row r="830" spans="1:18" s="789" customFormat="1">
      <c r="A830" s="819"/>
      <c r="B830" s="844"/>
      <c r="C830" s="827"/>
      <c r="D830" s="823"/>
      <c r="E830" s="818"/>
      <c r="F830" s="823"/>
      <c r="G830" s="797"/>
      <c r="J830" s="882"/>
      <c r="K830" s="899"/>
      <c r="L830" s="884"/>
      <c r="M830" s="899"/>
      <c r="N830" s="885"/>
      <c r="O830" s="899"/>
      <c r="P830" s="886"/>
      <c r="Q830" s="899"/>
      <c r="R830" s="887"/>
    </row>
    <row r="831" spans="1:18" s="789" customFormat="1">
      <c r="A831" s="819"/>
      <c r="B831" s="844"/>
      <c r="C831" s="827"/>
      <c r="D831" s="823"/>
      <c r="E831" s="818"/>
      <c r="F831" s="823"/>
      <c r="G831" s="797"/>
      <c r="J831" s="882"/>
      <c r="K831" s="899"/>
      <c r="L831" s="884"/>
      <c r="M831" s="899"/>
      <c r="N831" s="885"/>
      <c r="O831" s="899"/>
      <c r="P831" s="886"/>
      <c r="Q831" s="899"/>
      <c r="R831" s="887"/>
    </row>
    <row r="832" spans="1:18" s="789" customFormat="1">
      <c r="A832" s="819"/>
      <c r="B832" s="844"/>
      <c r="C832" s="827"/>
      <c r="D832" s="823"/>
      <c r="E832" s="818"/>
      <c r="F832" s="823"/>
      <c r="G832" s="797"/>
      <c r="J832" s="882"/>
      <c r="K832" s="899"/>
      <c r="L832" s="884"/>
      <c r="M832" s="899"/>
      <c r="N832" s="885"/>
      <c r="O832" s="899"/>
      <c r="P832" s="886"/>
      <c r="Q832" s="899"/>
      <c r="R832" s="887"/>
    </row>
    <row r="833" spans="1:18" s="789" customFormat="1">
      <c r="A833" s="819"/>
      <c r="B833" s="844"/>
      <c r="C833" s="827"/>
      <c r="D833" s="823"/>
      <c r="E833" s="818"/>
      <c r="F833" s="823"/>
      <c r="G833" s="797"/>
      <c r="J833" s="882"/>
      <c r="K833" s="899"/>
      <c r="L833" s="884"/>
      <c r="M833" s="899"/>
      <c r="N833" s="885"/>
      <c r="O833" s="899"/>
      <c r="P833" s="886"/>
      <c r="Q833" s="899"/>
      <c r="R833" s="887"/>
    </row>
    <row r="834" spans="1:18" s="789" customFormat="1">
      <c r="A834" s="819"/>
      <c r="B834" s="844"/>
      <c r="C834" s="827"/>
      <c r="D834" s="823"/>
      <c r="E834" s="818"/>
      <c r="F834" s="823"/>
      <c r="G834" s="797"/>
      <c r="J834" s="882"/>
      <c r="K834" s="899"/>
      <c r="L834" s="884"/>
      <c r="M834" s="899"/>
      <c r="N834" s="885"/>
      <c r="O834" s="899"/>
      <c r="P834" s="886"/>
      <c r="Q834" s="899"/>
      <c r="R834" s="887"/>
    </row>
    <row r="835" spans="1:18" s="789" customFormat="1">
      <c r="A835" s="819"/>
      <c r="B835" s="844"/>
      <c r="C835" s="827"/>
      <c r="D835" s="823"/>
      <c r="E835" s="818"/>
      <c r="F835" s="823"/>
      <c r="G835" s="797"/>
      <c r="J835" s="882"/>
      <c r="K835" s="899"/>
      <c r="L835" s="884"/>
      <c r="M835" s="899"/>
      <c r="N835" s="885"/>
      <c r="O835" s="899"/>
      <c r="P835" s="886"/>
      <c r="Q835" s="899"/>
      <c r="R835" s="887"/>
    </row>
    <row r="836" spans="1:18" s="789" customFormat="1">
      <c r="A836" s="819"/>
      <c r="B836" s="844"/>
      <c r="C836" s="827"/>
      <c r="D836" s="823"/>
      <c r="E836" s="818"/>
      <c r="F836" s="823"/>
      <c r="G836" s="797"/>
      <c r="J836" s="882"/>
      <c r="K836" s="899"/>
      <c r="L836" s="884"/>
      <c r="M836" s="899"/>
      <c r="N836" s="885"/>
      <c r="O836" s="899"/>
      <c r="P836" s="886"/>
      <c r="Q836" s="899"/>
      <c r="R836" s="887"/>
    </row>
    <row r="837" spans="1:18" s="789" customFormat="1">
      <c r="A837" s="819"/>
      <c r="B837" s="844"/>
      <c r="C837" s="827"/>
      <c r="D837" s="823"/>
      <c r="E837" s="818"/>
      <c r="F837" s="823"/>
      <c r="G837" s="797"/>
      <c r="J837" s="882"/>
      <c r="K837" s="899"/>
      <c r="L837" s="884"/>
      <c r="M837" s="899"/>
      <c r="N837" s="885"/>
      <c r="O837" s="899"/>
      <c r="P837" s="886"/>
      <c r="Q837" s="899"/>
      <c r="R837" s="887"/>
    </row>
    <row r="838" spans="1:18" s="789" customFormat="1">
      <c r="A838" s="819"/>
      <c r="B838" s="844"/>
      <c r="C838" s="827"/>
      <c r="D838" s="823"/>
      <c r="E838" s="818"/>
      <c r="F838" s="823"/>
      <c r="G838" s="797"/>
      <c r="J838" s="882"/>
      <c r="K838" s="899"/>
      <c r="L838" s="884"/>
      <c r="M838" s="899"/>
      <c r="N838" s="885"/>
      <c r="O838" s="899"/>
      <c r="P838" s="886"/>
      <c r="Q838" s="899"/>
      <c r="R838" s="887"/>
    </row>
    <row r="839" spans="1:18" s="789" customFormat="1">
      <c r="A839" s="819"/>
      <c r="B839" s="844"/>
      <c r="C839" s="827"/>
      <c r="D839" s="823"/>
      <c r="E839" s="818"/>
      <c r="F839" s="823"/>
      <c r="G839" s="797"/>
      <c r="J839" s="882"/>
      <c r="K839" s="899"/>
      <c r="L839" s="884"/>
      <c r="M839" s="899"/>
      <c r="N839" s="885"/>
      <c r="O839" s="899"/>
      <c r="P839" s="886"/>
      <c r="Q839" s="899"/>
      <c r="R839" s="887"/>
    </row>
    <row r="840" spans="1:18" s="789" customFormat="1">
      <c r="A840" s="819"/>
      <c r="B840" s="844"/>
      <c r="C840" s="827"/>
      <c r="D840" s="823"/>
      <c r="E840" s="818"/>
      <c r="F840" s="823"/>
      <c r="G840" s="797"/>
      <c r="J840" s="882"/>
      <c r="K840" s="899"/>
      <c r="L840" s="884"/>
      <c r="M840" s="899"/>
      <c r="N840" s="885"/>
      <c r="O840" s="899"/>
      <c r="P840" s="886"/>
      <c r="Q840" s="899"/>
      <c r="R840" s="887"/>
    </row>
    <row r="841" spans="1:18" s="789" customFormat="1">
      <c r="A841" s="819"/>
      <c r="B841" s="844"/>
      <c r="C841" s="827"/>
      <c r="D841" s="823"/>
      <c r="E841" s="818"/>
      <c r="F841" s="823"/>
      <c r="G841" s="797"/>
      <c r="J841" s="882"/>
      <c r="K841" s="899"/>
      <c r="L841" s="884"/>
      <c r="M841" s="899"/>
      <c r="N841" s="885"/>
      <c r="O841" s="899"/>
      <c r="P841" s="886"/>
      <c r="Q841" s="899"/>
      <c r="R841" s="887"/>
    </row>
    <row r="842" spans="1:18" s="789" customFormat="1">
      <c r="A842" s="819"/>
      <c r="B842" s="844"/>
      <c r="C842" s="827"/>
      <c r="D842" s="823"/>
      <c r="E842" s="818"/>
      <c r="F842" s="823"/>
      <c r="G842" s="797"/>
      <c r="J842" s="882"/>
      <c r="K842" s="899"/>
      <c r="L842" s="884"/>
      <c r="M842" s="899"/>
      <c r="N842" s="885"/>
      <c r="O842" s="899"/>
      <c r="P842" s="886"/>
      <c r="Q842" s="899"/>
      <c r="R842" s="887"/>
    </row>
    <row r="843" spans="1:18" s="789" customFormat="1">
      <c r="A843" s="819"/>
      <c r="B843" s="844"/>
      <c r="C843" s="827"/>
      <c r="D843" s="823"/>
      <c r="E843" s="818"/>
      <c r="F843" s="823"/>
      <c r="G843" s="797"/>
      <c r="J843" s="882"/>
      <c r="K843" s="899"/>
      <c r="L843" s="884"/>
      <c r="M843" s="899"/>
      <c r="N843" s="885"/>
      <c r="O843" s="899"/>
      <c r="P843" s="886"/>
      <c r="Q843" s="899"/>
      <c r="R843" s="887"/>
    </row>
    <row r="844" spans="1:18" s="789" customFormat="1">
      <c r="A844" s="819"/>
      <c r="B844" s="844"/>
      <c r="C844" s="827"/>
      <c r="D844" s="823"/>
      <c r="E844" s="818"/>
      <c r="F844" s="823"/>
      <c r="G844" s="797"/>
      <c r="J844" s="882"/>
      <c r="K844" s="899"/>
      <c r="L844" s="884"/>
      <c r="M844" s="899"/>
      <c r="N844" s="885"/>
      <c r="O844" s="899"/>
      <c r="P844" s="886"/>
      <c r="Q844" s="899"/>
      <c r="R844" s="887"/>
    </row>
    <row r="845" spans="1:18" s="789" customFormat="1">
      <c r="A845" s="819"/>
      <c r="B845" s="844"/>
      <c r="C845" s="827"/>
      <c r="D845" s="823"/>
      <c r="E845" s="818"/>
      <c r="F845" s="823"/>
      <c r="G845" s="797"/>
      <c r="J845" s="882"/>
      <c r="K845" s="899"/>
      <c r="L845" s="884"/>
      <c r="M845" s="899"/>
      <c r="N845" s="885"/>
      <c r="O845" s="899"/>
      <c r="P845" s="886"/>
      <c r="Q845" s="899"/>
      <c r="R845" s="887"/>
    </row>
    <row r="846" spans="1:18" s="789" customFormat="1">
      <c r="A846" s="819"/>
      <c r="B846" s="844"/>
      <c r="C846" s="827"/>
      <c r="D846" s="823"/>
      <c r="E846" s="818"/>
      <c r="F846" s="823"/>
      <c r="G846" s="797"/>
      <c r="J846" s="882"/>
      <c r="K846" s="899"/>
      <c r="L846" s="884"/>
      <c r="M846" s="899"/>
      <c r="N846" s="885"/>
      <c r="O846" s="899"/>
      <c r="P846" s="886"/>
      <c r="Q846" s="899"/>
      <c r="R846" s="887"/>
    </row>
    <row r="847" spans="1:18" s="789" customFormat="1">
      <c r="A847" s="819"/>
      <c r="B847" s="844"/>
      <c r="C847" s="827"/>
      <c r="D847" s="823"/>
      <c r="E847" s="818"/>
      <c r="F847" s="823"/>
      <c r="G847" s="797"/>
      <c r="J847" s="882"/>
      <c r="K847" s="899"/>
      <c r="L847" s="884"/>
      <c r="M847" s="899"/>
      <c r="N847" s="885"/>
      <c r="O847" s="899"/>
      <c r="P847" s="886"/>
      <c r="Q847" s="899"/>
      <c r="R847" s="887"/>
    </row>
    <row r="848" spans="1:18" s="789" customFormat="1">
      <c r="A848" s="819"/>
      <c r="B848" s="844"/>
      <c r="C848" s="827"/>
      <c r="D848" s="823"/>
      <c r="E848" s="818"/>
      <c r="F848" s="823"/>
      <c r="G848" s="797"/>
      <c r="J848" s="882"/>
      <c r="K848" s="899"/>
      <c r="L848" s="884"/>
      <c r="M848" s="899"/>
      <c r="N848" s="885"/>
      <c r="O848" s="899"/>
      <c r="P848" s="886"/>
      <c r="Q848" s="899"/>
      <c r="R848" s="887"/>
    </row>
    <row r="849" spans="1:18" s="789" customFormat="1">
      <c r="A849" s="819"/>
      <c r="B849" s="844"/>
      <c r="C849" s="827"/>
      <c r="D849" s="823"/>
      <c r="E849" s="818"/>
      <c r="F849" s="823"/>
      <c r="G849" s="797"/>
      <c r="J849" s="882"/>
      <c r="K849" s="899"/>
      <c r="L849" s="884"/>
      <c r="M849" s="899"/>
      <c r="N849" s="885"/>
      <c r="O849" s="899"/>
      <c r="P849" s="886"/>
      <c r="Q849" s="899"/>
      <c r="R849" s="887"/>
    </row>
    <row r="850" spans="1:18" s="789" customFormat="1">
      <c r="A850" s="819"/>
      <c r="B850" s="844"/>
      <c r="C850" s="827"/>
      <c r="D850" s="823"/>
      <c r="E850" s="818"/>
      <c r="F850" s="823"/>
      <c r="G850" s="797"/>
      <c r="J850" s="882"/>
      <c r="K850" s="899"/>
      <c r="L850" s="884"/>
      <c r="M850" s="899"/>
      <c r="N850" s="885"/>
      <c r="O850" s="899"/>
      <c r="P850" s="886"/>
      <c r="Q850" s="899"/>
      <c r="R850" s="887"/>
    </row>
    <row r="851" spans="1:18" s="789" customFormat="1">
      <c r="A851" s="819"/>
      <c r="B851" s="844"/>
      <c r="C851" s="827"/>
      <c r="D851" s="823"/>
      <c r="E851" s="818"/>
      <c r="F851" s="823"/>
      <c r="G851" s="797"/>
      <c r="J851" s="882"/>
      <c r="K851" s="899"/>
      <c r="L851" s="884"/>
      <c r="M851" s="899"/>
      <c r="N851" s="885"/>
      <c r="O851" s="899"/>
      <c r="P851" s="886"/>
      <c r="Q851" s="899"/>
      <c r="R851" s="887"/>
    </row>
    <row r="852" spans="1:18" s="789" customFormat="1">
      <c r="A852" s="819"/>
      <c r="B852" s="844"/>
      <c r="C852" s="827"/>
      <c r="D852" s="823"/>
      <c r="E852" s="818"/>
      <c r="F852" s="823"/>
      <c r="G852" s="797"/>
      <c r="J852" s="882"/>
      <c r="K852" s="899"/>
      <c r="L852" s="884"/>
      <c r="M852" s="899"/>
      <c r="N852" s="885"/>
      <c r="O852" s="899"/>
      <c r="P852" s="886"/>
      <c r="Q852" s="899"/>
      <c r="R852" s="887"/>
    </row>
    <row r="853" spans="1:18" s="789" customFormat="1">
      <c r="A853" s="819"/>
      <c r="B853" s="844"/>
      <c r="C853" s="827"/>
      <c r="D853" s="823"/>
      <c r="E853" s="818"/>
      <c r="F853" s="823"/>
      <c r="G853" s="797"/>
      <c r="J853" s="882"/>
      <c r="K853" s="899"/>
      <c r="L853" s="884"/>
      <c r="M853" s="899"/>
      <c r="N853" s="885"/>
      <c r="O853" s="899"/>
      <c r="P853" s="886"/>
      <c r="Q853" s="899"/>
      <c r="R853" s="887"/>
    </row>
    <row r="854" spans="1:18" s="789" customFormat="1">
      <c r="A854" s="819"/>
      <c r="B854" s="844"/>
      <c r="C854" s="827"/>
      <c r="D854" s="823"/>
      <c r="E854" s="818"/>
      <c r="F854" s="823"/>
      <c r="G854" s="797"/>
      <c r="J854" s="882"/>
      <c r="K854" s="899"/>
      <c r="L854" s="884"/>
      <c r="M854" s="899"/>
      <c r="N854" s="885"/>
      <c r="O854" s="899"/>
      <c r="P854" s="886"/>
      <c r="Q854" s="899"/>
      <c r="R854" s="887"/>
    </row>
    <row r="855" spans="1:18" s="789" customFormat="1">
      <c r="A855" s="819"/>
      <c r="B855" s="844"/>
      <c r="C855" s="827"/>
      <c r="D855" s="823"/>
      <c r="E855" s="818"/>
      <c r="F855" s="823"/>
      <c r="G855" s="797"/>
      <c r="J855" s="882"/>
      <c r="K855" s="899"/>
      <c r="L855" s="884"/>
      <c r="M855" s="899"/>
      <c r="N855" s="885"/>
      <c r="O855" s="899"/>
      <c r="P855" s="886"/>
      <c r="Q855" s="899"/>
      <c r="R855" s="887"/>
    </row>
    <row r="856" spans="1:18" s="789" customFormat="1">
      <c r="A856" s="819"/>
      <c r="B856" s="844"/>
      <c r="C856" s="827"/>
      <c r="D856" s="823"/>
      <c r="E856" s="818"/>
      <c r="F856" s="823"/>
      <c r="G856" s="797"/>
      <c r="J856" s="882"/>
      <c r="K856" s="899"/>
      <c r="L856" s="884"/>
      <c r="M856" s="899"/>
      <c r="N856" s="885"/>
      <c r="O856" s="899"/>
      <c r="P856" s="886"/>
      <c r="Q856" s="899"/>
      <c r="R856" s="887"/>
    </row>
    <row r="857" spans="1:18" s="789" customFormat="1">
      <c r="A857" s="819"/>
      <c r="B857" s="844"/>
      <c r="C857" s="827"/>
      <c r="D857" s="823"/>
      <c r="E857" s="818"/>
      <c r="F857" s="823"/>
      <c r="G857" s="797"/>
      <c r="J857" s="882"/>
      <c r="K857" s="899"/>
      <c r="L857" s="884"/>
      <c r="M857" s="899"/>
      <c r="N857" s="885"/>
      <c r="O857" s="899"/>
      <c r="P857" s="886"/>
      <c r="Q857" s="899"/>
      <c r="R857" s="887"/>
    </row>
    <row r="858" spans="1:18" s="789" customFormat="1">
      <c r="A858" s="819"/>
      <c r="B858" s="844"/>
      <c r="C858" s="827"/>
      <c r="D858" s="823"/>
      <c r="E858" s="818"/>
      <c r="F858" s="823"/>
      <c r="G858" s="797"/>
      <c r="J858" s="882"/>
      <c r="K858" s="899"/>
      <c r="L858" s="884"/>
      <c r="M858" s="899"/>
      <c r="N858" s="885"/>
      <c r="O858" s="899"/>
      <c r="P858" s="886"/>
      <c r="Q858" s="899"/>
      <c r="R858" s="887"/>
    </row>
    <row r="859" spans="1:18" s="789" customFormat="1">
      <c r="A859" s="819"/>
      <c r="B859" s="844"/>
      <c r="C859" s="827"/>
      <c r="D859" s="823"/>
      <c r="E859" s="818"/>
      <c r="F859" s="823"/>
      <c r="G859" s="797"/>
      <c r="J859" s="882"/>
      <c r="K859" s="899"/>
      <c r="L859" s="884"/>
      <c r="M859" s="899"/>
      <c r="N859" s="885"/>
      <c r="O859" s="899"/>
      <c r="P859" s="886"/>
      <c r="Q859" s="899"/>
      <c r="R859" s="887"/>
    </row>
    <row r="860" spans="1:18" s="789" customFormat="1">
      <c r="A860" s="819"/>
      <c r="B860" s="844"/>
      <c r="C860" s="827"/>
      <c r="D860" s="823"/>
      <c r="E860" s="818"/>
      <c r="F860" s="823"/>
      <c r="G860" s="797"/>
      <c r="J860" s="882"/>
      <c r="K860" s="899"/>
      <c r="L860" s="884"/>
      <c r="M860" s="899"/>
      <c r="N860" s="885"/>
      <c r="O860" s="899"/>
      <c r="P860" s="886"/>
      <c r="Q860" s="899"/>
      <c r="R860" s="887"/>
    </row>
    <row r="861" spans="1:18" s="789" customFormat="1">
      <c r="A861" s="819"/>
      <c r="B861" s="844"/>
      <c r="C861" s="827"/>
      <c r="D861" s="823"/>
      <c r="E861" s="818"/>
      <c r="F861" s="823"/>
      <c r="G861" s="797"/>
      <c r="J861" s="882"/>
      <c r="K861" s="899"/>
      <c r="L861" s="884"/>
      <c r="M861" s="899"/>
      <c r="N861" s="885"/>
      <c r="O861" s="899"/>
      <c r="P861" s="886"/>
      <c r="Q861" s="899"/>
      <c r="R861" s="887"/>
    </row>
    <row r="862" spans="1:18" s="789" customFormat="1">
      <c r="A862" s="819"/>
      <c r="B862" s="844"/>
      <c r="C862" s="827"/>
      <c r="D862" s="823"/>
      <c r="E862" s="818"/>
      <c r="F862" s="823"/>
      <c r="G862" s="797"/>
      <c r="J862" s="882"/>
      <c r="K862" s="899"/>
      <c r="L862" s="884"/>
      <c r="M862" s="899"/>
      <c r="N862" s="885"/>
      <c r="O862" s="899"/>
      <c r="P862" s="886"/>
      <c r="Q862" s="899"/>
      <c r="R862" s="887"/>
    </row>
    <row r="863" spans="1:18" s="789" customFormat="1">
      <c r="A863" s="819"/>
      <c r="B863" s="844"/>
      <c r="C863" s="827"/>
      <c r="D863" s="823"/>
      <c r="E863" s="818"/>
      <c r="F863" s="823"/>
      <c r="G863" s="797"/>
      <c r="J863" s="882"/>
      <c r="K863" s="899"/>
      <c r="L863" s="884"/>
      <c r="M863" s="899"/>
      <c r="N863" s="885"/>
      <c r="O863" s="899"/>
      <c r="P863" s="886"/>
      <c r="Q863" s="899"/>
      <c r="R863" s="887"/>
    </row>
    <row r="864" spans="1:18" s="789" customFormat="1">
      <c r="A864" s="819"/>
      <c r="B864" s="844"/>
      <c r="C864" s="827"/>
      <c r="D864" s="823"/>
      <c r="E864" s="818"/>
      <c r="F864" s="823"/>
      <c r="G864" s="797"/>
      <c r="J864" s="882"/>
      <c r="K864" s="899"/>
      <c r="L864" s="884"/>
      <c r="M864" s="899"/>
      <c r="N864" s="885"/>
      <c r="O864" s="899"/>
      <c r="P864" s="886"/>
      <c r="Q864" s="899"/>
      <c r="R864" s="887"/>
    </row>
    <row r="865" spans="1:18" s="789" customFormat="1">
      <c r="A865" s="819"/>
      <c r="B865" s="844"/>
      <c r="C865" s="827"/>
      <c r="D865" s="823"/>
      <c r="E865" s="818"/>
      <c r="F865" s="823"/>
      <c r="G865" s="797"/>
      <c r="J865" s="882"/>
      <c r="K865" s="899"/>
      <c r="L865" s="884"/>
      <c r="M865" s="899"/>
      <c r="N865" s="885"/>
      <c r="O865" s="899"/>
      <c r="P865" s="886"/>
      <c r="Q865" s="899"/>
      <c r="R865" s="887"/>
    </row>
    <row r="866" spans="1:18" s="789" customFormat="1">
      <c r="A866" s="819"/>
      <c r="B866" s="844"/>
      <c r="C866" s="827"/>
      <c r="D866" s="823"/>
      <c r="E866" s="818"/>
      <c r="F866" s="823"/>
      <c r="G866" s="797"/>
      <c r="J866" s="882"/>
      <c r="K866" s="899"/>
      <c r="L866" s="884"/>
      <c r="M866" s="899"/>
      <c r="N866" s="885"/>
      <c r="O866" s="899"/>
      <c r="P866" s="886"/>
      <c r="Q866" s="899"/>
      <c r="R866" s="887"/>
    </row>
    <row r="867" spans="1:18" s="789" customFormat="1">
      <c r="A867" s="819"/>
      <c r="B867" s="844"/>
      <c r="C867" s="827"/>
      <c r="D867" s="823"/>
      <c r="E867" s="818"/>
      <c r="F867" s="823"/>
      <c r="G867" s="797"/>
      <c r="J867" s="882"/>
      <c r="K867" s="899"/>
      <c r="L867" s="884"/>
      <c r="M867" s="899"/>
      <c r="N867" s="885"/>
      <c r="O867" s="899"/>
      <c r="P867" s="886"/>
      <c r="Q867" s="899"/>
      <c r="R867" s="887"/>
    </row>
    <row r="868" spans="1:18" s="789" customFormat="1">
      <c r="A868" s="819"/>
      <c r="B868" s="844"/>
      <c r="C868" s="827"/>
      <c r="D868" s="823"/>
      <c r="E868" s="818"/>
      <c r="F868" s="823"/>
      <c r="G868" s="797"/>
      <c r="J868" s="882"/>
      <c r="K868" s="899"/>
      <c r="L868" s="884"/>
      <c r="M868" s="899"/>
      <c r="N868" s="885"/>
      <c r="O868" s="899"/>
      <c r="P868" s="886"/>
      <c r="Q868" s="899"/>
      <c r="R868" s="887"/>
    </row>
    <row r="869" spans="1:18" s="789" customFormat="1">
      <c r="A869" s="819"/>
      <c r="B869" s="844"/>
      <c r="C869" s="827"/>
      <c r="D869" s="823"/>
      <c r="E869" s="818"/>
      <c r="F869" s="823"/>
      <c r="G869" s="797"/>
      <c r="J869" s="882"/>
      <c r="K869" s="899"/>
      <c r="L869" s="884"/>
      <c r="M869" s="899"/>
      <c r="N869" s="885"/>
      <c r="O869" s="899"/>
      <c r="P869" s="886"/>
      <c r="Q869" s="899"/>
      <c r="R869" s="887"/>
    </row>
    <row r="870" spans="1:18" s="789" customFormat="1">
      <c r="A870" s="819"/>
      <c r="B870" s="844"/>
      <c r="C870" s="827"/>
      <c r="D870" s="823"/>
      <c r="E870" s="818"/>
      <c r="F870" s="823"/>
      <c r="G870" s="797"/>
      <c r="J870" s="882"/>
      <c r="K870" s="899"/>
      <c r="L870" s="884"/>
      <c r="M870" s="899"/>
      <c r="N870" s="885"/>
      <c r="O870" s="899"/>
      <c r="P870" s="886"/>
      <c r="Q870" s="899"/>
      <c r="R870" s="887"/>
    </row>
    <row r="871" spans="1:18" s="789" customFormat="1">
      <c r="A871" s="819"/>
      <c r="B871" s="844"/>
      <c r="C871" s="827"/>
      <c r="D871" s="823"/>
      <c r="E871" s="818"/>
      <c r="F871" s="823"/>
      <c r="G871" s="797"/>
      <c r="J871" s="882"/>
      <c r="K871" s="899"/>
      <c r="L871" s="884"/>
      <c r="M871" s="899"/>
      <c r="N871" s="885"/>
      <c r="O871" s="899"/>
      <c r="P871" s="886"/>
      <c r="Q871" s="899"/>
      <c r="R871" s="887"/>
    </row>
    <row r="872" spans="1:18" s="789" customFormat="1">
      <c r="A872" s="819"/>
      <c r="B872" s="844"/>
      <c r="C872" s="827"/>
      <c r="D872" s="823"/>
      <c r="E872" s="818"/>
      <c r="F872" s="823"/>
      <c r="G872" s="797"/>
      <c r="J872" s="882"/>
      <c r="K872" s="899"/>
      <c r="L872" s="884"/>
      <c r="M872" s="899"/>
      <c r="N872" s="885"/>
      <c r="O872" s="899"/>
      <c r="P872" s="886"/>
      <c r="Q872" s="899"/>
      <c r="R872" s="887"/>
    </row>
    <row r="873" spans="1:18" s="789" customFormat="1">
      <c r="A873" s="819"/>
      <c r="B873" s="844"/>
      <c r="C873" s="827"/>
      <c r="D873" s="823"/>
      <c r="E873" s="818"/>
      <c r="F873" s="823"/>
      <c r="G873" s="797"/>
      <c r="J873" s="882"/>
      <c r="K873" s="899"/>
      <c r="L873" s="884"/>
      <c r="M873" s="899"/>
      <c r="N873" s="885"/>
      <c r="O873" s="899"/>
      <c r="P873" s="886"/>
      <c r="Q873" s="899"/>
      <c r="R873" s="887"/>
    </row>
    <row r="874" spans="1:18" s="789" customFormat="1">
      <c r="A874" s="819"/>
      <c r="B874" s="844"/>
      <c r="C874" s="827"/>
      <c r="D874" s="823"/>
      <c r="E874" s="818"/>
      <c r="F874" s="823"/>
      <c r="G874" s="797"/>
      <c r="J874" s="882"/>
      <c r="K874" s="899"/>
      <c r="L874" s="884"/>
      <c r="M874" s="899"/>
      <c r="N874" s="885"/>
      <c r="O874" s="899"/>
      <c r="P874" s="886"/>
      <c r="Q874" s="899"/>
      <c r="R874" s="887"/>
    </row>
    <row r="875" spans="1:18" s="789" customFormat="1">
      <c r="A875" s="819"/>
      <c r="B875" s="844"/>
      <c r="C875" s="827"/>
      <c r="D875" s="823"/>
      <c r="E875" s="818"/>
      <c r="F875" s="823"/>
      <c r="G875" s="797"/>
      <c r="J875" s="882"/>
      <c r="K875" s="899"/>
      <c r="L875" s="884"/>
      <c r="M875" s="899"/>
      <c r="N875" s="885"/>
      <c r="O875" s="899"/>
      <c r="P875" s="886"/>
      <c r="Q875" s="899"/>
      <c r="R875" s="887"/>
    </row>
    <row r="876" spans="1:18" s="789" customFormat="1">
      <c r="A876" s="819"/>
      <c r="B876" s="844"/>
      <c r="C876" s="827"/>
      <c r="D876" s="823"/>
      <c r="E876" s="818"/>
      <c r="F876" s="823"/>
      <c r="G876" s="797"/>
      <c r="J876" s="882"/>
      <c r="K876" s="899"/>
      <c r="L876" s="884"/>
      <c r="M876" s="899"/>
      <c r="N876" s="885"/>
      <c r="O876" s="899"/>
      <c r="P876" s="886"/>
      <c r="Q876" s="899"/>
      <c r="R876" s="887"/>
    </row>
    <row r="877" spans="1:18" s="789" customFormat="1">
      <c r="A877" s="819"/>
      <c r="B877" s="844"/>
      <c r="C877" s="827"/>
      <c r="D877" s="823"/>
      <c r="E877" s="818"/>
      <c r="F877" s="823"/>
      <c r="G877" s="797"/>
      <c r="J877" s="882"/>
      <c r="K877" s="899"/>
      <c r="L877" s="884"/>
      <c r="M877" s="899"/>
      <c r="N877" s="885"/>
      <c r="O877" s="899"/>
      <c r="P877" s="886"/>
      <c r="Q877" s="899"/>
      <c r="R877" s="887"/>
    </row>
    <row r="878" spans="1:18" s="789" customFormat="1">
      <c r="A878" s="819"/>
      <c r="B878" s="844"/>
      <c r="C878" s="827"/>
      <c r="D878" s="823"/>
      <c r="E878" s="818"/>
      <c r="F878" s="823"/>
      <c r="G878" s="797"/>
      <c r="J878" s="882"/>
      <c r="K878" s="899"/>
      <c r="L878" s="884"/>
      <c r="M878" s="899"/>
      <c r="N878" s="885"/>
      <c r="O878" s="899"/>
      <c r="P878" s="886"/>
      <c r="Q878" s="899"/>
      <c r="R878" s="887"/>
    </row>
    <row r="879" spans="1:18" s="789" customFormat="1">
      <c r="A879" s="819"/>
      <c r="B879" s="844"/>
      <c r="C879" s="827"/>
      <c r="D879" s="823"/>
      <c r="E879" s="818"/>
      <c r="F879" s="823"/>
      <c r="G879" s="797"/>
      <c r="J879" s="882"/>
      <c r="K879" s="899"/>
      <c r="L879" s="884"/>
      <c r="M879" s="899"/>
      <c r="N879" s="885"/>
      <c r="O879" s="899"/>
      <c r="P879" s="886"/>
      <c r="Q879" s="899"/>
      <c r="R879" s="887"/>
    </row>
    <row r="880" spans="1:18" s="789" customFormat="1">
      <c r="A880" s="819"/>
      <c r="B880" s="844"/>
      <c r="C880" s="827"/>
      <c r="D880" s="823"/>
      <c r="E880" s="818"/>
      <c r="F880" s="823"/>
      <c r="G880" s="797"/>
      <c r="J880" s="882"/>
      <c r="K880" s="899"/>
      <c r="L880" s="884"/>
      <c r="M880" s="899"/>
      <c r="N880" s="885"/>
      <c r="O880" s="899"/>
      <c r="P880" s="886"/>
      <c r="Q880" s="899"/>
      <c r="R880" s="887"/>
    </row>
    <row r="881" spans="1:18" s="789" customFormat="1">
      <c r="A881" s="819"/>
      <c r="B881" s="844"/>
      <c r="C881" s="827"/>
      <c r="D881" s="823"/>
      <c r="E881" s="818"/>
      <c r="F881" s="823"/>
      <c r="G881" s="797"/>
      <c r="J881" s="882"/>
      <c r="K881" s="899"/>
      <c r="L881" s="884"/>
      <c r="M881" s="899"/>
      <c r="N881" s="885"/>
      <c r="O881" s="899"/>
      <c r="P881" s="886"/>
      <c r="Q881" s="899"/>
      <c r="R881" s="887"/>
    </row>
    <row r="882" spans="1:18" s="789" customFormat="1">
      <c r="A882" s="819"/>
      <c r="B882" s="844"/>
      <c r="C882" s="827"/>
      <c r="D882" s="823"/>
      <c r="E882" s="818"/>
      <c r="F882" s="823"/>
      <c r="G882" s="797"/>
      <c r="J882" s="882"/>
      <c r="K882" s="899"/>
      <c r="L882" s="884"/>
      <c r="M882" s="899"/>
      <c r="N882" s="885"/>
      <c r="O882" s="899"/>
      <c r="P882" s="886"/>
      <c r="Q882" s="899"/>
      <c r="R882" s="887"/>
    </row>
    <row r="883" spans="1:18" s="789" customFormat="1">
      <c r="A883" s="819"/>
      <c r="B883" s="844"/>
      <c r="C883" s="827"/>
      <c r="D883" s="823"/>
      <c r="E883" s="818"/>
      <c r="F883" s="823"/>
      <c r="G883" s="797"/>
      <c r="J883" s="882"/>
      <c r="K883" s="899"/>
      <c r="L883" s="884"/>
      <c r="M883" s="899"/>
      <c r="N883" s="885"/>
      <c r="O883" s="899"/>
      <c r="P883" s="886"/>
      <c r="Q883" s="899"/>
      <c r="R883" s="887"/>
    </row>
    <row r="884" spans="1:18" s="789" customFormat="1">
      <c r="A884" s="819"/>
      <c r="B884" s="844"/>
      <c r="C884" s="827"/>
      <c r="D884" s="823"/>
      <c r="E884" s="818"/>
      <c r="F884" s="823"/>
      <c r="G884" s="797"/>
      <c r="J884" s="882"/>
      <c r="K884" s="899"/>
      <c r="L884" s="884"/>
      <c r="M884" s="899"/>
      <c r="N884" s="885"/>
      <c r="O884" s="899"/>
      <c r="P884" s="886"/>
      <c r="Q884" s="899"/>
      <c r="R884" s="887"/>
    </row>
    <row r="885" spans="1:18" s="789" customFormat="1">
      <c r="A885" s="819"/>
      <c r="B885" s="844"/>
      <c r="C885" s="827"/>
      <c r="D885" s="823"/>
      <c r="E885" s="818"/>
      <c r="F885" s="823"/>
      <c r="G885" s="797"/>
      <c r="J885" s="882"/>
      <c r="K885" s="899"/>
      <c r="L885" s="884"/>
      <c r="M885" s="899"/>
      <c r="N885" s="885"/>
      <c r="O885" s="899"/>
      <c r="P885" s="886"/>
      <c r="Q885" s="899"/>
      <c r="R885" s="887"/>
    </row>
    <row r="886" spans="1:18" s="789" customFormat="1">
      <c r="A886" s="819"/>
      <c r="B886" s="844"/>
      <c r="C886" s="827"/>
      <c r="D886" s="823"/>
      <c r="E886" s="818"/>
      <c r="F886" s="823"/>
      <c r="G886" s="797"/>
      <c r="J886" s="882"/>
      <c r="K886" s="899"/>
      <c r="L886" s="884"/>
      <c r="M886" s="899"/>
      <c r="N886" s="885"/>
      <c r="O886" s="899"/>
      <c r="P886" s="886"/>
      <c r="Q886" s="899"/>
      <c r="R886" s="887"/>
    </row>
    <row r="887" spans="1:18" s="789" customFormat="1">
      <c r="A887" s="819"/>
      <c r="B887" s="844"/>
      <c r="C887" s="827"/>
      <c r="D887" s="823"/>
      <c r="E887" s="818"/>
      <c r="F887" s="823"/>
      <c r="G887" s="797"/>
      <c r="J887" s="882"/>
      <c r="K887" s="899"/>
      <c r="L887" s="884"/>
      <c r="M887" s="899"/>
      <c r="N887" s="885"/>
      <c r="O887" s="899"/>
      <c r="P887" s="886"/>
      <c r="Q887" s="899"/>
      <c r="R887" s="887"/>
    </row>
    <row r="888" spans="1:18" s="789" customFormat="1">
      <c r="A888" s="819"/>
      <c r="B888" s="844"/>
      <c r="C888" s="827"/>
      <c r="D888" s="823"/>
      <c r="E888" s="818"/>
      <c r="F888" s="823"/>
      <c r="G888" s="797"/>
      <c r="J888" s="882"/>
      <c r="K888" s="899"/>
      <c r="L888" s="884"/>
      <c r="M888" s="899"/>
      <c r="N888" s="885"/>
      <c r="O888" s="899"/>
      <c r="P888" s="886"/>
      <c r="Q888" s="899"/>
      <c r="R888" s="887"/>
    </row>
    <row r="889" spans="1:18" s="789" customFormat="1">
      <c r="A889" s="819"/>
      <c r="B889" s="844"/>
      <c r="C889" s="827"/>
      <c r="D889" s="823"/>
      <c r="E889" s="818"/>
      <c r="F889" s="823"/>
      <c r="G889" s="797"/>
      <c r="J889" s="882"/>
      <c r="K889" s="899"/>
      <c r="L889" s="884"/>
      <c r="M889" s="899"/>
      <c r="N889" s="885"/>
      <c r="O889" s="899"/>
      <c r="P889" s="886"/>
      <c r="Q889" s="899"/>
      <c r="R889" s="887"/>
    </row>
    <row r="890" spans="1:18" s="789" customFormat="1">
      <c r="A890" s="819"/>
      <c r="B890" s="844"/>
      <c r="C890" s="827"/>
      <c r="D890" s="823"/>
      <c r="E890" s="818"/>
      <c r="F890" s="823"/>
      <c r="G890" s="797"/>
      <c r="J890" s="882"/>
      <c r="K890" s="899"/>
      <c r="L890" s="884"/>
      <c r="M890" s="899"/>
      <c r="N890" s="885"/>
      <c r="O890" s="899"/>
      <c r="P890" s="886"/>
      <c r="Q890" s="899"/>
      <c r="R890" s="887"/>
    </row>
    <row r="891" spans="1:18" s="789" customFormat="1">
      <c r="A891" s="819"/>
      <c r="B891" s="844"/>
      <c r="C891" s="827"/>
      <c r="D891" s="823"/>
      <c r="E891" s="818"/>
      <c r="F891" s="823"/>
      <c r="G891" s="797"/>
      <c r="J891" s="882"/>
      <c r="K891" s="899"/>
      <c r="L891" s="884"/>
      <c r="M891" s="899"/>
      <c r="N891" s="885"/>
      <c r="O891" s="899"/>
      <c r="P891" s="886"/>
      <c r="Q891" s="899"/>
      <c r="R891" s="887"/>
    </row>
    <row r="892" spans="1:18" s="789" customFormat="1">
      <c r="A892" s="819"/>
      <c r="B892" s="844"/>
      <c r="C892" s="827"/>
      <c r="D892" s="823"/>
      <c r="E892" s="818"/>
      <c r="F892" s="823"/>
      <c r="G892" s="797"/>
      <c r="J892" s="882"/>
      <c r="K892" s="899"/>
      <c r="L892" s="884"/>
      <c r="M892" s="899"/>
      <c r="N892" s="885"/>
      <c r="O892" s="899"/>
      <c r="P892" s="886"/>
      <c r="Q892" s="899"/>
      <c r="R892" s="887"/>
    </row>
    <row r="893" spans="1:18" s="789" customFormat="1">
      <c r="A893" s="819"/>
      <c r="B893" s="844"/>
      <c r="C893" s="827"/>
      <c r="D893" s="823"/>
      <c r="E893" s="818"/>
      <c r="F893" s="823"/>
      <c r="G893" s="797"/>
      <c r="J893" s="882"/>
      <c r="K893" s="899"/>
      <c r="L893" s="884"/>
      <c r="M893" s="899"/>
      <c r="N893" s="885"/>
      <c r="O893" s="899"/>
      <c r="P893" s="886"/>
      <c r="Q893" s="899"/>
      <c r="R893" s="887"/>
    </row>
    <row r="894" spans="1:18" s="789" customFormat="1">
      <c r="A894" s="819"/>
      <c r="B894" s="844"/>
      <c r="C894" s="827"/>
      <c r="D894" s="823"/>
      <c r="E894" s="818"/>
      <c r="F894" s="823"/>
      <c r="G894" s="797"/>
      <c r="J894" s="882"/>
      <c r="K894" s="899"/>
      <c r="L894" s="884"/>
      <c r="M894" s="899"/>
      <c r="N894" s="885"/>
      <c r="O894" s="899"/>
      <c r="P894" s="886"/>
      <c r="Q894" s="899"/>
      <c r="R894" s="887"/>
    </row>
    <row r="895" spans="1:18" s="789" customFormat="1">
      <c r="A895" s="819"/>
      <c r="B895" s="844"/>
      <c r="C895" s="827"/>
      <c r="D895" s="823"/>
      <c r="E895" s="818"/>
      <c r="F895" s="823"/>
      <c r="G895" s="797"/>
      <c r="J895" s="882"/>
      <c r="K895" s="899"/>
      <c r="L895" s="884"/>
      <c r="M895" s="899"/>
      <c r="N895" s="885"/>
      <c r="O895" s="899"/>
      <c r="P895" s="886"/>
      <c r="Q895" s="899"/>
      <c r="R895" s="887"/>
    </row>
    <row r="896" spans="1:18" s="789" customFormat="1">
      <c r="A896" s="819"/>
      <c r="B896" s="844"/>
      <c r="C896" s="827"/>
      <c r="D896" s="823"/>
      <c r="E896" s="818"/>
      <c r="F896" s="823"/>
      <c r="G896" s="797"/>
      <c r="J896" s="882"/>
      <c r="K896" s="899"/>
      <c r="L896" s="884"/>
      <c r="M896" s="899"/>
      <c r="N896" s="885"/>
      <c r="O896" s="899"/>
      <c r="P896" s="886"/>
      <c r="Q896" s="899"/>
      <c r="R896" s="887"/>
    </row>
    <row r="897" spans="1:18" s="789" customFormat="1">
      <c r="A897" s="819"/>
      <c r="B897" s="844"/>
      <c r="C897" s="827"/>
      <c r="D897" s="823"/>
      <c r="E897" s="818"/>
      <c r="F897" s="823"/>
      <c r="G897" s="797"/>
      <c r="J897" s="882"/>
      <c r="K897" s="899"/>
      <c r="L897" s="884"/>
      <c r="M897" s="899"/>
      <c r="N897" s="885"/>
      <c r="O897" s="899"/>
      <c r="P897" s="886"/>
      <c r="Q897" s="899"/>
      <c r="R897" s="887"/>
    </row>
    <row r="898" spans="1:18" s="789" customFormat="1">
      <c r="A898" s="819"/>
      <c r="B898" s="844"/>
      <c r="C898" s="827"/>
      <c r="D898" s="823"/>
      <c r="E898" s="818"/>
      <c r="F898" s="823"/>
      <c r="G898" s="797"/>
      <c r="J898" s="882"/>
      <c r="K898" s="899"/>
      <c r="L898" s="884"/>
      <c r="M898" s="899"/>
      <c r="N898" s="885"/>
      <c r="O898" s="899"/>
      <c r="P898" s="886"/>
      <c r="Q898" s="899"/>
      <c r="R898" s="887"/>
    </row>
    <row r="899" spans="1:18" s="789" customFormat="1">
      <c r="A899" s="819"/>
      <c r="B899" s="844"/>
      <c r="C899" s="827"/>
      <c r="D899" s="823"/>
      <c r="E899" s="818"/>
      <c r="F899" s="823"/>
      <c r="G899" s="797"/>
      <c r="J899" s="882"/>
      <c r="K899" s="899"/>
      <c r="L899" s="884"/>
      <c r="M899" s="899"/>
      <c r="N899" s="885"/>
      <c r="O899" s="899"/>
      <c r="P899" s="886"/>
      <c r="Q899" s="899"/>
      <c r="R899" s="887"/>
    </row>
    <row r="900" spans="1:18" s="789" customFormat="1">
      <c r="A900" s="819"/>
      <c r="B900" s="844"/>
      <c r="C900" s="827"/>
      <c r="D900" s="823"/>
      <c r="E900" s="818"/>
      <c r="F900" s="823"/>
      <c r="G900" s="797"/>
      <c r="J900" s="882"/>
      <c r="K900" s="899"/>
      <c r="L900" s="884"/>
      <c r="M900" s="899"/>
      <c r="N900" s="885"/>
      <c r="O900" s="899"/>
      <c r="P900" s="886"/>
      <c r="Q900" s="899"/>
      <c r="R900" s="887"/>
    </row>
    <row r="901" spans="1:18" s="789" customFormat="1">
      <c r="A901" s="819"/>
      <c r="B901" s="844"/>
      <c r="C901" s="827"/>
      <c r="D901" s="823"/>
      <c r="E901" s="818"/>
      <c r="F901" s="823"/>
      <c r="G901" s="797"/>
      <c r="J901" s="882"/>
      <c r="K901" s="899"/>
      <c r="L901" s="884"/>
      <c r="M901" s="899"/>
      <c r="N901" s="885"/>
      <c r="O901" s="899"/>
      <c r="P901" s="886"/>
      <c r="Q901" s="899"/>
      <c r="R901" s="887"/>
    </row>
    <row r="902" spans="1:18" s="789" customFormat="1">
      <c r="A902" s="819"/>
      <c r="B902" s="844"/>
      <c r="C902" s="827"/>
      <c r="D902" s="823"/>
      <c r="E902" s="818"/>
      <c r="F902" s="823"/>
      <c r="G902" s="797"/>
      <c r="J902" s="882"/>
      <c r="K902" s="899"/>
      <c r="L902" s="884"/>
      <c r="M902" s="899"/>
      <c r="N902" s="885"/>
      <c r="O902" s="899"/>
      <c r="P902" s="886"/>
      <c r="Q902" s="899"/>
      <c r="R902" s="887"/>
    </row>
    <row r="903" spans="1:18" s="789" customFormat="1">
      <c r="A903" s="819"/>
      <c r="B903" s="844"/>
      <c r="C903" s="827"/>
      <c r="D903" s="823"/>
      <c r="E903" s="818"/>
      <c r="F903" s="823"/>
      <c r="G903" s="797"/>
      <c r="J903" s="882"/>
      <c r="K903" s="899"/>
      <c r="L903" s="884"/>
      <c r="M903" s="899"/>
      <c r="N903" s="885"/>
      <c r="O903" s="899"/>
      <c r="P903" s="886"/>
      <c r="Q903" s="899"/>
      <c r="R903" s="887"/>
    </row>
    <row r="904" spans="1:18" s="789" customFormat="1">
      <c r="A904" s="819"/>
      <c r="B904" s="844"/>
      <c r="C904" s="827"/>
      <c r="D904" s="823"/>
      <c r="E904" s="818"/>
      <c r="F904" s="823"/>
      <c r="G904" s="797"/>
      <c r="J904" s="882"/>
      <c r="K904" s="899"/>
      <c r="L904" s="884"/>
      <c r="M904" s="899"/>
      <c r="N904" s="885"/>
      <c r="O904" s="899"/>
      <c r="P904" s="886"/>
      <c r="Q904" s="899"/>
      <c r="R904" s="887"/>
    </row>
    <row r="905" spans="1:18" s="789" customFormat="1">
      <c r="A905" s="819"/>
      <c r="B905" s="844"/>
      <c r="C905" s="827"/>
      <c r="D905" s="823"/>
      <c r="E905" s="818"/>
      <c r="F905" s="823"/>
      <c r="G905" s="797"/>
      <c r="J905" s="882"/>
      <c r="K905" s="899"/>
      <c r="L905" s="884"/>
      <c r="M905" s="899"/>
      <c r="N905" s="885"/>
      <c r="O905" s="899"/>
      <c r="P905" s="886"/>
      <c r="Q905" s="899"/>
      <c r="R905" s="887"/>
    </row>
    <row r="906" spans="1:18" s="789" customFormat="1">
      <c r="A906" s="819"/>
      <c r="B906" s="844"/>
      <c r="C906" s="827"/>
      <c r="D906" s="823"/>
      <c r="E906" s="818"/>
      <c r="F906" s="823"/>
      <c r="G906" s="797"/>
      <c r="J906" s="882"/>
      <c r="K906" s="899"/>
      <c r="L906" s="884"/>
      <c r="M906" s="899"/>
      <c r="N906" s="885"/>
      <c r="O906" s="899"/>
      <c r="P906" s="886"/>
      <c r="Q906" s="899"/>
      <c r="R906" s="887"/>
    </row>
    <row r="907" spans="1:18" s="789" customFormat="1">
      <c r="A907" s="819"/>
      <c r="B907" s="844"/>
      <c r="C907" s="827"/>
      <c r="D907" s="823"/>
      <c r="E907" s="818"/>
      <c r="F907" s="823"/>
      <c r="G907" s="797"/>
      <c r="J907" s="882"/>
      <c r="K907" s="899"/>
      <c r="L907" s="884"/>
      <c r="M907" s="899"/>
      <c r="N907" s="885"/>
      <c r="O907" s="899"/>
      <c r="P907" s="886"/>
      <c r="Q907" s="899"/>
      <c r="R907" s="887"/>
    </row>
    <row r="908" spans="1:18" s="789" customFormat="1">
      <c r="A908" s="819"/>
      <c r="B908" s="844"/>
      <c r="C908" s="827"/>
      <c r="D908" s="823"/>
      <c r="E908" s="818"/>
      <c r="F908" s="823"/>
      <c r="G908" s="797"/>
      <c r="J908" s="882"/>
      <c r="K908" s="899"/>
      <c r="L908" s="884"/>
      <c r="M908" s="899"/>
      <c r="N908" s="885"/>
      <c r="O908" s="899"/>
      <c r="P908" s="886"/>
      <c r="Q908" s="899"/>
      <c r="R908" s="887"/>
    </row>
    <row r="909" spans="1:18" s="789" customFormat="1">
      <c r="A909" s="819"/>
      <c r="B909" s="844"/>
      <c r="C909" s="827"/>
      <c r="D909" s="823"/>
      <c r="E909" s="818"/>
      <c r="F909" s="823"/>
      <c r="G909" s="797"/>
      <c r="J909" s="882"/>
      <c r="K909" s="899"/>
      <c r="L909" s="884"/>
      <c r="M909" s="899"/>
      <c r="N909" s="885"/>
      <c r="O909" s="899"/>
      <c r="P909" s="886"/>
      <c r="Q909" s="899"/>
      <c r="R909" s="887"/>
    </row>
    <row r="910" spans="1:18" s="789" customFormat="1">
      <c r="A910" s="819"/>
      <c r="B910" s="844"/>
      <c r="C910" s="827"/>
      <c r="D910" s="823"/>
      <c r="E910" s="818"/>
      <c r="F910" s="823"/>
      <c r="G910" s="797"/>
      <c r="J910" s="882"/>
      <c r="K910" s="899"/>
      <c r="L910" s="884"/>
      <c r="M910" s="899"/>
      <c r="N910" s="885"/>
      <c r="O910" s="899"/>
      <c r="P910" s="886"/>
      <c r="Q910" s="899"/>
      <c r="R910" s="887"/>
    </row>
    <row r="911" spans="1:18" s="789" customFormat="1">
      <c r="A911" s="819"/>
      <c r="B911" s="844"/>
      <c r="C911" s="827"/>
      <c r="D911" s="823"/>
      <c r="E911" s="818"/>
      <c r="F911" s="823"/>
      <c r="G911" s="797"/>
      <c r="J911" s="882"/>
      <c r="K911" s="899"/>
      <c r="L911" s="884"/>
      <c r="M911" s="899"/>
      <c r="N911" s="885"/>
      <c r="O911" s="899"/>
      <c r="P911" s="886"/>
      <c r="Q911" s="899"/>
      <c r="R911" s="887"/>
    </row>
    <row r="912" spans="1:18" s="789" customFormat="1">
      <c r="A912" s="819"/>
      <c r="B912" s="844"/>
      <c r="C912" s="827"/>
      <c r="D912" s="823"/>
      <c r="E912" s="818"/>
      <c r="F912" s="823"/>
      <c r="G912" s="797"/>
      <c r="J912" s="882"/>
      <c r="K912" s="899"/>
      <c r="L912" s="884"/>
      <c r="M912" s="899"/>
      <c r="N912" s="885"/>
      <c r="O912" s="899"/>
      <c r="P912" s="886"/>
      <c r="Q912" s="899"/>
      <c r="R912" s="887"/>
    </row>
    <row r="913" spans="1:18" s="789" customFormat="1">
      <c r="A913" s="819"/>
      <c r="B913" s="844"/>
      <c r="C913" s="827"/>
      <c r="D913" s="823"/>
      <c r="E913" s="818"/>
      <c r="F913" s="823"/>
      <c r="G913" s="797"/>
      <c r="J913" s="882"/>
      <c r="K913" s="899"/>
      <c r="L913" s="884"/>
      <c r="M913" s="899"/>
      <c r="N913" s="885"/>
      <c r="O913" s="899"/>
      <c r="P913" s="886"/>
      <c r="Q913" s="899"/>
      <c r="R913" s="887"/>
    </row>
    <row r="914" spans="1:18" s="789" customFormat="1">
      <c r="A914" s="819"/>
      <c r="B914" s="844"/>
      <c r="C914" s="827"/>
      <c r="D914" s="823"/>
      <c r="E914" s="818"/>
      <c r="F914" s="823"/>
      <c r="G914" s="797"/>
      <c r="J914" s="882"/>
      <c r="K914" s="899"/>
      <c r="L914" s="884"/>
      <c r="M914" s="899"/>
      <c r="N914" s="885"/>
      <c r="O914" s="899"/>
      <c r="P914" s="886"/>
      <c r="Q914" s="899"/>
      <c r="R914" s="887"/>
    </row>
    <row r="915" spans="1:18" s="789" customFormat="1">
      <c r="A915" s="819"/>
      <c r="B915" s="844"/>
      <c r="C915" s="827"/>
      <c r="D915" s="823"/>
      <c r="E915" s="818"/>
      <c r="F915" s="823"/>
      <c r="G915" s="797"/>
      <c r="J915" s="882"/>
      <c r="K915" s="899"/>
      <c r="L915" s="884"/>
      <c r="M915" s="899"/>
      <c r="N915" s="885"/>
      <c r="O915" s="899"/>
      <c r="P915" s="886"/>
      <c r="Q915" s="899"/>
      <c r="R915" s="887"/>
    </row>
    <row r="916" spans="1:18" s="789" customFormat="1">
      <c r="A916" s="819"/>
      <c r="B916" s="844"/>
      <c r="C916" s="827"/>
      <c r="D916" s="823"/>
      <c r="E916" s="818"/>
      <c r="F916" s="823"/>
      <c r="G916" s="797"/>
      <c r="J916" s="882"/>
      <c r="K916" s="899"/>
      <c r="L916" s="884"/>
      <c r="M916" s="899"/>
      <c r="N916" s="885"/>
      <c r="O916" s="899"/>
      <c r="P916" s="886"/>
      <c r="Q916" s="899"/>
      <c r="R916" s="887"/>
    </row>
    <row r="917" spans="1:18" s="789" customFormat="1">
      <c r="A917" s="819"/>
      <c r="B917" s="844"/>
      <c r="C917" s="827"/>
      <c r="D917" s="823"/>
      <c r="E917" s="818"/>
      <c r="F917" s="823"/>
      <c r="G917" s="797"/>
      <c r="J917" s="882"/>
      <c r="K917" s="899"/>
      <c r="L917" s="884"/>
      <c r="M917" s="899"/>
      <c r="N917" s="885"/>
      <c r="O917" s="899"/>
      <c r="P917" s="886"/>
      <c r="Q917" s="899"/>
      <c r="R917" s="887"/>
    </row>
    <row r="918" spans="1:18" s="789" customFormat="1">
      <c r="A918" s="819"/>
      <c r="B918" s="844"/>
      <c r="C918" s="827"/>
      <c r="D918" s="823"/>
      <c r="E918" s="818"/>
      <c r="F918" s="823"/>
      <c r="G918" s="797"/>
      <c r="J918" s="882"/>
      <c r="K918" s="899"/>
      <c r="L918" s="884"/>
      <c r="M918" s="899"/>
      <c r="N918" s="885"/>
      <c r="O918" s="899"/>
      <c r="P918" s="886"/>
      <c r="Q918" s="899"/>
      <c r="R918" s="887"/>
    </row>
    <row r="919" spans="1:18" s="789" customFormat="1">
      <c r="A919" s="819"/>
      <c r="B919" s="844"/>
      <c r="C919" s="827"/>
      <c r="D919" s="823"/>
      <c r="E919" s="818"/>
      <c r="F919" s="823"/>
      <c r="G919" s="797"/>
      <c r="J919" s="882"/>
      <c r="K919" s="899"/>
      <c r="L919" s="884"/>
      <c r="M919" s="899"/>
      <c r="N919" s="885"/>
      <c r="O919" s="899"/>
      <c r="P919" s="886"/>
      <c r="Q919" s="899"/>
      <c r="R919" s="887"/>
    </row>
    <row r="920" spans="1:18" s="789" customFormat="1">
      <c r="A920" s="819"/>
      <c r="B920" s="844"/>
      <c r="C920" s="827"/>
      <c r="D920" s="823"/>
      <c r="E920" s="818"/>
      <c r="F920" s="823"/>
      <c r="G920" s="797"/>
      <c r="J920" s="882"/>
      <c r="K920" s="899"/>
      <c r="L920" s="884"/>
      <c r="M920" s="899"/>
      <c r="N920" s="885"/>
      <c r="O920" s="899"/>
      <c r="P920" s="886"/>
      <c r="Q920" s="899"/>
      <c r="R920" s="887"/>
    </row>
    <row r="921" spans="1:18" s="789" customFormat="1">
      <c r="A921" s="819"/>
      <c r="B921" s="844"/>
      <c r="C921" s="827"/>
      <c r="D921" s="823"/>
      <c r="E921" s="818"/>
      <c r="F921" s="823"/>
      <c r="G921" s="797"/>
      <c r="J921" s="882"/>
      <c r="K921" s="899"/>
      <c r="L921" s="884"/>
      <c r="M921" s="899"/>
      <c r="N921" s="885"/>
      <c r="O921" s="899"/>
      <c r="P921" s="886"/>
      <c r="Q921" s="899"/>
      <c r="R921" s="887"/>
    </row>
    <row r="922" spans="1:18" s="789" customFormat="1">
      <c r="A922" s="819"/>
      <c r="B922" s="844"/>
      <c r="C922" s="827"/>
      <c r="D922" s="823"/>
      <c r="E922" s="818"/>
      <c r="F922" s="823"/>
      <c r="G922" s="797"/>
      <c r="J922" s="882"/>
      <c r="K922" s="899"/>
      <c r="L922" s="884"/>
      <c r="M922" s="899"/>
      <c r="N922" s="885"/>
      <c r="O922" s="899"/>
      <c r="P922" s="886"/>
      <c r="Q922" s="899"/>
      <c r="R922" s="887"/>
    </row>
    <row r="923" spans="1:18" s="789" customFormat="1">
      <c r="A923" s="819"/>
      <c r="B923" s="844"/>
      <c r="C923" s="827"/>
      <c r="D923" s="823"/>
      <c r="E923" s="818"/>
      <c r="F923" s="823"/>
      <c r="G923" s="797"/>
      <c r="J923" s="882"/>
      <c r="K923" s="899"/>
      <c r="L923" s="884"/>
      <c r="M923" s="899"/>
      <c r="N923" s="885"/>
      <c r="O923" s="899"/>
      <c r="P923" s="886"/>
      <c r="Q923" s="899"/>
      <c r="R923" s="887"/>
    </row>
    <row r="924" spans="1:18" s="789" customFormat="1">
      <c r="A924" s="819"/>
      <c r="B924" s="844"/>
      <c r="C924" s="827"/>
      <c r="D924" s="823"/>
      <c r="E924" s="818"/>
      <c r="F924" s="823"/>
      <c r="G924" s="797"/>
      <c r="J924" s="882"/>
      <c r="K924" s="899"/>
      <c r="L924" s="884"/>
      <c r="M924" s="899"/>
      <c r="N924" s="885"/>
      <c r="O924" s="899"/>
      <c r="P924" s="886"/>
      <c r="Q924" s="899"/>
      <c r="R924" s="887"/>
    </row>
    <row r="925" spans="1:18" s="789" customFormat="1">
      <c r="A925" s="819"/>
      <c r="B925" s="844"/>
      <c r="C925" s="827"/>
      <c r="D925" s="823"/>
      <c r="E925" s="818"/>
      <c r="F925" s="823"/>
      <c r="G925" s="797"/>
      <c r="J925" s="882"/>
      <c r="K925" s="899"/>
      <c r="L925" s="884"/>
      <c r="M925" s="899"/>
      <c r="N925" s="885"/>
      <c r="O925" s="899"/>
      <c r="P925" s="886"/>
      <c r="Q925" s="899"/>
      <c r="R925" s="887"/>
    </row>
    <row r="926" spans="1:18" s="789" customFormat="1">
      <c r="A926" s="819"/>
      <c r="B926" s="844"/>
      <c r="C926" s="827"/>
      <c r="D926" s="823"/>
      <c r="E926" s="818"/>
      <c r="F926" s="823"/>
      <c r="G926" s="797"/>
      <c r="J926" s="882"/>
      <c r="K926" s="899"/>
      <c r="L926" s="884"/>
      <c r="M926" s="899"/>
      <c r="N926" s="885"/>
      <c r="O926" s="899"/>
      <c r="P926" s="886"/>
      <c r="Q926" s="899"/>
      <c r="R926" s="887"/>
    </row>
    <row r="927" spans="1:18" s="789" customFormat="1">
      <c r="A927" s="819"/>
      <c r="B927" s="844"/>
      <c r="C927" s="827"/>
      <c r="D927" s="823"/>
      <c r="E927" s="818"/>
      <c r="F927" s="823"/>
      <c r="G927" s="797"/>
      <c r="J927" s="882"/>
      <c r="K927" s="899"/>
      <c r="L927" s="884"/>
      <c r="M927" s="899"/>
      <c r="N927" s="885"/>
      <c r="O927" s="899"/>
      <c r="P927" s="886"/>
      <c r="Q927" s="899"/>
      <c r="R927" s="887"/>
    </row>
    <row r="928" spans="1:18" s="789" customFormat="1">
      <c r="A928" s="819"/>
      <c r="B928" s="844"/>
      <c r="C928" s="827"/>
      <c r="D928" s="823"/>
      <c r="E928" s="818"/>
      <c r="F928" s="823"/>
      <c r="G928" s="797"/>
      <c r="J928" s="882"/>
      <c r="K928" s="899"/>
      <c r="L928" s="884"/>
      <c r="M928" s="899"/>
      <c r="N928" s="885"/>
      <c r="O928" s="899"/>
      <c r="P928" s="886"/>
      <c r="Q928" s="899"/>
      <c r="R928" s="887"/>
    </row>
    <row r="929" spans="1:18" s="789" customFormat="1">
      <c r="A929" s="819"/>
      <c r="B929" s="844"/>
      <c r="C929" s="827"/>
      <c r="D929" s="823"/>
      <c r="E929" s="818"/>
      <c r="F929" s="823"/>
      <c r="G929" s="797"/>
      <c r="J929" s="882"/>
      <c r="K929" s="899"/>
      <c r="L929" s="884"/>
      <c r="M929" s="899"/>
      <c r="N929" s="885"/>
      <c r="O929" s="899"/>
      <c r="P929" s="886"/>
      <c r="Q929" s="899"/>
      <c r="R929" s="887"/>
    </row>
    <row r="930" spans="1:18" s="789" customFormat="1">
      <c r="A930" s="819"/>
      <c r="B930" s="844"/>
      <c r="C930" s="827"/>
      <c r="D930" s="823"/>
      <c r="E930" s="818"/>
      <c r="F930" s="823"/>
      <c r="G930" s="797"/>
      <c r="J930" s="882"/>
      <c r="K930" s="899"/>
      <c r="L930" s="884"/>
      <c r="M930" s="899"/>
      <c r="N930" s="885"/>
      <c r="O930" s="899"/>
      <c r="P930" s="886"/>
      <c r="Q930" s="899"/>
      <c r="R930" s="887"/>
    </row>
    <row r="931" spans="1:18" s="789" customFormat="1">
      <c r="A931" s="819"/>
      <c r="B931" s="844"/>
      <c r="C931" s="827"/>
      <c r="D931" s="823"/>
      <c r="E931" s="818"/>
      <c r="F931" s="823"/>
      <c r="G931" s="797"/>
      <c r="J931" s="882"/>
      <c r="K931" s="899"/>
      <c r="L931" s="884"/>
      <c r="M931" s="899"/>
      <c r="N931" s="885"/>
      <c r="O931" s="899"/>
      <c r="P931" s="886"/>
      <c r="Q931" s="899"/>
      <c r="R931" s="887"/>
    </row>
    <row r="932" spans="1:18" s="789" customFormat="1">
      <c r="A932" s="819"/>
      <c r="B932" s="844"/>
      <c r="C932" s="827"/>
      <c r="D932" s="823"/>
      <c r="E932" s="818"/>
      <c r="F932" s="823"/>
      <c r="G932" s="797"/>
      <c r="J932" s="882"/>
      <c r="K932" s="899"/>
      <c r="L932" s="884"/>
      <c r="M932" s="899"/>
      <c r="N932" s="885"/>
      <c r="O932" s="899"/>
      <c r="P932" s="886"/>
      <c r="Q932" s="899"/>
      <c r="R932" s="887"/>
    </row>
    <row r="933" spans="1:18" s="789" customFormat="1">
      <c r="A933" s="819"/>
      <c r="B933" s="844"/>
      <c r="C933" s="827"/>
      <c r="D933" s="823"/>
      <c r="E933" s="818"/>
      <c r="F933" s="823"/>
      <c r="G933" s="797"/>
      <c r="J933" s="882"/>
      <c r="K933" s="899"/>
      <c r="L933" s="884"/>
      <c r="M933" s="899"/>
      <c r="N933" s="885"/>
      <c r="O933" s="899"/>
      <c r="P933" s="886"/>
      <c r="Q933" s="899"/>
      <c r="R933" s="887"/>
    </row>
    <row r="934" spans="1:18" s="789" customFormat="1">
      <c r="A934" s="819"/>
      <c r="B934" s="844"/>
      <c r="C934" s="827"/>
      <c r="D934" s="823"/>
      <c r="E934" s="818"/>
      <c r="F934" s="823"/>
      <c r="G934" s="797"/>
      <c r="J934" s="882"/>
      <c r="K934" s="899"/>
      <c r="L934" s="884"/>
      <c r="M934" s="899"/>
      <c r="N934" s="885"/>
      <c r="O934" s="899"/>
      <c r="P934" s="886"/>
      <c r="Q934" s="899"/>
      <c r="R934" s="887"/>
    </row>
    <row r="935" spans="1:18" s="789" customFormat="1">
      <c r="A935" s="819"/>
      <c r="B935" s="844"/>
      <c r="C935" s="827"/>
      <c r="D935" s="823"/>
      <c r="E935" s="818"/>
      <c r="F935" s="823"/>
      <c r="G935" s="797"/>
      <c r="J935" s="882"/>
      <c r="K935" s="899"/>
      <c r="L935" s="884"/>
      <c r="M935" s="899"/>
      <c r="N935" s="885"/>
      <c r="O935" s="899"/>
      <c r="P935" s="886"/>
      <c r="Q935" s="899"/>
      <c r="R935" s="887"/>
    </row>
    <row r="936" spans="1:18" s="789" customFormat="1">
      <c r="A936" s="819"/>
      <c r="B936" s="844"/>
      <c r="C936" s="827"/>
      <c r="D936" s="823"/>
      <c r="E936" s="818"/>
      <c r="F936" s="823"/>
      <c r="G936" s="797"/>
      <c r="J936" s="882"/>
      <c r="K936" s="899"/>
      <c r="L936" s="884"/>
      <c r="M936" s="899"/>
      <c r="N936" s="885"/>
      <c r="O936" s="899"/>
      <c r="P936" s="886"/>
      <c r="Q936" s="899"/>
      <c r="R936" s="887"/>
    </row>
    <row r="937" spans="1:18" s="789" customFormat="1">
      <c r="A937" s="819"/>
      <c r="B937" s="844"/>
      <c r="C937" s="827"/>
      <c r="D937" s="823"/>
      <c r="E937" s="818"/>
      <c r="F937" s="823"/>
      <c r="G937" s="797"/>
      <c r="J937" s="882"/>
      <c r="K937" s="899"/>
      <c r="L937" s="884"/>
      <c r="M937" s="899"/>
      <c r="N937" s="885"/>
      <c r="O937" s="899"/>
      <c r="P937" s="886"/>
      <c r="Q937" s="899"/>
      <c r="R937" s="887"/>
    </row>
    <row r="938" spans="1:18" s="789" customFormat="1">
      <c r="A938" s="819"/>
      <c r="B938" s="844"/>
      <c r="C938" s="827"/>
      <c r="D938" s="823"/>
      <c r="E938" s="818"/>
      <c r="F938" s="823"/>
      <c r="G938" s="797"/>
      <c r="J938" s="882"/>
      <c r="K938" s="899"/>
      <c r="L938" s="884"/>
      <c r="M938" s="899"/>
      <c r="N938" s="885"/>
      <c r="O938" s="899"/>
      <c r="P938" s="886"/>
      <c r="Q938" s="899"/>
      <c r="R938" s="887"/>
    </row>
    <row r="939" spans="1:18" s="789" customFormat="1">
      <c r="A939" s="819"/>
      <c r="B939" s="844"/>
      <c r="C939" s="827"/>
      <c r="D939" s="823"/>
      <c r="E939" s="818"/>
      <c r="F939" s="823"/>
      <c r="G939" s="797"/>
      <c r="J939" s="882"/>
      <c r="K939" s="899"/>
      <c r="L939" s="884"/>
      <c r="M939" s="899"/>
      <c r="N939" s="885"/>
      <c r="O939" s="899"/>
      <c r="P939" s="886"/>
      <c r="Q939" s="899"/>
      <c r="R939" s="887"/>
    </row>
    <row r="940" spans="1:18" s="789" customFormat="1">
      <c r="A940" s="819"/>
      <c r="B940" s="844"/>
      <c r="C940" s="827"/>
      <c r="D940" s="823"/>
      <c r="E940" s="818"/>
      <c r="F940" s="823"/>
      <c r="G940" s="797"/>
      <c r="J940" s="882"/>
      <c r="K940" s="899"/>
      <c r="L940" s="884"/>
      <c r="M940" s="899"/>
      <c r="N940" s="885"/>
      <c r="O940" s="899"/>
      <c r="P940" s="886"/>
      <c r="Q940" s="899"/>
      <c r="R940" s="887"/>
    </row>
    <row r="941" spans="1:18" s="789" customFormat="1">
      <c r="A941" s="819"/>
      <c r="B941" s="844"/>
      <c r="C941" s="827"/>
      <c r="D941" s="823"/>
      <c r="E941" s="818"/>
      <c r="F941" s="823"/>
      <c r="G941" s="797"/>
      <c r="J941" s="882"/>
      <c r="K941" s="899"/>
      <c r="L941" s="884"/>
      <c r="M941" s="899"/>
      <c r="N941" s="885"/>
      <c r="O941" s="899"/>
      <c r="P941" s="886"/>
      <c r="Q941" s="899"/>
      <c r="R941" s="887"/>
    </row>
    <row r="942" spans="1:18" s="789" customFormat="1">
      <c r="A942" s="819"/>
      <c r="B942" s="844"/>
      <c r="C942" s="827"/>
      <c r="D942" s="823"/>
      <c r="E942" s="818"/>
      <c r="F942" s="823"/>
      <c r="G942" s="797"/>
      <c r="J942" s="882"/>
      <c r="K942" s="899"/>
      <c r="L942" s="884"/>
      <c r="M942" s="899"/>
      <c r="N942" s="885"/>
      <c r="O942" s="899"/>
      <c r="P942" s="886"/>
      <c r="Q942" s="899"/>
      <c r="R942" s="887"/>
    </row>
    <row r="943" spans="1:18" s="789" customFormat="1">
      <c r="A943" s="819"/>
      <c r="B943" s="844"/>
      <c r="C943" s="827"/>
      <c r="D943" s="823"/>
      <c r="E943" s="818"/>
      <c r="F943" s="823"/>
      <c r="G943" s="797"/>
      <c r="J943" s="882"/>
      <c r="K943" s="899"/>
      <c r="L943" s="884"/>
      <c r="M943" s="899"/>
      <c r="N943" s="885"/>
      <c r="O943" s="899"/>
      <c r="P943" s="886"/>
      <c r="Q943" s="899"/>
      <c r="R943" s="887"/>
    </row>
    <row r="944" spans="1:18" s="789" customFormat="1">
      <c r="A944" s="819"/>
      <c r="B944" s="844"/>
      <c r="C944" s="827"/>
      <c r="D944" s="823"/>
      <c r="E944" s="818"/>
      <c r="F944" s="823"/>
      <c r="G944" s="797"/>
      <c r="J944" s="882"/>
      <c r="K944" s="899"/>
      <c r="L944" s="884"/>
      <c r="M944" s="899"/>
      <c r="N944" s="885"/>
      <c r="O944" s="899"/>
      <c r="P944" s="886"/>
      <c r="Q944" s="899"/>
      <c r="R944" s="887"/>
    </row>
    <row r="945" spans="1:18" s="789" customFormat="1">
      <c r="A945" s="819"/>
      <c r="B945" s="844"/>
      <c r="C945" s="827"/>
      <c r="D945" s="823"/>
      <c r="E945" s="818"/>
      <c r="F945" s="823"/>
      <c r="G945" s="797"/>
      <c r="J945" s="882"/>
      <c r="K945" s="899"/>
      <c r="L945" s="884"/>
      <c r="M945" s="899"/>
      <c r="N945" s="885"/>
      <c r="O945" s="899"/>
      <c r="P945" s="886"/>
      <c r="Q945" s="899"/>
      <c r="R945" s="887"/>
    </row>
    <row r="946" spans="1:18" s="789" customFormat="1">
      <c r="A946" s="819"/>
      <c r="B946" s="844"/>
      <c r="C946" s="827"/>
      <c r="D946" s="823"/>
      <c r="E946" s="818"/>
      <c r="F946" s="823"/>
      <c r="G946" s="797"/>
      <c r="J946" s="882"/>
      <c r="K946" s="899"/>
      <c r="L946" s="884"/>
      <c r="M946" s="899"/>
      <c r="N946" s="885"/>
      <c r="O946" s="899"/>
      <c r="P946" s="886"/>
      <c r="Q946" s="899"/>
      <c r="R946" s="887"/>
    </row>
    <row r="947" spans="1:18" s="789" customFormat="1">
      <c r="A947" s="819"/>
      <c r="B947" s="844"/>
      <c r="C947" s="827"/>
      <c r="D947" s="823"/>
      <c r="E947" s="818"/>
      <c r="F947" s="823"/>
      <c r="G947" s="797"/>
      <c r="J947" s="882"/>
      <c r="K947" s="899"/>
      <c r="L947" s="884"/>
      <c r="M947" s="899"/>
      <c r="N947" s="885"/>
      <c r="O947" s="899"/>
      <c r="P947" s="886"/>
      <c r="Q947" s="899"/>
      <c r="R947" s="887"/>
    </row>
    <row r="948" spans="1:18" s="789" customFormat="1">
      <c r="A948" s="819"/>
      <c r="B948" s="844"/>
      <c r="C948" s="827"/>
      <c r="D948" s="823"/>
      <c r="E948" s="818"/>
      <c r="F948" s="823"/>
      <c r="G948" s="797"/>
      <c r="J948" s="882"/>
      <c r="K948" s="899"/>
      <c r="L948" s="884"/>
      <c r="M948" s="899"/>
      <c r="N948" s="885"/>
      <c r="O948" s="899"/>
      <c r="P948" s="886"/>
      <c r="Q948" s="899"/>
      <c r="R948" s="887"/>
    </row>
    <row r="949" spans="1:18" s="789" customFormat="1">
      <c r="A949" s="819"/>
      <c r="B949" s="844"/>
      <c r="C949" s="827"/>
      <c r="D949" s="823"/>
      <c r="E949" s="818"/>
      <c r="F949" s="823"/>
      <c r="G949" s="797"/>
      <c r="J949" s="882"/>
      <c r="K949" s="899"/>
      <c r="L949" s="884"/>
      <c r="M949" s="899"/>
      <c r="N949" s="885"/>
      <c r="O949" s="899"/>
      <c r="P949" s="886"/>
      <c r="Q949" s="899"/>
      <c r="R949" s="887"/>
    </row>
    <row r="950" spans="1:18" s="789" customFormat="1">
      <c r="A950" s="819"/>
      <c r="B950" s="844"/>
      <c r="C950" s="827"/>
      <c r="D950" s="823"/>
      <c r="E950" s="818"/>
      <c r="F950" s="823"/>
      <c r="G950" s="797"/>
      <c r="J950" s="882"/>
      <c r="K950" s="899"/>
      <c r="L950" s="884"/>
      <c r="M950" s="899"/>
      <c r="N950" s="885"/>
      <c r="O950" s="899"/>
      <c r="P950" s="886"/>
      <c r="Q950" s="899"/>
      <c r="R950" s="887"/>
    </row>
    <row r="951" spans="1:18" s="789" customFormat="1">
      <c r="A951" s="819"/>
      <c r="B951" s="844"/>
      <c r="C951" s="827"/>
      <c r="D951" s="823"/>
      <c r="E951" s="818"/>
      <c r="F951" s="823"/>
      <c r="G951" s="797"/>
      <c r="J951" s="882"/>
      <c r="K951" s="899"/>
      <c r="L951" s="884"/>
      <c r="M951" s="899"/>
      <c r="N951" s="885"/>
      <c r="O951" s="899"/>
      <c r="P951" s="886"/>
      <c r="Q951" s="899"/>
      <c r="R951" s="887"/>
    </row>
    <row r="952" spans="1:18" s="789" customFormat="1">
      <c r="A952" s="819"/>
      <c r="B952" s="844"/>
      <c r="C952" s="827"/>
      <c r="D952" s="823"/>
      <c r="E952" s="818"/>
      <c r="F952" s="823"/>
      <c r="G952" s="797"/>
      <c r="J952" s="882"/>
      <c r="K952" s="899"/>
      <c r="L952" s="884"/>
      <c r="M952" s="899"/>
      <c r="N952" s="885"/>
      <c r="O952" s="899"/>
      <c r="P952" s="886"/>
      <c r="Q952" s="899"/>
      <c r="R952" s="887"/>
    </row>
    <row r="953" spans="1:18" s="789" customFormat="1">
      <c r="A953" s="819"/>
      <c r="B953" s="844"/>
      <c r="C953" s="827"/>
      <c r="D953" s="823"/>
      <c r="E953" s="818"/>
      <c r="F953" s="823"/>
      <c r="G953" s="797"/>
      <c r="J953" s="882"/>
      <c r="K953" s="899"/>
      <c r="L953" s="884"/>
      <c r="M953" s="899"/>
      <c r="N953" s="885"/>
      <c r="O953" s="899"/>
      <c r="P953" s="886"/>
      <c r="Q953" s="899"/>
      <c r="R953" s="887"/>
    </row>
    <row r="954" spans="1:18" s="789" customFormat="1">
      <c r="A954" s="819"/>
      <c r="B954" s="844"/>
      <c r="C954" s="827"/>
      <c r="D954" s="823"/>
      <c r="E954" s="818"/>
      <c r="F954" s="823"/>
      <c r="G954" s="797"/>
      <c r="J954" s="882"/>
      <c r="K954" s="899"/>
      <c r="L954" s="884"/>
      <c r="M954" s="899"/>
      <c r="N954" s="885"/>
      <c r="O954" s="899"/>
      <c r="P954" s="886"/>
      <c r="Q954" s="899"/>
      <c r="R954" s="887"/>
    </row>
    <row r="955" spans="1:18" s="789" customFormat="1">
      <c r="A955" s="819"/>
      <c r="B955" s="844"/>
      <c r="C955" s="827"/>
      <c r="D955" s="823"/>
      <c r="E955" s="818"/>
      <c r="F955" s="823"/>
      <c r="G955" s="797"/>
      <c r="J955" s="882"/>
      <c r="K955" s="899"/>
      <c r="L955" s="884"/>
      <c r="M955" s="899"/>
      <c r="N955" s="885"/>
      <c r="O955" s="899"/>
      <c r="P955" s="886"/>
      <c r="Q955" s="899"/>
      <c r="R955" s="887"/>
    </row>
    <row r="956" spans="1:18" s="789" customFormat="1">
      <c r="A956" s="819"/>
      <c r="B956" s="844"/>
      <c r="C956" s="827"/>
      <c r="D956" s="823"/>
      <c r="E956" s="818"/>
      <c r="F956" s="823"/>
      <c r="G956" s="797"/>
      <c r="J956" s="882"/>
      <c r="K956" s="899"/>
      <c r="L956" s="884"/>
      <c r="M956" s="899"/>
      <c r="N956" s="885"/>
      <c r="O956" s="899"/>
      <c r="P956" s="886"/>
      <c r="Q956" s="899"/>
      <c r="R956" s="887"/>
    </row>
    <row r="957" spans="1:18" s="789" customFormat="1">
      <c r="A957" s="819"/>
      <c r="B957" s="844"/>
      <c r="C957" s="827"/>
      <c r="D957" s="823"/>
      <c r="E957" s="818"/>
      <c r="F957" s="823"/>
      <c r="G957" s="797"/>
      <c r="J957" s="882"/>
      <c r="K957" s="899"/>
      <c r="L957" s="884"/>
      <c r="M957" s="899"/>
      <c r="N957" s="885"/>
      <c r="O957" s="899"/>
      <c r="P957" s="886"/>
      <c r="Q957" s="899"/>
      <c r="R957" s="887"/>
    </row>
    <row r="958" spans="1:18" s="789" customFormat="1">
      <c r="A958" s="819"/>
      <c r="B958" s="844"/>
      <c r="C958" s="827"/>
      <c r="D958" s="823"/>
      <c r="E958" s="818"/>
      <c r="F958" s="823"/>
      <c r="G958" s="797"/>
      <c r="J958" s="882"/>
      <c r="K958" s="899"/>
      <c r="L958" s="884"/>
      <c r="M958" s="899"/>
      <c r="N958" s="885"/>
      <c r="O958" s="899"/>
      <c r="P958" s="886"/>
      <c r="Q958" s="899"/>
      <c r="R958" s="887"/>
    </row>
    <row r="959" spans="1:18" s="789" customFormat="1">
      <c r="A959" s="819"/>
      <c r="B959" s="844"/>
      <c r="C959" s="827"/>
      <c r="D959" s="823"/>
      <c r="E959" s="818"/>
      <c r="F959" s="823"/>
      <c r="G959" s="797"/>
      <c r="J959" s="882"/>
      <c r="K959" s="899"/>
      <c r="L959" s="884"/>
      <c r="M959" s="899"/>
      <c r="N959" s="885"/>
      <c r="O959" s="899"/>
      <c r="P959" s="886"/>
      <c r="Q959" s="899"/>
      <c r="R959" s="887"/>
    </row>
    <row r="960" spans="1:18" s="789" customFormat="1">
      <c r="A960" s="819"/>
      <c r="B960" s="844"/>
      <c r="C960" s="827"/>
      <c r="D960" s="823"/>
      <c r="E960" s="818"/>
      <c r="F960" s="823"/>
      <c r="G960" s="797"/>
      <c r="J960" s="882"/>
      <c r="K960" s="899"/>
      <c r="L960" s="884"/>
      <c r="M960" s="899"/>
      <c r="N960" s="885"/>
      <c r="O960" s="899"/>
      <c r="P960" s="886"/>
      <c r="Q960" s="899"/>
      <c r="R960" s="887"/>
    </row>
    <row r="961" spans="1:18" s="789" customFormat="1">
      <c r="A961" s="819"/>
      <c r="B961" s="844"/>
      <c r="C961" s="827"/>
      <c r="D961" s="823"/>
      <c r="E961" s="818"/>
      <c r="F961" s="823"/>
      <c r="G961" s="797"/>
      <c r="J961" s="882"/>
      <c r="K961" s="899"/>
      <c r="L961" s="884"/>
      <c r="M961" s="899"/>
      <c r="N961" s="885"/>
      <c r="O961" s="899"/>
      <c r="P961" s="886"/>
      <c r="Q961" s="899"/>
      <c r="R961" s="887"/>
    </row>
    <row r="962" spans="1:18" s="789" customFormat="1">
      <c r="A962" s="819"/>
      <c r="B962" s="844"/>
      <c r="C962" s="827"/>
      <c r="D962" s="823"/>
      <c r="E962" s="818"/>
      <c r="F962" s="823"/>
      <c r="G962" s="797"/>
      <c r="J962" s="882"/>
      <c r="K962" s="899"/>
      <c r="L962" s="884"/>
      <c r="M962" s="899"/>
      <c r="N962" s="885"/>
      <c r="O962" s="899"/>
      <c r="P962" s="886"/>
      <c r="Q962" s="899"/>
      <c r="R962" s="887"/>
    </row>
    <row r="963" spans="1:18" s="789" customFormat="1">
      <c r="A963" s="819"/>
      <c r="B963" s="844"/>
      <c r="C963" s="827"/>
      <c r="D963" s="823"/>
      <c r="E963" s="818"/>
      <c r="F963" s="823"/>
      <c r="G963" s="797"/>
      <c r="J963" s="882"/>
      <c r="K963" s="899"/>
      <c r="L963" s="884"/>
      <c r="M963" s="899"/>
      <c r="N963" s="885"/>
      <c r="O963" s="899"/>
      <c r="P963" s="886"/>
      <c r="Q963" s="899"/>
      <c r="R963" s="887"/>
    </row>
    <row r="964" spans="1:18">
      <c r="A964" s="819"/>
      <c r="B964" s="844"/>
      <c r="C964" s="827"/>
      <c r="D964" s="823"/>
      <c r="E964" s="818"/>
      <c r="F964" s="823"/>
      <c r="G964" s="797"/>
    </row>
    <row r="965" spans="1:18">
      <c r="A965" s="819"/>
      <c r="B965" s="844"/>
      <c r="C965" s="827"/>
      <c r="D965" s="823"/>
      <c r="E965" s="818"/>
      <c r="F965" s="823"/>
      <c r="G965" s="797"/>
    </row>
  </sheetData>
  <sheetProtection password="E0FD" sheet="1" objects="1" scenarios="1"/>
  <mergeCells count="2">
    <mergeCell ref="B99:G99"/>
    <mergeCell ref="B41:C41"/>
  </mergeCells>
  <phoneticPr fontId="3" type="noConversion"/>
  <pageMargins left="0.74803149606299213" right="0.75" top="1.5563725490196079" bottom="0.98425196850393704" header="0.47244094488188981" footer="0.47244094488188981"/>
  <pageSetup paperSize="9" orientation="portrait" r:id="rId1"/>
  <headerFooter alignWithMargins="0">
    <oddHeader xml:space="preserve">&amp;L
&amp;8INVESTITOR: Občina Nova Gorica, Trg Edvarda Kardelja 1, Nova Gorica
OBJEKT: Vrtec Dornberk&amp;10
</oddHeader>
    <oddFooter>&amp;R&amp;"Arial Narrow,Običajno"&amp;A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1">
    <tabColor rgb="FFFFFF00"/>
  </sheetPr>
  <dimension ref="A1:H46"/>
  <sheetViews>
    <sheetView view="pageBreakPreview" zoomScale="85" zoomScaleNormal="100" zoomScaleSheetLayoutView="85" zoomScalePageLayoutView="70" workbookViewId="0">
      <selection activeCell="D12" sqref="D12"/>
    </sheetView>
  </sheetViews>
  <sheetFormatPr defaultRowHeight="12.75"/>
  <cols>
    <col min="1" max="1" width="4" style="96" customWidth="1"/>
    <col min="2" max="2" width="80" style="96" customWidth="1"/>
    <col min="3" max="3" width="27.7109375" style="96" customWidth="1"/>
    <col min="4" max="4" width="27.7109375" style="98" customWidth="1"/>
    <col min="5" max="5" width="6.42578125" style="95" customWidth="1"/>
    <col min="6" max="6" width="13.85546875" style="95" bestFit="1" customWidth="1"/>
    <col min="7" max="256" width="9.140625" style="95"/>
    <col min="257" max="257" width="4" style="95" customWidth="1"/>
    <col min="258" max="258" width="80" style="95" customWidth="1"/>
    <col min="259" max="260" width="27.7109375" style="95" customWidth="1"/>
    <col min="261" max="261" width="6.42578125" style="95" customWidth="1"/>
    <col min="262" max="262" width="13.85546875" style="95" bestFit="1" customWidth="1"/>
    <col min="263" max="512" width="9.140625" style="95"/>
    <col min="513" max="513" width="4" style="95" customWidth="1"/>
    <col min="514" max="514" width="80" style="95" customWidth="1"/>
    <col min="515" max="516" width="27.7109375" style="95" customWidth="1"/>
    <col min="517" max="517" width="6.42578125" style="95" customWidth="1"/>
    <col min="518" max="518" width="13.85546875" style="95" bestFit="1" customWidth="1"/>
    <col min="519" max="768" width="9.140625" style="95"/>
    <col min="769" max="769" width="4" style="95" customWidth="1"/>
    <col min="770" max="770" width="80" style="95" customWidth="1"/>
    <col min="771" max="772" width="27.7109375" style="95" customWidth="1"/>
    <col min="773" max="773" width="6.42578125" style="95" customWidth="1"/>
    <col min="774" max="774" width="13.85546875" style="95" bestFit="1" customWidth="1"/>
    <col min="775" max="1024" width="9.140625" style="95"/>
    <col min="1025" max="1025" width="4" style="95" customWidth="1"/>
    <col min="1026" max="1026" width="80" style="95" customWidth="1"/>
    <col min="1027" max="1028" width="27.7109375" style="95" customWidth="1"/>
    <col min="1029" max="1029" width="6.42578125" style="95" customWidth="1"/>
    <col min="1030" max="1030" width="13.85546875" style="95" bestFit="1" customWidth="1"/>
    <col min="1031" max="1280" width="9.140625" style="95"/>
    <col min="1281" max="1281" width="4" style="95" customWidth="1"/>
    <col min="1282" max="1282" width="80" style="95" customWidth="1"/>
    <col min="1283" max="1284" width="27.7109375" style="95" customWidth="1"/>
    <col min="1285" max="1285" width="6.42578125" style="95" customWidth="1"/>
    <col min="1286" max="1286" width="13.85546875" style="95" bestFit="1" customWidth="1"/>
    <col min="1287" max="1536" width="9.140625" style="95"/>
    <col min="1537" max="1537" width="4" style="95" customWidth="1"/>
    <col min="1538" max="1538" width="80" style="95" customWidth="1"/>
    <col min="1539" max="1540" width="27.7109375" style="95" customWidth="1"/>
    <col min="1541" max="1541" width="6.42578125" style="95" customWidth="1"/>
    <col min="1542" max="1542" width="13.85546875" style="95" bestFit="1" customWidth="1"/>
    <col min="1543" max="1792" width="9.140625" style="95"/>
    <col min="1793" max="1793" width="4" style="95" customWidth="1"/>
    <col min="1794" max="1794" width="80" style="95" customWidth="1"/>
    <col min="1795" max="1796" width="27.7109375" style="95" customWidth="1"/>
    <col min="1797" max="1797" width="6.42578125" style="95" customWidth="1"/>
    <col min="1798" max="1798" width="13.85546875" style="95" bestFit="1" customWidth="1"/>
    <col min="1799" max="2048" width="9.140625" style="95"/>
    <col min="2049" max="2049" width="4" style="95" customWidth="1"/>
    <col min="2050" max="2050" width="80" style="95" customWidth="1"/>
    <col min="2051" max="2052" width="27.7109375" style="95" customWidth="1"/>
    <col min="2053" max="2053" width="6.42578125" style="95" customWidth="1"/>
    <col min="2054" max="2054" width="13.85546875" style="95" bestFit="1" customWidth="1"/>
    <col min="2055" max="2304" width="9.140625" style="95"/>
    <col min="2305" max="2305" width="4" style="95" customWidth="1"/>
    <col min="2306" max="2306" width="80" style="95" customWidth="1"/>
    <col min="2307" max="2308" width="27.7109375" style="95" customWidth="1"/>
    <col min="2309" max="2309" width="6.42578125" style="95" customWidth="1"/>
    <col min="2310" max="2310" width="13.85546875" style="95" bestFit="1" customWidth="1"/>
    <col min="2311" max="2560" width="9.140625" style="95"/>
    <col min="2561" max="2561" width="4" style="95" customWidth="1"/>
    <col min="2562" max="2562" width="80" style="95" customWidth="1"/>
    <col min="2563" max="2564" width="27.7109375" style="95" customWidth="1"/>
    <col min="2565" max="2565" width="6.42578125" style="95" customWidth="1"/>
    <col min="2566" max="2566" width="13.85546875" style="95" bestFit="1" customWidth="1"/>
    <col min="2567" max="2816" width="9.140625" style="95"/>
    <col min="2817" max="2817" width="4" style="95" customWidth="1"/>
    <col min="2818" max="2818" width="80" style="95" customWidth="1"/>
    <col min="2819" max="2820" width="27.7109375" style="95" customWidth="1"/>
    <col min="2821" max="2821" width="6.42578125" style="95" customWidth="1"/>
    <col min="2822" max="2822" width="13.85546875" style="95" bestFit="1" customWidth="1"/>
    <col min="2823" max="3072" width="9.140625" style="95"/>
    <col min="3073" max="3073" width="4" style="95" customWidth="1"/>
    <col min="3074" max="3074" width="80" style="95" customWidth="1"/>
    <col min="3075" max="3076" width="27.7109375" style="95" customWidth="1"/>
    <col min="3077" max="3077" width="6.42578125" style="95" customWidth="1"/>
    <col min="3078" max="3078" width="13.85546875" style="95" bestFit="1" customWidth="1"/>
    <col min="3079" max="3328" width="9.140625" style="95"/>
    <col min="3329" max="3329" width="4" style="95" customWidth="1"/>
    <col min="3330" max="3330" width="80" style="95" customWidth="1"/>
    <col min="3331" max="3332" width="27.7109375" style="95" customWidth="1"/>
    <col min="3333" max="3333" width="6.42578125" style="95" customWidth="1"/>
    <col min="3334" max="3334" width="13.85546875" style="95" bestFit="1" customWidth="1"/>
    <col min="3335" max="3584" width="9.140625" style="95"/>
    <col min="3585" max="3585" width="4" style="95" customWidth="1"/>
    <col min="3586" max="3586" width="80" style="95" customWidth="1"/>
    <col min="3587" max="3588" width="27.7109375" style="95" customWidth="1"/>
    <col min="3589" max="3589" width="6.42578125" style="95" customWidth="1"/>
    <col min="3590" max="3590" width="13.85546875" style="95" bestFit="1" customWidth="1"/>
    <col min="3591" max="3840" width="9.140625" style="95"/>
    <col min="3841" max="3841" width="4" style="95" customWidth="1"/>
    <col min="3842" max="3842" width="80" style="95" customWidth="1"/>
    <col min="3843" max="3844" width="27.7109375" style="95" customWidth="1"/>
    <col min="3845" max="3845" width="6.42578125" style="95" customWidth="1"/>
    <col min="3846" max="3846" width="13.85546875" style="95" bestFit="1" customWidth="1"/>
    <col min="3847" max="4096" width="9.140625" style="95"/>
    <col min="4097" max="4097" width="4" style="95" customWidth="1"/>
    <col min="4098" max="4098" width="80" style="95" customWidth="1"/>
    <col min="4099" max="4100" width="27.7109375" style="95" customWidth="1"/>
    <col min="4101" max="4101" width="6.42578125" style="95" customWidth="1"/>
    <col min="4102" max="4102" width="13.85546875" style="95" bestFit="1" customWidth="1"/>
    <col min="4103" max="4352" width="9.140625" style="95"/>
    <col min="4353" max="4353" width="4" style="95" customWidth="1"/>
    <col min="4354" max="4354" width="80" style="95" customWidth="1"/>
    <col min="4355" max="4356" width="27.7109375" style="95" customWidth="1"/>
    <col min="4357" max="4357" width="6.42578125" style="95" customWidth="1"/>
    <col min="4358" max="4358" width="13.85546875" style="95" bestFit="1" customWidth="1"/>
    <col min="4359" max="4608" width="9.140625" style="95"/>
    <col min="4609" max="4609" width="4" style="95" customWidth="1"/>
    <col min="4610" max="4610" width="80" style="95" customWidth="1"/>
    <col min="4611" max="4612" width="27.7109375" style="95" customWidth="1"/>
    <col min="4613" max="4613" width="6.42578125" style="95" customWidth="1"/>
    <col min="4614" max="4614" width="13.85546875" style="95" bestFit="1" customWidth="1"/>
    <col min="4615" max="4864" width="9.140625" style="95"/>
    <col min="4865" max="4865" width="4" style="95" customWidth="1"/>
    <col min="4866" max="4866" width="80" style="95" customWidth="1"/>
    <col min="4867" max="4868" width="27.7109375" style="95" customWidth="1"/>
    <col min="4869" max="4869" width="6.42578125" style="95" customWidth="1"/>
    <col min="4870" max="4870" width="13.85546875" style="95" bestFit="1" customWidth="1"/>
    <col min="4871" max="5120" width="9.140625" style="95"/>
    <col min="5121" max="5121" width="4" style="95" customWidth="1"/>
    <col min="5122" max="5122" width="80" style="95" customWidth="1"/>
    <col min="5123" max="5124" width="27.7109375" style="95" customWidth="1"/>
    <col min="5125" max="5125" width="6.42578125" style="95" customWidth="1"/>
    <col min="5126" max="5126" width="13.85546875" style="95" bestFit="1" customWidth="1"/>
    <col min="5127" max="5376" width="9.140625" style="95"/>
    <col min="5377" max="5377" width="4" style="95" customWidth="1"/>
    <col min="5378" max="5378" width="80" style="95" customWidth="1"/>
    <col min="5379" max="5380" width="27.7109375" style="95" customWidth="1"/>
    <col min="5381" max="5381" width="6.42578125" style="95" customWidth="1"/>
    <col min="5382" max="5382" width="13.85546875" style="95" bestFit="1" customWidth="1"/>
    <col min="5383" max="5632" width="9.140625" style="95"/>
    <col min="5633" max="5633" width="4" style="95" customWidth="1"/>
    <col min="5634" max="5634" width="80" style="95" customWidth="1"/>
    <col min="5635" max="5636" width="27.7109375" style="95" customWidth="1"/>
    <col min="5637" max="5637" width="6.42578125" style="95" customWidth="1"/>
    <col min="5638" max="5638" width="13.85546875" style="95" bestFit="1" customWidth="1"/>
    <col min="5639" max="5888" width="9.140625" style="95"/>
    <col min="5889" max="5889" width="4" style="95" customWidth="1"/>
    <col min="5890" max="5890" width="80" style="95" customWidth="1"/>
    <col min="5891" max="5892" width="27.7109375" style="95" customWidth="1"/>
    <col min="5893" max="5893" width="6.42578125" style="95" customWidth="1"/>
    <col min="5894" max="5894" width="13.85546875" style="95" bestFit="1" customWidth="1"/>
    <col min="5895" max="6144" width="9.140625" style="95"/>
    <col min="6145" max="6145" width="4" style="95" customWidth="1"/>
    <col min="6146" max="6146" width="80" style="95" customWidth="1"/>
    <col min="6147" max="6148" width="27.7109375" style="95" customWidth="1"/>
    <col min="6149" max="6149" width="6.42578125" style="95" customWidth="1"/>
    <col min="6150" max="6150" width="13.85546875" style="95" bestFit="1" customWidth="1"/>
    <col min="6151" max="6400" width="9.140625" style="95"/>
    <col min="6401" max="6401" width="4" style="95" customWidth="1"/>
    <col min="6402" max="6402" width="80" style="95" customWidth="1"/>
    <col min="6403" max="6404" width="27.7109375" style="95" customWidth="1"/>
    <col min="6405" max="6405" width="6.42578125" style="95" customWidth="1"/>
    <col min="6406" max="6406" width="13.85546875" style="95" bestFit="1" customWidth="1"/>
    <col min="6407" max="6656" width="9.140625" style="95"/>
    <col min="6657" max="6657" width="4" style="95" customWidth="1"/>
    <col min="6658" max="6658" width="80" style="95" customWidth="1"/>
    <col min="6659" max="6660" width="27.7109375" style="95" customWidth="1"/>
    <col min="6661" max="6661" width="6.42578125" style="95" customWidth="1"/>
    <col min="6662" max="6662" width="13.85546875" style="95" bestFit="1" customWidth="1"/>
    <col min="6663" max="6912" width="9.140625" style="95"/>
    <col min="6913" max="6913" width="4" style="95" customWidth="1"/>
    <col min="6914" max="6914" width="80" style="95" customWidth="1"/>
    <col min="6915" max="6916" width="27.7109375" style="95" customWidth="1"/>
    <col min="6917" max="6917" width="6.42578125" style="95" customWidth="1"/>
    <col min="6918" max="6918" width="13.85546875" style="95" bestFit="1" customWidth="1"/>
    <col min="6919" max="7168" width="9.140625" style="95"/>
    <col min="7169" max="7169" width="4" style="95" customWidth="1"/>
    <col min="7170" max="7170" width="80" style="95" customWidth="1"/>
    <col min="7171" max="7172" width="27.7109375" style="95" customWidth="1"/>
    <col min="7173" max="7173" width="6.42578125" style="95" customWidth="1"/>
    <col min="7174" max="7174" width="13.85546875" style="95" bestFit="1" customWidth="1"/>
    <col min="7175" max="7424" width="9.140625" style="95"/>
    <col min="7425" max="7425" width="4" style="95" customWidth="1"/>
    <col min="7426" max="7426" width="80" style="95" customWidth="1"/>
    <col min="7427" max="7428" width="27.7109375" style="95" customWidth="1"/>
    <col min="7429" max="7429" width="6.42578125" style="95" customWidth="1"/>
    <col min="7430" max="7430" width="13.85546875" style="95" bestFit="1" customWidth="1"/>
    <col min="7431" max="7680" width="9.140625" style="95"/>
    <col min="7681" max="7681" width="4" style="95" customWidth="1"/>
    <col min="7682" max="7682" width="80" style="95" customWidth="1"/>
    <col min="7683" max="7684" width="27.7109375" style="95" customWidth="1"/>
    <col min="7685" max="7685" width="6.42578125" style="95" customWidth="1"/>
    <col min="7686" max="7686" width="13.85546875" style="95" bestFit="1" customWidth="1"/>
    <col min="7687" max="7936" width="9.140625" style="95"/>
    <col min="7937" max="7937" width="4" style="95" customWidth="1"/>
    <col min="7938" max="7938" width="80" style="95" customWidth="1"/>
    <col min="7939" max="7940" width="27.7109375" style="95" customWidth="1"/>
    <col min="7941" max="7941" width="6.42578125" style="95" customWidth="1"/>
    <col min="7942" max="7942" width="13.85546875" style="95" bestFit="1" customWidth="1"/>
    <col min="7943" max="8192" width="9.140625" style="95"/>
    <col min="8193" max="8193" width="4" style="95" customWidth="1"/>
    <col min="8194" max="8194" width="80" style="95" customWidth="1"/>
    <col min="8195" max="8196" width="27.7109375" style="95" customWidth="1"/>
    <col min="8197" max="8197" width="6.42578125" style="95" customWidth="1"/>
    <col min="8198" max="8198" width="13.85546875" style="95" bestFit="1" customWidth="1"/>
    <col min="8199" max="8448" width="9.140625" style="95"/>
    <col min="8449" max="8449" width="4" style="95" customWidth="1"/>
    <col min="8450" max="8450" width="80" style="95" customWidth="1"/>
    <col min="8451" max="8452" width="27.7109375" style="95" customWidth="1"/>
    <col min="8453" max="8453" width="6.42578125" style="95" customWidth="1"/>
    <col min="8454" max="8454" width="13.85546875" style="95" bestFit="1" customWidth="1"/>
    <col min="8455" max="8704" width="9.140625" style="95"/>
    <col min="8705" max="8705" width="4" style="95" customWidth="1"/>
    <col min="8706" max="8706" width="80" style="95" customWidth="1"/>
    <col min="8707" max="8708" width="27.7109375" style="95" customWidth="1"/>
    <col min="8709" max="8709" width="6.42578125" style="95" customWidth="1"/>
    <col min="8710" max="8710" width="13.85546875" style="95" bestFit="1" customWidth="1"/>
    <col min="8711" max="8960" width="9.140625" style="95"/>
    <col min="8961" max="8961" width="4" style="95" customWidth="1"/>
    <col min="8962" max="8962" width="80" style="95" customWidth="1"/>
    <col min="8963" max="8964" width="27.7109375" style="95" customWidth="1"/>
    <col min="8965" max="8965" width="6.42578125" style="95" customWidth="1"/>
    <col min="8966" max="8966" width="13.85546875" style="95" bestFit="1" customWidth="1"/>
    <col min="8967" max="9216" width="9.140625" style="95"/>
    <col min="9217" max="9217" width="4" style="95" customWidth="1"/>
    <col min="9218" max="9218" width="80" style="95" customWidth="1"/>
    <col min="9219" max="9220" width="27.7109375" style="95" customWidth="1"/>
    <col min="9221" max="9221" width="6.42578125" style="95" customWidth="1"/>
    <col min="9222" max="9222" width="13.85546875" style="95" bestFit="1" customWidth="1"/>
    <col min="9223" max="9472" width="9.140625" style="95"/>
    <col min="9473" max="9473" width="4" style="95" customWidth="1"/>
    <col min="9474" max="9474" width="80" style="95" customWidth="1"/>
    <col min="9475" max="9476" width="27.7109375" style="95" customWidth="1"/>
    <col min="9477" max="9477" width="6.42578125" style="95" customWidth="1"/>
    <col min="9478" max="9478" width="13.85546875" style="95" bestFit="1" customWidth="1"/>
    <col min="9479" max="9728" width="9.140625" style="95"/>
    <col min="9729" max="9729" width="4" style="95" customWidth="1"/>
    <col min="9730" max="9730" width="80" style="95" customWidth="1"/>
    <col min="9731" max="9732" width="27.7109375" style="95" customWidth="1"/>
    <col min="9733" max="9733" width="6.42578125" style="95" customWidth="1"/>
    <col min="9734" max="9734" width="13.85546875" style="95" bestFit="1" customWidth="1"/>
    <col min="9735" max="9984" width="9.140625" style="95"/>
    <col min="9985" max="9985" width="4" style="95" customWidth="1"/>
    <col min="9986" max="9986" width="80" style="95" customWidth="1"/>
    <col min="9987" max="9988" width="27.7109375" style="95" customWidth="1"/>
    <col min="9989" max="9989" width="6.42578125" style="95" customWidth="1"/>
    <col min="9990" max="9990" width="13.85546875" style="95" bestFit="1" customWidth="1"/>
    <col min="9991" max="10240" width="9.140625" style="95"/>
    <col min="10241" max="10241" width="4" style="95" customWidth="1"/>
    <col min="10242" max="10242" width="80" style="95" customWidth="1"/>
    <col min="10243" max="10244" width="27.7109375" style="95" customWidth="1"/>
    <col min="10245" max="10245" width="6.42578125" style="95" customWidth="1"/>
    <col min="10246" max="10246" width="13.85546875" style="95" bestFit="1" customWidth="1"/>
    <col min="10247" max="10496" width="9.140625" style="95"/>
    <col min="10497" max="10497" width="4" style="95" customWidth="1"/>
    <col min="10498" max="10498" width="80" style="95" customWidth="1"/>
    <col min="10499" max="10500" width="27.7109375" style="95" customWidth="1"/>
    <col min="10501" max="10501" width="6.42578125" style="95" customWidth="1"/>
    <col min="10502" max="10502" width="13.85546875" style="95" bestFit="1" customWidth="1"/>
    <col min="10503" max="10752" width="9.140625" style="95"/>
    <col min="10753" max="10753" width="4" style="95" customWidth="1"/>
    <col min="10754" max="10754" width="80" style="95" customWidth="1"/>
    <col min="10755" max="10756" width="27.7109375" style="95" customWidth="1"/>
    <col min="10757" max="10757" width="6.42578125" style="95" customWidth="1"/>
    <col min="10758" max="10758" width="13.85546875" style="95" bestFit="1" customWidth="1"/>
    <col min="10759" max="11008" width="9.140625" style="95"/>
    <col min="11009" max="11009" width="4" style="95" customWidth="1"/>
    <col min="11010" max="11010" width="80" style="95" customWidth="1"/>
    <col min="11011" max="11012" width="27.7109375" style="95" customWidth="1"/>
    <col min="11013" max="11013" width="6.42578125" style="95" customWidth="1"/>
    <col min="11014" max="11014" width="13.85546875" style="95" bestFit="1" customWidth="1"/>
    <col min="11015" max="11264" width="9.140625" style="95"/>
    <col min="11265" max="11265" width="4" style="95" customWidth="1"/>
    <col min="11266" max="11266" width="80" style="95" customWidth="1"/>
    <col min="11267" max="11268" width="27.7109375" style="95" customWidth="1"/>
    <col min="11269" max="11269" width="6.42578125" style="95" customWidth="1"/>
    <col min="11270" max="11270" width="13.85546875" style="95" bestFit="1" customWidth="1"/>
    <col min="11271" max="11520" width="9.140625" style="95"/>
    <col min="11521" max="11521" width="4" style="95" customWidth="1"/>
    <col min="11522" max="11522" width="80" style="95" customWidth="1"/>
    <col min="11523" max="11524" width="27.7109375" style="95" customWidth="1"/>
    <col min="11525" max="11525" width="6.42578125" style="95" customWidth="1"/>
    <col min="11526" max="11526" width="13.85546875" style="95" bestFit="1" customWidth="1"/>
    <col min="11527" max="11776" width="9.140625" style="95"/>
    <col min="11777" max="11777" width="4" style="95" customWidth="1"/>
    <col min="11778" max="11778" width="80" style="95" customWidth="1"/>
    <col min="11779" max="11780" width="27.7109375" style="95" customWidth="1"/>
    <col min="11781" max="11781" width="6.42578125" style="95" customWidth="1"/>
    <col min="11782" max="11782" width="13.85546875" style="95" bestFit="1" customWidth="1"/>
    <col min="11783" max="12032" width="9.140625" style="95"/>
    <col min="12033" max="12033" width="4" style="95" customWidth="1"/>
    <col min="12034" max="12034" width="80" style="95" customWidth="1"/>
    <col min="12035" max="12036" width="27.7109375" style="95" customWidth="1"/>
    <col min="12037" max="12037" width="6.42578125" style="95" customWidth="1"/>
    <col min="12038" max="12038" width="13.85546875" style="95" bestFit="1" customWidth="1"/>
    <col min="12039" max="12288" width="9.140625" style="95"/>
    <col min="12289" max="12289" width="4" style="95" customWidth="1"/>
    <col min="12290" max="12290" width="80" style="95" customWidth="1"/>
    <col min="12291" max="12292" width="27.7109375" style="95" customWidth="1"/>
    <col min="12293" max="12293" width="6.42578125" style="95" customWidth="1"/>
    <col min="12294" max="12294" width="13.85546875" style="95" bestFit="1" customWidth="1"/>
    <col min="12295" max="12544" width="9.140625" style="95"/>
    <col min="12545" max="12545" width="4" style="95" customWidth="1"/>
    <col min="12546" max="12546" width="80" style="95" customWidth="1"/>
    <col min="12547" max="12548" width="27.7109375" style="95" customWidth="1"/>
    <col min="12549" max="12549" width="6.42578125" style="95" customWidth="1"/>
    <col min="12550" max="12550" width="13.85546875" style="95" bestFit="1" customWidth="1"/>
    <col min="12551" max="12800" width="9.140625" style="95"/>
    <col min="12801" max="12801" width="4" style="95" customWidth="1"/>
    <col min="12802" max="12802" width="80" style="95" customWidth="1"/>
    <col min="12803" max="12804" width="27.7109375" style="95" customWidth="1"/>
    <col min="12805" max="12805" width="6.42578125" style="95" customWidth="1"/>
    <col min="12806" max="12806" width="13.85546875" style="95" bestFit="1" customWidth="1"/>
    <col min="12807" max="13056" width="9.140625" style="95"/>
    <col min="13057" max="13057" width="4" style="95" customWidth="1"/>
    <col min="13058" max="13058" width="80" style="95" customWidth="1"/>
    <col min="13059" max="13060" width="27.7109375" style="95" customWidth="1"/>
    <col min="13061" max="13061" width="6.42578125" style="95" customWidth="1"/>
    <col min="13062" max="13062" width="13.85546875" style="95" bestFit="1" customWidth="1"/>
    <col min="13063" max="13312" width="9.140625" style="95"/>
    <col min="13313" max="13313" width="4" style="95" customWidth="1"/>
    <col min="13314" max="13314" width="80" style="95" customWidth="1"/>
    <col min="13315" max="13316" width="27.7109375" style="95" customWidth="1"/>
    <col min="13317" max="13317" width="6.42578125" style="95" customWidth="1"/>
    <col min="13318" max="13318" width="13.85546875" style="95" bestFit="1" customWidth="1"/>
    <col min="13319" max="13568" width="9.140625" style="95"/>
    <col min="13569" max="13569" width="4" style="95" customWidth="1"/>
    <col min="13570" max="13570" width="80" style="95" customWidth="1"/>
    <col min="13571" max="13572" width="27.7109375" style="95" customWidth="1"/>
    <col min="13573" max="13573" width="6.42578125" style="95" customWidth="1"/>
    <col min="13574" max="13574" width="13.85546875" style="95" bestFit="1" customWidth="1"/>
    <col min="13575" max="13824" width="9.140625" style="95"/>
    <col min="13825" max="13825" width="4" style="95" customWidth="1"/>
    <col min="13826" max="13826" width="80" style="95" customWidth="1"/>
    <col min="13827" max="13828" width="27.7109375" style="95" customWidth="1"/>
    <col min="13829" max="13829" width="6.42578125" style="95" customWidth="1"/>
    <col min="13830" max="13830" width="13.85546875" style="95" bestFit="1" customWidth="1"/>
    <col min="13831" max="14080" width="9.140625" style="95"/>
    <col min="14081" max="14081" width="4" style="95" customWidth="1"/>
    <col min="14082" max="14082" width="80" style="95" customWidth="1"/>
    <col min="14083" max="14084" width="27.7109375" style="95" customWidth="1"/>
    <col min="14085" max="14085" width="6.42578125" style="95" customWidth="1"/>
    <col min="14086" max="14086" width="13.85546875" style="95" bestFit="1" customWidth="1"/>
    <col min="14087" max="14336" width="9.140625" style="95"/>
    <col min="14337" max="14337" width="4" style="95" customWidth="1"/>
    <col min="14338" max="14338" width="80" style="95" customWidth="1"/>
    <col min="14339" max="14340" width="27.7109375" style="95" customWidth="1"/>
    <col min="14341" max="14341" width="6.42578125" style="95" customWidth="1"/>
    <col min="14342" max="14342" width="13.85546875" style="95" bestFit="1" customWidth="1"/>
    <col min="14343" max="14592" width="9.140625" style="95"/>
    <col min="14593" max="14593" width="4" style="95" customWidth="1"/>
    <col min="14594" max="14594" width="80" style="95" customWidth="1"/>
    <col min="14595" max="14596" width="27.7109375" style="95" customWidth="1"/>
    <col min="14597" max="14597" width="6.42578125" style="95" customWidth="1"/>
    <col min="14598" max="14598" width="13.85546875" style="95" bestFit="1" customWidth="1"/>
    <col min="14599" max="14848" width="9.140625" style="95"/>
    <col min="14849" max="14849" width="4" style="95" customWidth="1"/>
    <col min="14850" max="14850" width="80" style="95" customWidth="1"/>
    <col min="14851" max="14852" width="27.7109375" style="95" customWidth="1"/>
    <col min="14853" max="14853" width="6.42578125" style="95" customWidth="1"/>
    <col min="14854" max="14854" width="13.85546875" style="95" bestFit="1" customWidth="1"/>
    <col min="14855" max="15104" width="9.140625" style="95"/>
    <col min="15105" max="15105" width="4" style="95" customWidth="1"/>
    <col min="15106" max="15106" width="80" style="95" customWidth="1"/>
    <col min="15107" max="15108" width="27.7109375" style="95" customWidth="1"/>
    <col min="15109" max="15109" width="6.42578125" style="95" customWidth="1"/>
    <col min="15110" max="15110" width="13.85546875" style="95" bestFit="1" customWidth="1"/>
    <col min="15111" max="15360" width="9.140625" style="95"/>
    <col min="15361" max="15361" width="4" style="95" customWidth="1"/>
    <col min="15362" max="15362" width="80" style="95" customWidth="1"/>
    <col min="15363" max="15364" width="27.7109375" style="95" customWidth="1"/>
    <col min="15365" max="15365" width="6.42578125" style="95" customWidth="1"/>
    <col min="15366" max="15366" width="13.85546875" style="95" bestFit="1" customWidth="1"/>
    <col min="15367" max="15616" width="9.140625" style="95"/>
    <col min="15617" max="15617" width="4" style="95" customWidth="1"/>
    <col min="15618" max="15618" width="80" style="95" customWidth="1"/>
    <col min="15619" max="15620" width="27.7109375" style="95" customWidth="1"/>
    <col min="15621" max="15621" width="6.42578125" style="95" customWidth="1"/>
    <col min="15622" max="15622" width="13.85546875" style="95" bestFit="1" customWidth="1"/>
    <col min="15623" max="15872" width="9.140625" style="95"/>
    <col min="15873" max="15873" width="4" style="95" customWidth="1"/>
    <col min="15874" max="15874" width="80" style="95" customWidth="1"/>
    <col min="15875" max="15876" width="27.7109375" style="95" customWidth="1"/>
    <col min="15877" max="15877" width="6.42578125" style="95" customWidth="1"/>
    <col min="15878" max="15878" width="13.85546875" style="95" bestFit="1" customWidth="1"/>
    <col min="15879" max="16128" width="9.140625" style="95"/>
    <col min="16129" max="16129" width="4" style="95" customWidth="1"/>
    <col min="16130" max="16130" width="80" style="95" customWidth="1"/>
    <col min="16131" max="16132" width="27.7109375" style="95" customWidth="1"/>
    <col min="16133" max="16133" width="6.42578125" style="95" customWidth="1"/>
    <col min="16134" max="16134" width="13.85546875" style="95" bestFit="1" customWidth="1"/>
    <col min="16135" max="16384" width="9.140625" style="95"/>
  </cols>
  <sheetData>
    <row r="1" spans="1:8" s="64" customFormat="1" ht="48" customHeight="1">
      <c r="A1" s="963" t="s">
        <v>734</v>
      </c>
      <c r="B1" s="963"/>
      <c r="C1" s="963"/>
      <c r="D1" s="963"/>
      <c r="E1" s="61"/>
      <c r="F1" s="62"/>
      <c r="G1" s="62"/>
      <c r="H1" s="63"/>
    </row>
    <row r="2" spans="1:8" s="64" customFormat="1" ht="21" thickBot="1">
      <c r="A2" s="65"/>
      <c r="B2" s="65"/>
      <c r="C2" s="65"/>
      <c r="D2" s="65"/>
      <c r="E2" s="61"/>
      <c r="F2" s="62"/>
      <c r="G2" s="62"/>
      <c r="H2" s="63"/>
    </row>
    <row r="3" spans="1:8" s="64" customFormat="1" ht="56.25">
      <c r="A3" s="66"/>
      <c r="B3" s="67"/>
      <c r="C3" s="67" t="s">
        <v>735</v>
      </c>
      <c r="D3" s="68" t="s">
        <v>375</v>
      </c>
      <c r="E3" s="69"/>
    </row>
    <row r="4" spans="1:8" s="76" customFormat="1" ht="24.95" customHeight="1">
      <c r="A4" s="70"/>
      <c r="B4" s="71" t="s">
        <v>736</v>
      </c>
      <c r="C4" s="72">
        <f>'1_INSTALACIJSKI MATERIAL'!F125</f>
        <v>0</v>
      </c>
      <c r="D4" s="73">
        <f>'[4]1_INSTALACIJSKI MATERIAL'!G125</f>
        <v>0</v>
      </c>
      <c r="E4" s="74"/>
      <c r="F4" s="75"/>
    </row>
    <row r="5" spans="1:8" s="76" customFormat="1" ht="24.95" customHeight="1">
      <c r="A5" s="70"/>
      <c r="B5" s="71" t="s">
        <v>737</v>
      </c>
      <c r="C5" s="72">
        <f>'2_STIKALNI BLOKI'!F91</f>
        <v>0</v>
      </c>
      <c r="D5" s="73">
        <f>'2_STIKALNI BLOKI'!G91</f>
        <v>0</v>
      </c>
      <c r="E5" s="74"/>
      <c r="F5" s="75"/>
    </row>
    <row r="6" spans="1:8" s="79" customFormat="1" ht="24.95" customHeight="1">
      <c r="A6" s="70"/>
      <c r="B6" s="71" t="s">
        <v>738</v>
      </c>
      <c r="C6" s="72">
        <f>'3_RAZSVETLJAVA'!F65</f>
        <v>0</v>
      </c>
      <c r="D6" s="73">
        <f>'3_RAZSVETLJAVA'!G65</f>
        <v>0</v>
      </c>
      <c r="E6" s="77"/>
      <c r="F6" s="78"/>
    </row>
    <row r="7" spans="1:8" s="76" customFormat="1" ht="24.95" customHeight="1">
      <c r="A7" s="70"/>
      <c r="B7" s="71" t="s">
        <v>739</v>
      </c>
      <c r="C7" s="72">
        <f>'4_ SIGNALNO_KOMUNIKACIJSKE IN'!F85</f>
        <v>0</v>
      </c>
      <c r="D7" s="73">
        <f>'4_ SIGNALNO_KOMUNIKACIJSKE IN'!G85</f>
        <v>0</v>
      </c>
    </row>
    <row r="8" spans="1:8" s="76" customFormat="1" ht="24.95" customHeight="1">
      <c r="A8" s="70"/>
      <c r="B8" s="71" t="s">
        <v>740</v>
      </c>
      <c r="C8" s="72">
        <f>'5_STRELOVOD'!F56</f>
        <v>0</v>
      </c>
      <c r="D8" s="73">
        <f>'5_STRELOVOD'!G56</f>
        <v>0</v>
      </c>
    </row>
    <row r="9" spans="1:8" s="76" customFormat="1" ht="24.95" customHeight="1">
      <c r="A9" s="70"/>
      <c r="B9" s="71" t="s">
        <v>741</v>
      </c>
      <c r="C9" s="72">
        <f>'6_VARNOSTNI SISTEMI'!F39</f>
        <v>0</v>
      </c>
      <c r="D9" s="73">
        <f>'6_VARNOSTNI SISTEMI'!G39</f>
        <v>0</v>
      </c>
    </row>
    <row r="10" spans="1:8" s="76" customFormat="1" ht="24.95" customHeight="1">
      <c r="A10" s="70"/>
      <c r="B10" s="71" t="s">
        <v>742</v>
      </c>
      <c r="C10" s="72">
        <f>'7_OZVOČENJE'!F47</f>
        <v>0</v>
      </c>
      <c r="D10" s="73">
        <f>'7_OZVOČENJE'!G47</f>
        <v>0</v>
      </c>
    </row>
    <row r="11" spans="1:8" s="69" customFormat="1" ht="24.95" customHeight="1">
      <c r="A11" s="80"/>
      <c r="B11" s="81" t="s">
        <v>356</v>
      </c>
      <c r="C11" s="82">
        <f>SUM(C4:C10)</f>
        <v>0</v>
      </c>
      <c r="D11" s="83">
        <f>SUM(D4:D10)</f>
        <v>0</v>
      </c>
    </row>
    <row r="12" spans="1:8" s="64" customFormat="1" ht="24.95" customHeight="1">
      <c r="A12" s="84"/>
      <c r="B12" s="85"/>
      <c r="C12" s="85"/>
      <c r="D12" s="86"/>
    </row>
    <row r="13" spans="1:8" s="89" customFormat="1" ht="24.95" customHeight="1">
      <c r="A13" s="87"/>
      <c r="B13" s="94"/>
      <c r="C13" s="94"/>
      <c r="D13" s="88"/>
    </row>
    <row r="14" spans="1:8" s="89" customFormat="1" ht="24.95" customHeight="1">
      <c r="A14" s="87"/>
      <c r="B14" s="94"/>
      <c r="C14" s="94"/>
      <c r="D14" s="88"/>
    </row>
    <row r="15" spans="1:8" s="89" customFormat="1" ht="24.95" customHeight="1">
      <c r="A15" s="90"/>
      <c r="B15" s="91"/>
      <c r="C15" s="91"/>
      <c r="D15" s="92"/>
    </row>
    <row r="16" spans="1:8" s="89" customFormat="1" ht="24.95" customHeight="1">
      <c r="A16" s="90"/>
      <c r="B16" s="91"/>
      <c r="C16" s="91"/>
      <c r="D16" s="92"/>
    </row>
    <row r="17" spans="1:4" s="89" customFormat="1" ht="24.95" customHeight="1">
      <c r="A17" s="87"/>
      <c r="B17" s="94"/>
      <c r="C17" s="94"/>
      <c r="D17" s="88"/>
    </row>
    <row r="18" spans="1:4" s="89" customFormat="1" ht="24.95" customHeight="1">
      <c r="A18" s="87"/>
      <c r="B18" s="94"/>
      <c r="C18" s="94"/>
      <c r="D18" s="93"/>
    </row>
    <row r="19" spans="1:4" s="89" customFormat="1" ht="24.95" customHeight="1">
      <c r="A19" s="87"/>
      <c r="B19" s="964"/>
      <c r="C19" s="964"/>
      <c r="D19" s="965"/>
    </row>
    <row r="20" spans="1:4" s="89" customFormat="1" ht="24.95" customHeight="1">
      <c r="A20" s="87"/>
      <c r="B20" s="94"/>
      <c r="C20" s="94"/>
      <c r="D20" s="88"/>
    </row>
    <row r="21" spans="1:4" s="89" customFormat="1" ht="18.75">
      <c r="A21" s="87"/>
      <c r="B21" s="94"/>
      <c r="C21" s="94"/>
      <c r="D21" s="88"/>
    </row>
    <row r="22" spans="1:4" s="89" customFormat="1" ht="18.75">
      <c r="A22" s="87"/>
      <c r="B22" s="94"/>
      <c r="C22" s="94"/>
      <c r="D22" s="88"/>
    </row>
    <row r="23" spans="1:4" s="89" customFormat="1" ht="18"/>
    <row r="24" spans="1:4" s="89" customFormat="1" ht="18"/>
    <row r="25" spans="1:4" s="89" customFormat="1" ht="18"/>
    <row r="26" spans="1:4" s="89" customFormat="1" ht="18"/>
    <row r="27" spans="1:4" s="89" customFormat="1" ht="18"/>
    <row r="28" spans="1:4" s="89" customFormat="1" ht="18"/>
    <row r="29" spans="1:4" s="89" customFormat="1" ht="18"/>
    <row r="30" spans="1:4" s="89" customFormat="1" ht="18"/>
    <row r="31" spans="1:4" s="89" customFormat="1" ht="18"/>
    <row r="32" spans="1:4" s="89" customFormat="1" ht="18"/>
    <row r="33" spans="1:4" s="89" customFormat="1" ht="18"/>
    <row r="34" spans="1:4" s="89" customFormat="1" ht="18">
      <c r="A34" s="95"/>
      <c r="B34" s="95"/>
      <c r="C34" s="95"/>
      <c r="D34" s="95"/>
    </row>
    <row r="35" spans="1:4" s="89" customFormat="1" ht="18">
      <c r="A35" s="95"/>
      <c r="B35" s="95"/>
      <c r="C35" s="95"/>
      <c r="D35" s="95"/>
    </row>
    <row r="36" spans="1:4" s="89" customFormat="1" ht="18">
      <c r="A36" s="95"/>
      <c r="B36" s="95"/>
      <c r="C36" s="95"/>
      <c r="D36" s="95"/>
    </row>
    <row r="37" spans="1:4" s="89" customFormat="1" ht="18">
      <c r="A37" s="95"/>
      <c r="B37" s="95"/>
      <c r="C37" s="95"/>
      <c r="D37" s="95"/>
    </row>
    <row r="38" spans="1:4" s="89" customFormat="1" ht="18">
      <c r="A38" s="95"/>
      <c r="B38" s="95"/>
      <c r="C38" s="95"/>
      <c r="D38" s="95"/>
    </row>
    <row r="39" spans="1:4" s="89" customFormat="1" ht="18">
      <c r="A39" s="95"/>
      <c r="B39" s="95"/>
      <c r="C39" s="95"/>
      <c r="D39" s="95"/>
    </row>
    <row r="46" spans="1:4">
      <c r="B46" s="97"/>
      <c r="C46" s="97"/>
    </row>
  </sheetData>
  <sheetProtection password="F0EE" sheet="1" objects="1" scenarios="1"/>
  <mergeCells count="2">
    <mergeCell ref="A1:D1"/>
    <mergeCell ref="B19:D19"/>
  </mergeCells>
  <printOptions gridLines="1" gridLinesSet="0"/>
  <pageMargins left="0.78740157480314965" right="0.39370078740157483" top="1.1811023622047245" bottom="0.98425196850393704" header="0.39370078740157483" footer="0.51181102362204722"/>
  <pageSetup paperSize="9" scale="65" orientation="portrait" r:id="rId1"/>
  <headerFooter alignWithMargins="0">
    <oddHeader>&amp;L&amp;8&amp;G&amp;C&amp;8
MM-BIRO d.o.o. Ulica tolminskih puntarjev 4, 5000 Nova Gorica,  
tel: 05 333-49-40, fax: 05 333-49-39,  
e.mail: mm.biro@siol.net, http://www.mm-biro.si</oddHeader>
    <oddFooter>&amp;L&amp;8Mapa: 4&amp;R&amp;8Stran: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1">
    <tabColor rgb="FFFFFF00"/>
  </sheetPr>
  <dimension ref="A1:IV218"/>
  <sheetViews>
    <sheetView view="pageBreakPreview" zoomScaleNormal="100" workbookViewId="0">
      <selection activeCell="E11" sqref="E11"/>
    </sheetView>
  </sheetViews>
  <sheetFormatPr defaultRowHeight="12.75"/>
  <cols>
    <col min="1" max="1" width="4" style="96" bestFit="1" customWidth="1"/>
    <col min="2" max="2" width="61.7109375" style="96" customWidth="1"/>
    <col min="3" max="3" width="6.7109375" style="96" customWidth="1"/>
    <col min="4" max="4" width="8.85546875" style="348" customWidth="1"/>
    <col min="5" max="5" width="11.5703125" style="348" customWidth="1"/>
    <col min="6" max="6" width="12.7109375" style="348" customWidth="1"/>
    <col min="7" max="7" width="12.7109375" style="179" customWidth="1"/>
    <col min="8" max="8" width="11.140625" style="179" bestFit="1" customWidth="1"/>
    <col min="9" max="9" width="5.7109375" style="95" customWidth="1"/>
    <col min="10" max="10" width="11.85546875" style="180" customWidth="1"/>
    <col min="11" max="11" width="12.5703125" style="95" customWidth="1"/>
    <col min="12" max="12" width="0" style="95" hidden="1" customWidth="1"/>
    <col min="13" max="13" width="11.85546875" style="180" hidden="1" customWidth="1"/>
    <col min="14" max="256" width="9.140625" style="95"/>
    <col min="257" max="257" width="4" style="95" bestFit="1" customWidth="1"/>
    <col min="258" max="258" width="61.7109375" style="95" customWidth="1"/>
    <col min="259" max="259" width="6.7109375" style="95" customWidth="1"/>
    <col min="260" max="260" width="8.85546875" style="95" customWidth="1"/>
    <col min="261" max="261" width="11.5703125" style="95" customWidth="1"/>
    <col min="262" max="263" width="12.7109375" style="95" customWidth="1"/>
    <col min="264" max="264" width="11.140625" style="95" bestFit="1" customWidth="1"/>
    <col min="265" max="265" width="5.7109375" style="95" customWidth="1"/>
    <col min="266" max="266" width="11.85546875" style="95" customWidth="1"/>
    <col min="267" max="267" width="12.5703125" style="95" customWidth="1"/>
    <col min="268" max="269" width="0" style="95" hidden="1" customWidth="1"/>
    <col min="270" max="512" width="9.140625" style="95"/>
    <col min="513" max="513" width="4" style="95" bestFit="1" customWidth="1"/>
    <col min="514" max="514" width="61.7109375" style="95" customWidth="1"/>
    <col min="515" max="515" width="6.7109375" style="95" customWidth="1"/>
    <col min="516" max="516" width="8.85546875" style="95" customWidth="1"/>
    <col min="517" max="517" width="11.5703125" style="95" customWidth="1"/>
    <col min="518" max="519" width="12.7109375" style="95" customWidth="1"/>
    <col min="520" max="520" width="11.140625" style="95" bestFit="1" customWidth="1"/>
    <col min="521" max="521" width="5.7109375" style="95" customWidth="1"/>
    <col min="522" max="522" width="11.85546875" style="95" customWidth="1"/>
    <col min="523" max="523" width="12.5703125" style="95" customWidth="1"/>
    <col min="524" max="525" width="0" style="95" hidden="1" customWidth="1"/>
    <col min="526" max="768" width="9.140625" style="95"/>
    <col min="769" max="769" width="4" style="95" bestFit="1" customWidth="1"/>
    <col min="770" max="770" width="61.7109375" style="95" customWidth="1"/>
    <col min="771" max="771" width="6.7109375" style="95" customWidth="1"/>
    <col min="772" max="772" width="8.85546875" style="95" customWidth="1"/>
    <col min="773" max="773" width="11.5703125" style="95" customWidth="1"/>
    <col min="774" max="775" width="12.7109375" style="95" customWidth="1"/>
    <col min="776" max="776" width="11.140625" style="95" bestFit="1" customWidth="1"/>
    <col min="777" max="777" width="5.7109375" style="95" customWidth="1"/>
    <col min="778" max="778" width="11.85546875" style="95" customWidth="1"/>
    <col min="779" max="779" width="12.5703125" style="95" customWidth="1"/>
    <col min="780" max="781" width="0" style="95" hidden="1" customWidth="1"/>
    <col min="782" max="1024" width="9.140625" style="95"/>
    <col min="1025" max="1025" width="4" style="95" bestFit="1" customWidth="1"/>
    <col min="1026" max="1026" width="61.7109375" style="95" customWidth="1"/>
    <col min="1027" max="1027" width="6.7109375" style="95" customWidth="1"/>
    <col min="1028" max="1028" width="8.85546875" style="95" customWidth="1"/>
    <col min="1029" max="1029" width="11.5703125" style="95" customWidth="1"/>
    <col min="1030" max="1031" width="12.7109375" style="95" customWidth="1"/>
    <col min="1032" max="1032" width="11.140625" style="95" bestFit="1" customWidth="1"/>
    <col min="1033" max="1033" width="5.7109375" style="95" customWidth="1"/>
    <col min="1034" max="1034" width="11.85546875" style="95" customWidth="1"/>
    <col min="1035" max="1035" width="12.5703125" style="95" customWidth="1"/>
    <col min="1036" max="1037" width="0" style="95" hidden="1" customWidth="1"/>
    <col min="1038" max="1280" width="9.140625" style="95"/>
    <col min="1281" max="1281" width="4" style="95" bestFit="1" customWidth="1"/>
    <col min="1282" max="1282" width="61.7109375" style="95" customWidth="1"/>
    <col min="1283" max="1283" width="6.7109375" style="95" customWidth="1"/>
    <col min="1284" max="1284" width="8.85546875" style="95" customWidth="1"/>
    <col min="1285" max="1285" width="11.5703125" style="95" customWidth="1"/>
    <col min="1286" max="1287" width="12.7109375" style="95" customWidth="1"/>
    <col min="1288" max="1288" width="11.140625" style="95" bestFit="1" customWidth="1"/>
    <col min="1289" max="1289" width="5.7109375" style="95" customWidth="1"/>
    <col min="1290" max="1290" width="11.85546875" style="95" customWidth="1"/>
    <col min="1291" max="1291" width="12.5703125" style="95" customWidth="1"/>
    <col min="1292" max="1293" width="0" style="95" hidden="1" customWidth="1"/>
    <col min="1294" max="1536" width="9.140625" style="95"/>
    <col min="1537" max="1537" width="4" style="95" bestFit="1" customWidth="1"/>
    <col min="1538" max="1538" width="61.7109375" style="95" customWidth="1"/>
    <col min="1539" max="1539" width="6.7109375" style="95" customWidth="1"/>
    <col min="1540" max="1540" width="8.85546875" style="95" customWidth="1"/>
    <col min="1541" max="1541" width="11.5703125" style="95" customWidth="1"/>
    <col min="1542" max="1543" width="12.7109375" style="95" customWidth="1"/>
    <col min="1544" max="1544" width="11.140625" style="95" bestFit="1" customWidth="1"/>
    <col min="1545" max="1545" width="5.7109375" style="95" customWidth="1"/>
    <col min="1546" max="1546" width="11.85546875" style="95" customWidth="1"/>
    <col min="1547" max="1547" width="12.5703125" style="95" customWidth="1"/>
    <col min="1548" max="1549" width="0" style="95" hidden="1" customWidth="1"/>
    <col min="1550" max="1792" width="9.140625" style="95"/>
    <col min="1793" max="1793" width="4" style="95" bestFit="1" customWidth="1"/>
    <col min="1794" max="1794" width="61.7109375" style="95" customWidth="1"/>
    <col min="1795" max="1795" width="6.7109375" style="95" customWidth="1"/>
    <col min="1796" max="1796" width="8.85546875" style="95" customWidth="1"/>
    <col min="1797" max="1797" width="11.5703125" style="95" customWidth="1"/>
    <col min="1798" max="1799" width="12.7109375" style="95" customWidth="1"/>
    <col min="1800" max="1800" width="11.140625" style="95" bestFit="1" customWidth="1"/>
    <col min="1801" max="1801" width="5.7109375" style="95" customWidth="1"/>
    <col min="1802" max="1802" width="11.85546875" style="95" customWidth="1"/>
    <col min="1803" max="1803" width="12.5703125" style="95" customWidth="1"/>
    <col min="1804" max="1805" width="0" style="95" hidden="1" customWidth="1"/>
    <col min="1806" max="2048" width="9.140625" style="95"/>
    <col min="2049" max="2049" width="4" style="95" bestFit="1" customWidth="1"/>
    <col min="2050" max="2050" width="61.7109375" style="95" customWidth="1"/>
    <col min="2051" max="2051" width="6.7109375" style="95" customWidth="1"/>
    <col min="2052" max="2052" width="8.85546875" style="95" customWidth="1"/>
    <col min="2053" max="2053" width="11.5703125" style="95" customWidth="1"/>
    <col min="2054" max="2055" width="12.7109375" style="95" customWidth="1"/>
    <col min="2056" max="2056" width="11.140625" style="95" bestFit="1" customWidth="1"/>
    <col min="2057" max="2057" width="5.7109375" style="95" customWidth="1"/>
    <col min="2058" max="2058" width="11.85546875" style="95" customWidth="1"/>
    <col min="2059" max="2059" width="12.5703125" style="95" customWidth="1"/>
    <col min="2060" max="2061" width="0" style="95" hidden="1" customWidth="1"/>
    <col min="2062" max="2304" width="9.140625" style="95"/>
    <col min="2305" max="2305" width="4" style="95" bestFit="1" customWidth="1"/>
    <col min="2306" max="2306" width="61.7109375" style="95" customWidth="1"/>
    <col min="2307" max="2307" width="6.7109375" style="95" customWidth="1"/>
    <col min="2308" max="2308" width="8.85546875" style="95" customWidth="1"/>
    <col min="2309" max="2309" width="11.5703125" style="95" customWidth="1"/>
    <col min="2310" max="2311" width="12.7109375" style="95" customWidth="1"/>
    <col min="2312" max="2312" width="11.140625" style="95" bestFit="1" customWidth="1"/>
    <col min="2313" max="2313" width="5.7109375" style="95" customWidth="1"/>
    <col min="2314" max="2314" width="11.85546875" style="95" customWidth="1"/>
    <col min="2315" max="2315" width="12.5703125" style="95" customWidth="1"/>
    <col min="2316" max="2317" width="0" style="95" hidden="1" customWidth="1"/>
    <col min="2318" max="2560" width="9.140625" style="95"/>
    <col min="2561" max="2561" width="4" style="95" bestFit="1" customWidth="1"/>
    <col min="2562" max="2562" width="61.7109375" style="95" customWidth="1"/>
    <col min="2563" max="2563" width="6.7109375" style="95" customWidth="1"/>
    <col min="2564" max="2564" width="8.85546875" style="95" customWidth="1"/>
    <col min="2565" max="2565" width="11.5703125" style="95" customWidth="1"/>
    <col min="2566" max="2567" width="12.7109375" style="95" customWidth="1"/>
    <col min="2568" max="2568" width="11.140625" style="95" bestFit="1" customWidth="1"/>
    <col min="2569" max="2569" width="5.7109375" style="95" customWidth="1"/>
    <col min="2570" max="2570" width="11.85546875" style="95" customWidth="1"/>
    <col min="2571" max="2571" width="12.5703125" style="95" customWidth="1"/>
    <col min="2572" max="2573" width="0" style="95" hidden="1" customWidth="1"/>
    <col min="2574" max="2816" width="9.140625" style="95"/>
    <col min="2817" max="2817" width="4" style="95" bestFit="1" customWidth="1"/>
    <col min="2818" max="2818" width="61.7109375" style="95" customWidth="1"/>
    <col min="2819" max="2819" width="6.7109375" style="95" customWidth="1"/>
    <col min="2820" max="2820" width="8.85546875" style="95" customWidth="1"/>
    <col min="2821" max="2821" width="11.5703125" style="95" customWidth="1"/>
    <col min="2822" max="2823" width="12.7109375" style="95" customWidth="1"/>
    <col min="2824" max="2824" width="11.140625" style="95" bestFit="1" customWidth="1"/>
    <col min="2825" max="2825" width="5.7109375" style="95" customWidth="1"/>
    <col min="2826" max="2826" width="11.85546875" style="95" customWidth="1"/>
    <col min="2827" max="2827" width="12.5703125" style="95" customWidth="1"/>
    <col min="2828" max="2829" width="0" style="95" hidden="1" customWidth="1"/>
    <col min="2830" max="3072" width="9.140625" style="95"/>
    <col min="3073" max="3073" width="4" style="95" bestFit="1" customWidth="1"/>
    <col min="3074" max="3074" width="61.7109375" style="95" customWidth="1"/>
    <col min="3075" max="3075" width="6.7109375" style="95" customWidth="1"/>
    <col min="3076" max="3076" width="8.85546875" style="95" customWidth="1"/>
    <col min="3077" max="3077" width="11.5703125" style="95" customWidth="1"/>
    <col min="3078" max="3079" width="12.7109375" style="95" customWidth="1"/>
    <col min="3080" max="3080" width="11.140625" style="95" bestFit="1" customWidth="1"/>
    <col min="3081" max="3081" width="5.7109375" style="95" customWidth="1"/>
    <col min="3082" max="3082" width="11.85546875" style="95" customWidth="1"/>
    <col min="3083" max="3083" width="12.5703125" style="95" customWidth="1"/>
    <col min="3084" max="3085" width="0" style="95" hidden="1" customWidth="1"/>
    <col min="3086" max="3328" width="9.140625" style="95"/>
    <col min="3329" max="3329" width="4" style="95" bestFit="1" customWidth="1"/>
    <col min="3330" max="3330" width="61.7109375" style="95" customWidth="1"/>
    <col min="3331" max="3331" width="6.7109375" style="95" customWidth="1"/>
    <col min="3332" max="3332" width="8.85546875" style="95" customWidth="1"/>
    <col min="3333" max="3333" width="11.5703125" style="95" customWidth="1"/>
    <col min="3334" max="3335" width="12.7109375" style="95" customWidth="1"/>
    <col min="3336" max="3336" width="11.140625" style="95" bestFit="1" customWidth="1"/>
    <col min="3337" max="3337" width="5.7109375" style="95" customWidth="1"/>
    <col min="3338" max="3338" width="11.85546875" style="95" customWidth="1"/>
    <col min="3339" max="3339" width="12.5703125" style="95" customWidth="1"/>
    <col min="3340" max="3341" width="0" style="95" hidden="1" customWidth="1"/>
    <col min="3342" max="3584" width="9.140625" style="95"/>
    <col min="3585" max="3585" width="4" style="95" bestFit="1" customWidth="1"/>
    <col min="3586" max="3586" width="61.7109375" style="95" customWidth="1"/>
    <col min="3587" max="3587" width="6.7109375" style="95" customWidth="1"/>
    <col min="3588" max="3588" width="8.85546875" style="95" customWidth="1"/>
    <col min="3589" max="3589" width="11.5703125" style="95" customWidth="1"/>
    <col min="3590" max="3591" width="12.7109375" style="95" customWidth="1"/>
    <col min="3592" max="3592" width="11.140625" style="95" bestFit="1" customWidth="1"/>
    <col min="3593" max="3593" width="5.7109375" style="95" customWidth="1"/>
    <col min="3594" max="3594" width="11.85546875" style="95" customWidth="1"/>
    <col min="3595" max="3595" width="12.5703125" style="95" customWidth="1"/>
    <col min="3596" max="3597" width="0" style="95" hidden="1" customWidth="1"/>
    <col min="3598" max="3840" width="9.140625" style="95"/>
    <col min="3841" max="3841" width="4" style="95" bestFit="1" customWidth="1"/>
    <col min="3842" max="3842" width="61.7109375" style="95" customWidth="1"/>
    <col min="3843" max="3843" width="6.7109375" style="95" customWidth="1"/>
    <col min="3844" max="3844" width="8.85546875" style="95" customWidth="1"/>
    <col min="3845" max="3845" width="11.5703125" style="95" customWidth="1"/>
    <col min="3846" max="3847" width="12.7109375" style="95" customWidth="1"/>
    <col min="3848" max="3848" width="11.140625" style="95" bestFit="1" customWidth="1"/>
    <col min="3849" max="3849" width="5.7109375" style="95" customWidth="1"/>
    <col min="3850" max="3850" width="11.85546875" style="95" customWidth="1"/>
    <col min="3851" max="3851" width="12.5703125" style="95" customWidth="1"/>
    <col min="3852" max="3853" width="0" style="95" hidden="1" customWidth="1"/>
    <col min="3854" max="4096" width="9.140625" style="95"/>
    <col min="4097" max="4097" width="4" style="95" bestFit="1" customWidth="1"/>
    <col min="4098" max="4098" width="61.7109375" style="95" customWidth="1"/>
    <col min="4099" max="4099" width="6.7109375" style="95" customWidth="1"/>
    <col min="4100" max="4100" width="8.85546875" style="95" customWidth="1"/>
    <col min="4101" max="4101" width="11.5703125" style="95" customWidth="1"/>
    <col min="4102" max="4103" width="12.7109375" style="95" customWidth="1"/>
    <col min="4104" max="4104" width="11.140625" style="95" bestFit="1" customWidth="1"/>
    <col min="4105" max="4105" width="5.7109375" style="95" customWidth="1"/>
    <col min="4106" max="4106" width="11.85546875" style="95" customWidth="1"/>
    <col min="4107" max="4107" width="12.5703125" style="95" customWidth="1"/>
    <col min="4108" max="4109" width="0" style="95" hidden="1" customWidth="1"/>
    <col min="4110" max="4352" width="9.140625" style="95"/>
    <col min="4353" max="4353" width="4" style="95" bestFit="1" customWidth="1"/>
    <col min="4354" max="4354" width="61.7109375" style="95" customWidth="1"/>
    <col min="4355" max="4355" width="6.7109375" style="95" customWidth="1"/>
    <col min="4356" max="4356" width="8.85546875" style="95" customWidth="1"/>
    <col min="4357" max="4357" width="11.5703125" style="95" customWidth="1"/>
    <col min="4358" max="4359" width="12.7109375" style="95" customWidth="1"/>
    <col min="4360" max="4360" width="11.140625" style="95" bestFit="1" customWidth="1"/>
    <col min="4361" max="4361" width="5.7109375" style="95" customWidth="1"/>
    <col min="4362" max="4362" width="11.85546875" style="95" customWidth="1"/>
    <col min="4363" max="4363" width="12.5703125" style="95" customWidth="1"/>
    <col min="4364" max="4365" width="0" style="95" hidden="1" customWidth="1"/>
    <col min="4366" max="4608" width="9.140625" style="95"/>
    <col min="4609" max="4609" width="4" style="95" bestFit="1" customWidth="1"/>
    <col min="4610" max="4610" width="61.7109375" style="95" customWidth="1"/>
    <col min="4611" max="4611" width="6.7109375" style="95" customWidth="1"/>
    <col min="4612" max="4612" width="8.85546875" style="95" customWidth="1"/>
    <col min="4613" max="4613" width="11.5703125" style="95" customWidth="1"/>
    <col min="4614" max="4615" width="12.7109375" style="95" customWidth="1"/>
    <col min="4616" max="4616" width="11.140625" style="95" bestFit="1" customWidth="1"/>
    <col min="4617" max="4617" width="5.7109375" style="95" customWidth="1"/>
    <col min="4618" max="4618" width="11.85546875" style="95" customWidth="1"/>
    <col min="4619" max="4619" width="12.5703125" style="95" customWidth="1"/>
    <col min="4620" max="4621" width="0" style="95" hidden="1" customWidth="1"/>
    <col min="4622" max="4864" width="9.140625" style="95"/>
    <col min="4865" max="4865" width="4" style="95" bestFit="1" customWidth="1"/>
    <col min="4866" max="4866" width="61.7109375" style="95" customWidth="1"/>
    <col min="4867" max="4867" width="6.7109375" style="95" customWidth="1"/>
    <col min="4868" max="4868" width="8.85546875" style="95" customWidth="1"/>
    <col min="4869" max="4869" width="11.5703125" style="95" customWidth="1"/>
    <col min="4870" max="4871" width="12.7109375" style="95" customWidth="1"/>
    <col min="4872" max="4872" width="11.140625" style="95" bestFit="1" customWidth="1"/>
    <col min="4873" max="4873" width="5.7109375" style="95" customWidth="1"/>
    <col min="4874" max="4874" width="11.85546875" style="95" customWidth="1"/>
    <col min="4875" max="4875" width="12.5703125" style="95" customWidth="1"/>
    <col min="4876" max="4877" width="0" style="95" hidden="1" customWidth="1"/>
    <col min="4878" max="5120" width="9.140625" style="95"/>
    <col min="5121" max="5121" width="4" style="95" bestFit="1" customWidth="1"/>
    <col min="5122" max="5122" width="61.7109375" style="95" customWidth="1"/>
    <col min="5123" max="5123" width="6.7109375" style="95" customWidth="1"/>
    <col min="5124" max="5124" width="8.85546875" style="95" customWidth="1"/>
    <col min="5125" max="5125" width="11.5703125" style="95" customWidth="1"/>
    <col min="5126" max="5127" width="12.7109375" style="95" customWidth="1"/>
    <col min="5128" max="5128" width="11.140625" style="95" bestFit="1" customWidth="1"/>
    <col min="5129" max="5129" width="5.7109375" style="95" customWidth="1"/>
    <col min="5130" max="5130" width="11.85546875" style="95" customWidth="1"/>
    <col min="5131" max="5131" width="12.5703125" style="95" customWidth="1"/>
    <col min="5132" max="5133" width="0" style="95" hidden="1" customWidth="1"/>
    <col min="5134" max="5376" width="9.140625" style="95"/>
    <col min="5377" max="5377" width="4" style="95" bestFit="1" customWidth="1"/>
    <col min="5378" max="5378" width="61.7109375" style="95" customWidth="1"/>
    <col min="5379" max="5379" width="6.7109375" style="95" customWidth="1"/>
    <col min="5380" max="5380" width="8.85546875" style="95" customWidth="1"/>
    <col min="5381" max="5381" width="11.5703125" style="95" customWidth="1"/>
    <col min="5382" max="5383" width="12.7109375" style="95" customWidth="1"/>
    <col min="5384" max="5384" width="11.140625" style="95" bestFit="1" customWidth="1"/>
    <col min="5385" max="5385" width="5.7109375" style="95" customWidth="1"/>
    <col min="5386" max="5386" width="11.85546875" style="95" customWidth="1"/>
    <col min="5387" max="5387" width="12.5703125" style="95" customWidth="1"/>
    <col min="5388" max="5389" width="0" style="95" hidden="1" customWidth="1"/>
    <col min="5390" max="5632" width="9.140625" style="95"/>
    <col min="5633" max="5633" width="4" style="95" bestFit="1" customWidth="1"/>
    <col min="5634" max="5634" width="61.7109375" style="95" customWidth="1"/>
    <col min="5635" max="5635" width="6.7109375" style="95" customWidth="1"/>
    <col min="5636" max="5636" width="8.85546875" style="95" customWidth="1"/>
    <col min="5637" max="5637" width="11.5703125" style="95" customWidth="1"/>
    <col min="5638" max="5639" width="12.7109375" style="95" customWidth="1"/>
    <col min="5640" max="5640" width="11.140625" style="95" bestFit="1" customWidth="1"/>
    <col min="5641" max="5641" width="5.7109375" style="95" customWidth="1"/>
    <col min="5642" max="5642" width="11.85546875" style="95" customWidth="1"/>
    <col min="5643" max="5643" width="12.5703125" style="95" customWidth="1"/>
    <col min="5644" max="5645" width="0" style="95" hidden="1" customWidth="1"/>
    <col min="5646" max="5888" width="9.140625" style="95"/>
    <col min="5889" max="5889" width="4" style="95" bestFit="1" customWidth="1"/>
    <col min="5890" max="5890" width="61.7109375" style="95" customWidth="1"/>
    <col min="5891" max="5891" width="6.7109375" style="95" customWidth="1"/>
    <col min="5892" max="5892" width="8.85546875" style="95" customWidth="1"/>
    <col min="5893" max="5893" width="11.5703125" style="95" customWidth="1"/>
    <col min="5894" max="5895" width="12.7109375" style="95" customWidth="1"/>
    <col min="5896" max="5896" width="11.140625" style="95" bestFit="1" customWidth="1"/>
    <col min="5897" max="5897" width="5.7109375" style="95" customWidth="1"/>
    <col min="5898" max="5898" width="11.85546875" style="95" customWidth="1"/>
    <col min="5899" max="5899" width="12.5703125" style="95" customWidth="1"/>
    <col min="5900" max="5901" width="0" style="95" hidden="1" customWidth="1"/>
    <col min="5902" max="6144" width="9.140625" style="95"/>
    <col min="6145" max="6145" width="4" style="95" bestFit="1" customWidth="1"/>
    <col min="6146" max="6146" width="61.7109375" style="95" customWidth="1"/>
    <col min="6147" max="6147" width="6.7109375" style="95" customWidth="1"/>
    <col min="6148" max="6148" width="8.85546875" style="95" customWidth="1"/>
    <col min="6149" max="6149" width="11.5703125" style="95" customWidth="1"/>
    <col min="6150" max="6151" width="12.7109375" style="95" customWidth="1"/>
    <col min="6152" max="6152" width="11.140625" style="95" bestFit="1" customWidth="1"/>
    <col min="6153" max="6153" width="5.7109375" style="95" customWidth="1"/>
    <col min="6154" max="6154" width="11.85546875" style="95" customWidth="1"/>
    <col min="6155" max="6155" width="12.5703125" style="95" customWidth="1"/>
    <col min="6156" max="6157" width="0" style="95" hidden="1" customWidth="1"/>
    <col min="6158" max="6400" width="9.140625" style="95"/>
    <col min="6401" max="6401" width="4" style="95" bestFit="1" customWidth="1"/>
    <col min="6402" max="6402" width="61.7109375" style="95" customWidth="1"/>
    <col min="6403" max="6403" width="6.7109375" style="95" customWidth="1"/>
    <col min="6404" max="6404" width="8.85546875" style="95" customWidth="1"/>
    <col min="6405" max="6405" width="11.5703125" style="95" customWidth="1"/>
    <col min="6406" max="6407" width="12.7109375" style="95" customWidth="1"/>
    <col min="6408" max="6408" width="11.140625" style="95" bestFit="1" customWidth="1"/>
    <col min="6409" max="6409" width="5.7109375" style="95" customWidth="1"/>
    <col min="6410" max="6410" width="11.85546875" style="95" customWidth="1"/>
    <col min="6411" max="6411" width="12.5703125" style="95" customWidth="1"/>
    <col min="6412" max="6413" width="0" style="95" hidden="1" customWidth="1"/>
    <col min="6414" max="6656" width="9.140625" style="95"/>
    <col min="6657" max="6657" width="4" style="95" bestFit="1" customWidth="1"/>
    <col min="6658" max="6658" width="61.7109375" style="95" customWidth="1"/>
    <col min="6659" max="6659" width="6.7109375" style="95" customWidth="1"/>
    <col min="6660" max="6660" width="8.85546875" style="95" customWidth="1"/>
    <col min="6661" max="6661" width="11.5703125" style="95" customWidth="1"/>
    <col min="6662" max="6663" width="12.7109375" style="95" customWidth="1"/>
    <col min="6664" max="6664" width="11.140625" style="95" bestFit="1" customWidth="1"/>
    <col min="6665" max="6665" width="5.7109375" style="95" customWidth="1"/>
    <col min="6666" max="6666" width="11.85546875" style="95" customWidth="1"/>
    <col min="6667" max="6667" width="12.5703125" style="95" customWidth="1"/>
    <col min="6668" max="6669" width="0" style="95" hidden="1" customWidth="1"/>
    <col min="6670" max="6912" width="9.140625" style="95"/>
    <col min="6913" max="6913" width="4" style="95" bestFit="1" customWidth="1"/>
    <col min="6914" max="6914" width="61.7109375" style="95" customWidth="1"/>
    <col min="6915" max="6915" width="6.7109375" style="95" customWidth="1"/>
    <col min="6916" max="6916" width="8.85546875" style="95" customWidth="1"/>
    <col min="6917" max="6917" width="11.5703125" style="95" customWidth="1"/>
    <col min="6918" max="6919" width="12.7109375" style="95" customWidth="1"/>
    <col min="6920" max="6920" width="11.140625" style="95" bestFit="1" customWidth="1"/>
    <col min="6921" max="6921" width="5.7109375" style="95" customWidth="1"/>
    <col min="6922" max="6922" width="11.85546875" style="95" customWidth="1"/>
    <col min="6923" max="6923" width="12.5703125" style="95" customWidth="1"/>
    <col min="6924" max="6925" width="0" style="95" hidden="1" customWidth="1"/>
    <col min="6926" max="7168" width="9.140625" style="95"/>
    <col min="7169" max="7169" width="4" style="95" bestFit="1" customWidth="1"/>
    <col min="7170" max="7170" width="61.7109375" style="95" customWidth="1"/>
    <col min="7171" max="7171" width="6.7109375" style="95" customWidth="1"/>
    <col min="7172" max="7172" width="8.85546875" style="95" customWidth="1"/>
    <col min="7173" max="7173" width="11.5703125" style="95" customWidth="1"/>
    <col min="7174" max="7175" width="12.7109375" style="95" customWidth="1"/>
    <col min="7176" max="7176" width="11.140625" style="95" bestFit="1" customWidth="1"/>
    <col min="7177" max="7177" width="5.7109375" style="95" customWidth="1"/>
    <col min="7178" max="7178" width="11.85546875" style="95" customWidth="1"/>
    <col min="7179" max="7179" width="12.5703125" style="95" customWidth="1"/>
    <col min="7180" max="7181" width="0" style="95" hidden="1" customWidth="1"/>
    <col min="7182" max="7424" width="9.140625" style="95"/>
    <col min="7425" max="7425" width="4" style="95" bestFit="1" customWidth="1"/>
    <col min="7426" max="7426" width="61.7109375" style="95" customWidth="1"/>
    <col min="7427" max="7427" width="6.7109375" style="95" customWidth="1"/>
    <col min="7428" max="7428" width="8.85546875" style="95" customWidth="1"/>
    <col min="7429" max="7429" width="11.5703125" style="95" customWidth="1"/>
    <col min="7430" max="7431" width="12.7109375" style="95" customWidth="1"/>
    <col min="7432" max="7432" width="11.140625" style="95" bestFit="1" customWidth="1"/>
    <col min="7433" max="7433" width="5.7109375" style="95" customWidth="1"/>
    <col min="7434" max="7434" width="11.85546875" style="95" customWidth="1"/>
    <col min="7435" max="7435" width="12.5703125" style="95" customWidth="1"/>
    <col min="7436" max="7437" width="0" style="95" hidden="1" customWidth="1"/>
    <col min="7438" max="7680" width="9.140625" style="95"/>
    <col min="7681" max="7681" width="4" style="95" bestFit="1" customWidth="1"/>
    <col min="7682" max="7682" width="61.7109375" style="95" customWidth="1"/>
    <col min="7683" max="7683" width="6.7109375" style="95" customWidth="1"/>
    <col min="7684" max="7684" width="8.85546875" style="95" customWidth="1"/>
    <col min="7685" max="7685" width="11.5703125" style="95" customWidth="1"/>
    <col min="7686" max="7687" width="12.7109375" style="95" customWidth="1"/>
    <col min="7688" max="7688" width="11.140625" style="95" bestFit="1" customWidth="1"/>
    <col min="7689" max="7689" width="5.7109375" style="95" customWidth="1"/>
    <col min="7690" max="7690" width="11.85546875" style="95" customWidth="1"/>
    <col min="7691" max="7691" width="12.5703125" style="95" customWidth="1"/>
    <col min="7692" max="7693" width="0" style="95" hidden="1" customWidth="1"/>
    <col min="7694" max="7936" width="9.140625" style="95"/>
    <col min="7937" max="7937" width="4" style="95" bestFit="1" customWidth="1"/>
    <col min="7938" max="7938" width="61.7109375" style="95" customWidth="1"/>
    <col min="7939" max="7939" width="6.7109375" style="95" customWidth="1"/>
    <col min="7940" max="7940" width="8.85546875" style="95" customWidth="1"/>
    <col min="7941" max="7941" width="11.5703125" style="95" customWidth="1"/>
    <col min="7942" max="7943" width="12.7109375" style="95" customWidth="1"/>
    <col min="7944" max="7944" width="11.140625" style="95" bestFit="1" customWidth="1"/>
    <col min="7945" max="7945" width="5.7109375" style="95" customWidth="1"/>
    <col min="7946" max="7946" width="11.85546875" style="95" customWidth="1"/>
    <col min="7947" max="7947" width="12.5703125" style="95" customWidth="1"/>
    <col min="7948" max="7949" width="0" style="95" hidden="1" customWidth="1"/>
    <col min="7950" max="8192" width="9.140625" style="95"/>
    <col min="8193" max="8193" width="4" style="95" bestFit="1" customWidth="1"/>
    <col min="8194" max="8194" width="61.7109375" style="95" customWidth="1"/>
    <col min="8195" max="8195" width="6.7109375" style="95" customWidth="1"/>
    <col min="8196" max="8196" width="8.85546875" style="95" customWidth="1"/>
    <col min="8197" max="8197" width="11.5703125" style="95" customWidth="1"/>
    <col min="8198" max="8199" width="12.7109375" style="95" customWidth="1"/>
    <col min="8200" max="8200" width="11.140625" style="95" bestFit="1" customWidth="1"/>
    <col min="8201" max="8201" width="5.7109375" style="95" customWidth="1"/>
    <col min="8202" max="8202" width="11.85546875" style="95" customWidth="1"/>
    <col min="8203" max="8203" width="12.5703125" style="95" customWidth="1"/>
    <col min="8204" max="8205" width="0" style="95" hidden="1" customWidth="1"/>
    <col min="8206" max="8448" width="9.140625" style="95"/>
    <col min="8449" max="8449" width="4" style="95" bestFit="1" customWidth="1"/>
    <col min="8450" max="8450" width="61.7109375" style="95" customWidth="1"/>
    <col min="8451" max="8451" width="6.7109375" style="95" customWidth="1"/>
    <col min="8452" max="8452" width="8.85546875" style="95" customWidth="1"/>
    <col min="8453" max="8453" width="11.5703125" style="95" customWidth="1"/>
    <col min="8454" max="8455" width="12.7109375" style="95" customWidth="1"/>
    <col min="8456" max="8456" width="11.140625" style="95" bestFit="1" customWidth="1"/>
    <col min="8457" max="8457" width="5.7109375" style="95" customWidth="1"/>
    <col min="8458" max="8458" width="11.85546875" style="95" customWidth="1"/>
    <col min="8459" max="8459" width="12.5703125" style="95" customWidth="1"/>
    <col min="8460" max="8461" width="0" style="95" hidden="1" customWidth="1"/>
    <col min="8462" max="8704" width="9.140625" style="95"/>
    <col min="8705" max="8705" width="4" style="95" bestFit="1" customWidth="1"/>
    <col min="8706" max="8706" width="61.7109375" style="95" customWidth="1"/>
    <col min="8707" max="8707" width="6.7109375" style="95" customWidth="1"/>
    <col min="8708" max="8708" width="8.85546875" style="95" customWidth="1"/>
    <col min="8709" max="8709" width="11.5703125" style="95" customWidth="1"/>
    <col min="8710" max="8711" width="12.7109375" style="95" customWidth="1"/>
    <col min="8712" max="8712" width="11.140625" style="95" bestFit="1" customWidth="1"/>
    <col min="8713" max="8713" width="5.7109375" style="95" customWidth="1"/>
    <col min="8714" max="8714" width="11.85546875" style="95" customWidth="1"/>
    <col min="8715" max="8715" width="12.5703125" style="95" customWidth="1"/>
    <col min="8716" max="8717" width="0" style="95" hidden="1" customWidth="1"/>
    <col min="8718" max="8960" width="9.140625" style="95"/>
    <col min="8961" max="8961" width="4" style="95" bestFit="1" customWidth="1"/>
    <col min="8962" max="8962" width="61.7109375" style="95" customWidth="1"/>
    <col min="8963" max="8963" width="6.7109375" style="95" customWidth="1"/>
    <col min="8964" max="8964" width="8.85546875" style="95" customWidth="1"/>
    <col min="8965" max="8965" width="11.5703125" style="95" customWidth="1"/>
    <col min="8966" max="8967" width="12.7109375" style="95" customWidth="1"/>
    <col min="8968" max="8968" width="11.140625" style="95" bestFit="1" customWidth="1"/>
    <col min="8969" max="8969" width="5.7109375" style="95" customWidth="1"/>
    <col min="8970" max="8970" width="11.85546875" style="95" customWidth="1"/>
    <col min="8971" max="8971" width="12.5703125" style="95" customWidth="1"/>
    <col min="8972" max="8973" width="0" style="95" hidden="1" customWidth="1"/>
    <col min="8974" max="9216" width="9.140625" style="95"/>
    <col min="9217" max="9217" width="4" style="95" bestFit="1" customWidth="1"/>
    <col min="9218" max="9218" width="61.7109375" style="95" customWidth="1"/>
    <col min="9219" max="9219" width="6.7109375" style="95" customWidth="1"/>
    <col min="9220" max="9220" width="8.85546875" style="95" customWidth="1"/>
    <col min="9221" max="9221" width="11.5703125" style="95" customWidth="1"/>
    <col min="9222" max="9223" width="12.7109375" style="95" customWidth="1"/>
    <col min="9224" max="9224" width="11.140625" style="95" bestFit="1" customWidth="1"/>
    <col min="9225" max="9225" width="5.7109375" style="95" customWidth="1"/>
    <col min="9226" max="9226" width="11.85546875" style="95" customWidth="1"/>
    <col min="9227" max="9227" width="12.5703125" style="95" customWidth="1"/>
    <col min="9228" max="9229" width="0" style="95" hidden="1" customWidth="1"/>
    <col min="9230" max="9472" width="9.140625" style="95"/>
    <col min="9473" max="9473" width="4" style="95" bestFit="1" customWidth="1"/>
    <col min="9474" max="9474" width="61.7109375" style="95" customWidth="1"/>
    <col min="9475" max="9475" width="6.7109375" style="95" customWidth="1"/>
    <col min="9476" max="9476" width="8.85546875" style="95" customWidth="1"/>
    <col min="9477" max="9477" width="11.5703125" style="95" customWidth="1"/>
    <col min="9478" max="9479" width="12.7109375" style="95" customWidth="1"/>
    <col min="9480" max="9480" width="11.140625" style="95" bestFit="1" customWidth="1"/>
    <col min="9481" max="9481" width="5.7109375" style="95" customWidth="1"/>
    <col min="9482" max="9482" width="11.85546875" style="95" customWidth="1"/>
    <col min="9483" max="9483" width="12.5703125" style="95" customWidth="1"/>
    <col min="9484" max="9485" width="0" style="95" hidden="1" customWidth="1"/>
    <col min="9486" max="9728" width="9.140625" style="95"/>
    <col min="9729" max="9729" width="4" style="95" bestFit="1" customWidth="1"/>
    <col min="9730" max="9730" width="61.7109375" style="95" customWidth="1"/>
    <col min="9731" max="9731" width="6.7109375" style="95" customWidth="1"/>
    <col min="9732" max="9732" width="8.85546875" style="95" customWidth="1"/>
    <col min="9733" max="9733" width="11.5703125" style="95" customWidth="1"/>
    <col min="9734" max="9735" width="12.7109375" style="95" customWidth="1"/>
    <col min="9736" max="9736" width="11.140625" style="95" bestFit="1" customWidth="1"/>
    <col min="9737" max="9737" width="5.7109375" style="95" customWidth="1"/>
    <col min="9738" max="9738" width="11.85546875" style="95" customWidth="1"/>
    <col min="9739" max="9739" width="12.5703125" style="95" customWidth="1"/>
    <col min="9740" max="9741" width="0" style="95" hidden="1" customWidth="1"/>
    <col min="9742" max="9984" width="9.140625" style="95"/>
    <col min="9985" max="9985" width="4" style="95" bestFit="1" customWidth="1"/>
    <col min="9986" max="9986" width="61.7109375" style="95" customWidth="1"/>
    <col min="9987" max="9987" width="6.7109375" style="95" customWidth="1"/>
    <col min="9988" max="9988" width="8.85546875" style="95" customWidth="1"/>
    <col min="9989" max="9989" width="11.5703125" style="95" customWidth="1"/>
    <col min="9990" max="9991" width="12.7109375" style="95" customWidth="1"/>
    <col min="9992" max="9992" width="11.140625" style="95" bestFit="1" customWidth="1"/>
    <col min="9993" max="9993" width="5.7109375" style="95" customWidth="1"/>
    <col min="9994" max="9994" width="11.85546875" style="95" customWidth="1"/>
    <col min="9995" max="9995" width="12.5703125" style="95" customWidth="1"/>
    <col min="9996" max="9997" width="0" style="95" hidden="1" customWidth="1"/>
    <col min="9998" max="10240" width="9.140625" style="95"/>
    <col min="10241" max="10241" width="4" style="95" bestFit="1" customWidth="1"/>
    <col min="10242" max="10242" width="61.7109375" style="95" customWidth="1"/>
    <col min="10243" max="10243" width="6.7109375" style="95" customWidth="1"/>
    <col min="10244" max="10244" width="8.85546875" style="95" customWidth="1"/>
    <col min="10245" max="10245" width="11.5703125" style="95" customWidth="1"/>
    <col min="10246" max="10247" width="12.7109375" style="95" customWidth="1"/>
    <col min="10248" max="10248" width="11.140625" style="95" bestFit="1" customWidth="1"/>
    <col min="10249" max="10249" width="5.7109375" style="95" customWidth="1"/>
    <col min="10250" max="10250" width="11.85546875" style="95" customWidth="1"/>
    <col min="10251" max="10251" width="12.5703125" style="95" customWidth="1"/>
    <col min="10252" max="10253" width="0" style="95" hidden="1" customWidth="1"/>
    <col min="10254" max="10496" width="9.140625" style="95"/>
    <col min="10497" max="10497" width="4" style="95" bestFit="1" customWidth="1"/>
    <col min="10498" max="10498" width="61.7109375" style="95" customWidth="1"/>
    <col min="10499" max="10499" width="6.7109375" style="95" customWidth="1"/>
    <col min="10500" max="10500" width="8.85546875" style="95" customWidth="1"/>
    <col min="10501" max="10501" width="11.5703125" style="95" customWidth="1"/>
    <col min="10502" max="10503" width="12.7109375" style="95" customWidth="1"/>
    <col min="10504" max="10504" width="11.140625" style="95" bestFit="1" customWidth="1"/>
    <col min="10505" max="10505" width="5.7109375" style="95" customWidth="1"/>
    <col min="10506" max="10506" width="11.85546875" style="95" customWidth="1"/>
    <col min="10507" max="10507" width="12.5703125" style="95" customWidth="1"/>
    <col min="10508" max="10509" width="0" style="95" hidden="1" customWidth="1"/>
    <col min="10510" max="10752" width="9.140625" style="95"/>
    <col min="10753" max="10753" width="4" style="95" bestFit="1" customWidth="1"/>
    <col min="10754" max="10754" width="61.7109375" style="95" customWidth="1"/>
    <col min="10755" max="10755" width="6.7109375" style="95" customWidth="1"/>
    <col min="10756" max="10756" width="8.85546875" style="95" customWidth="1"/>
    <col min="10757" max="10757" width="11.5703125" style="95" customWidth="1"/>
    <col min="10758" max="10759" width="12.7109375" style="95" customWidth="1"/>
    <col min="10760" max="10760" width="11.140625" style="95" bestFit="1" customWidth="1"/>
    <col min="10761" max="10761" width="5.7109375" style="95" customWidth="1"/>
    <col min="10762" max="10762" width="11.85546875" style="95" customWidth="1"/>
    <col min="10763" max="10763" width="12.5703125" style="95" customWidth="1"/>
    <col min="10764" max="10765" width="0" style="95" hidden="1" customWidth="1"/>
    <col min="10766" max="11008" width="9.140625" style="95"/>
    <col min="11009" max="11009" width="4" style="95" bestFit="1" customWidth="1"/>
    <col min="11010" max="11010" width="61.7109375" style="95" customWidth="1"/>
    <col min="11011" max="11011" width="6.7109375" style="95" customWidth="1"/>
    <col min="11012" max="11012" width="8.85546875" style="95" customWidth="1"/>
    <col min="11013" max="11013" width="11.5703125" style="95" customWidth="1"/>
    <col min="11014" max="11015" width="12.7109375" style="95" customWidth="1"/>
    <col min="11016" max="11016" width="11.140625" style="95" bestFit="1" customWidth="1"/>
    <col min="11017" max="11017" width="5.7109375" style="95" customWidth="1"/>
    <col min="11018" max="11018" width="11.85546875" style="95" customWidth="1"/>
    <col min="11019" max="11019" width="12.5703125" style="95" customWidth="1"/>
    <col min="11020" max="11021" width="0" style="95" hidden="1" customWidth="1"/>
    <col min="11022" max="11264" width="9.140625" style="95"/>
    <col min="11265" max="11265" width="4" style="95" bestFit="1" customWidth="1"/>
    <col min="11266" max="11266" width="61.7109375" style="95" customWidth="1"/>
    <col min="11267" max="11267" width="6.7109375" style="95" customWidth="1"/>
    <col min="11268" max="11268" width="8.85546875" style="95" customWidth="1"/>
    <col min="11269" max="11269" width="11.5703125" style="95" customWidth="1"/>
    <col min="11270" max="11271" width="12.7109375" style="95" customWidth="1"/>
    <col min="11272" max="11272" width="11.140625" style="95" bestFit="1" customWidth="1"/>
    <col min="11273" max="11273" width="5.7109375" style="95" customWidth="1"/>
    <col min="11274" max="11274" width="11.85546875" style="95" customWidth="1"/>
    <col min="11275" max="11275" width="12.5703125" style="95" customWidth="1"/>
    <col min="11276" max="11277" width="0" style="95" hidden="1" customWidth="1"/>
    <col min="11278" max="11520" width="9.140625" style="95"/>
    <col min="11521" max="11521" width="4" style="95" bestFit="1" customWidth="1"/>
    <col min="11522" max="11522" width="61.7109375" style="95" customWidth="1"/>
    <col min="11523" max="11523" width="6.7109375" style="95" customWidth="1"/>
    <col min="11524" max="11524" width="8.85546875" style="95" customWidth="1"/>
    <col min="11525" max="11525" width="11.5703125" style="95" customWidth="1"/>
    <col min="11526" max="11527" width="12.7109375" style="95" customWidth="1"/>
    <col min="11528" max="11528" width="11.140625" style="95" bestFit="1" customWidth="1"/>
    <col min="11529" max="11529" width="5.7109375" style="95" customWidth="1"/>
    <col min="11530" max="11530" width="11.85546875" style="95" customWidth="1"/>
    <col min="11531" max="11531" width="12.5703125" style="95" customWidth="1"/>
    <col min="11532" max="11533" width="0" style="95" hidden="1" customWidth="1"/>
    <col min="11534" max="11776" width="9.140625" style="95"/>
    <col min="11777" max="11777" width="4" style="95" bestFit="1" customWidth="1"/>
    <col min="11778" max="11778" width="61.7109375" style="95" customWidth="1"/>
    <col min="11779" max="11779" width="6.7109375" style="95" customWidth="1"/>
    <col min="11780" max="11780" width="8.85546875" style="95" customWidth="1"/>
    <col min="11781" max="11781" width="11.5703125" style="95" customWidth="1"/>
    <col min="11782" max="11783" width="12.7109375" style="95" customWidth="1"/>
    <col min="11784" max="11784" width="11.140625" style="95" bestFit="1" customWidth="1"/>
    <col min="11785" max="11785" width="5.7109375" style="95" customWidth="1"/>
    <col min="11786" max="11786" width="11.85546875" style="95" customWidth="1"/>
    <col min="11787" max="11787" width="12.5703125" style="95" customWidth="1"/>
    <col min="11788" max="11789" width="0" style="95" hidden="1" customWidth="1"/>
    <col min="11790" max="12032" width="9.140625" style="95"/>
    <col min="12033" max="12033" width="4" style="95" bestFit="1" customWidth="1"/>
    <col min="12034" max="12034" width="61.7109375" style="95" customWidth="1"/>
    <col min="12035" max="12035" width="6.7109375" style="95" customWidth="1"/>
    <col min="12036" max="12036" width="8.85546875" style="95" customWidth="1"/>
    <col min="12037" max="12037" width="11.5703125" style="95" customWidth="1"/>
    <col min="12038" max="12039" width="12.7109375" style="95" customWidth="1"/>
    <col min="12040" max="12040" width="11.140625" style="95" bestFit="1" customWidth="1"/>
    <col min="12041" max="12041" width="5.7109375" style="95" customWidth="1"/>
    <col min="12042" max="12042" width="11.85546875" style="95" customWidth="1"/>
    <col min="12043" max="12043" width="12.5703125" style="95" customWidth="1"/>
    <col min="12044" max="12045" width="0" style="95" hidden="1" customWidth="1"/>
    <col min="12046" max="12288" width="9.140625" style="95"/>
    <col min="12289" max="12289" width="4" style="95" bestFit="1" customWidth="1"/>
    <col min="12290" max="12290" width="61.7109375" style="95" customWidth="1"/>
    <col min="12291" max="12291" width="6.7109375" style="95" customWidth="1"/>
    <col min="12292" max="12292" width="8.85546875" style="95" customWidth="1"/>
    <col min="12293" max="12293" width="11.5703125" style="95" customWidth="1"/>
    <col min="12294" max="12295" width="12.7109375" style="95" customWidth="1"/>
    <col min="12296" max="12296" width="11.140625" style="95" bestFit="1" customWidth="1"/>
    <col min="12297" max="12297" width="5.7109375" style="95" customWidth="1"/>
    <col min="12298" max="12298" width="11.85546875" style="95" customWidth="1"/>
    <col min="12299" max="12299" width="12.5703125" style="95" customWidth="1"/>
    <col min="12300" max="12301" width="0" style="95" hidden="1" customWidth="1"/>
    <col min="12302" max="12544" width="9.140625" style="95"/>
    <col min="12545" max="12545" width="4" style="95" bestFit="1" customWidth="1"/>
    <col min="12546" max="12546" width="61.7109375" style="95" customWidth="1"/>
    <col min="12547" max="12547" width="6.7109375" style="95" customWidth="1"/>
    <col min="12548" max="12548" width="8.85546875" style="95" customWidth="1"/>
    <col min="12549" max="12549" width="11.5703125" style="95" customWidth="1"/>
    <col min="12550" max="12551" width="12.7109375" style="95" customWidth="1"/>
    <col min="12552" max="12552" width="11.140625" style="95" bestFit="1" customWidth="1"/>
    <col min="12553" max="12553" width="5.7109375" style="95" customWidth="1"/>
    <col min="12554" max="12554" width="11.85546875" style="95" customWidth="1"/>
    <col min="12555" max="12555" width="12.5703125" style="95" customWidth="1"/>
    <col min="12556" max="12557" width="0" style="95" hidden="1" customWidth="1"/>
    <col min="12558" max="12800" width="9.140625" style="95"/>
    <col min="12801" max="12801" width="4" style="95" bestFit="1" customWidth="1"/>
    <col min="12802" max="12802" width="61.7109375" style="95" customWidth="1"/>
    <col min="12803" max="12803" width="6.7109375" style="95" customWidth="1"/>
    <col min="12804" max="12804" width="8.85546875" style="95" customWidth="1"/>
    <col min="12805" max="12805" width="11.5703125" style="95" customWidth="1"/>
    <col min="12806" max="12807" width="12.7109375" style="95" customWidth="1"/>
    <col min="12808" max="12808" width="11.140625" style="95" bestFit="1" customWidth="1"/>
    <col min="12809" max="12809" width="5.7109375" style="95" customWidth="1"/>
    <col min="12810" max="12810" width="11.85546875" style="95" customWidth="1"/>
    <col min="12811" max="12811" width="12.5703125" style="95" customWidth="1"/>
    <col min="12812" max="12813" width="0" style="95" hidden="1" customWidth="1"/>
    <col min="12814" max="13056" width="9.140625" style="95"/>
    <col min="13057" max="13057" width="4" style="95" bestFit="1" customWidth="1"/>
    <col min="13058" max="13058" width="61.7109375" style="95" customWidth="1"/>
    <col min="13059" max="13059" width="6.7109375" style="95" customWidth="1"/>
    <col min="13060" max="13060" width="8.85546875" style="95" customWidth="1"/>
    <col min="13061" max="13061" width="11.5703125" style="95" customWidth="1"/>
    <col min="13062" max="13063" width="12.7109375" style="95" customWidth="1"/>
    <col min="13064" max="13064" width="11.140625" style="95" bestFit="1" customWidth="1"/>
    <col min="13065" max="13065" width="5.7109375" style="95" customWidth="1"/>
    <col min="13066" max="13066" width="11.85546875" style="95" customWidth="1"/>
    <col min="13067" max="13067" width="12.5703125" style="95" customWidth="1"/>
    <col min="13068" max="13069" width="0" style="95" hidden="1" customWidth="1"/>
    <col min="13070" max="13312" width="9.140625" style="95"/>
    <col min="13313" max="13313" width="4" style="95" bestFit="1" customWidth="1"/>
    <col min="13314" max="13314" width="61.7109375" style="95" customWidth="1"/>
    <col min="13315" max="13315" width="6.7109375" style="95" customWidth="1"/>
    <col min="13316" max="13316" width="8.85546875" style="95" customWidth="1"/>
    <col min="13317" max="13317" width="11.5703125" style="95" customWidth="1"/>
    <col min="13318" max="13319" width="12.7109375" style="95" customWidth="1"/>
    <col min="13320" max="13320" width="11.140625" style="95" bestFit="1" customWidth="1"/>
    <col min="13321" max="13321" width="5.7109375" style="95" customWidth="1"/>
    <col min="13322" max="13322" width="11.85546875" style="95" customWidth="1"/>
    <col min="13323" max="13323" width="12.5703125" style="95" customWidth="1"/>
    <col min="13324" max="13325" width="0" style="95" hidden="1" customWidth="1"/>
    <col min="13326" max="13568" width="9.140625" style="95"/>
    <col min="13569" max="13569" width="4" style="95" bestFit="1" customWidth="1"/>
    <col min="13570" max="13570" width="61.7109375" style="95" customWidth="1"/>
    <col min="13571" max="13571" width="6.7109375" style="95" customWidth="1"/>
    <col min="13572" max="13572" width="8.85546875" style="95" customWidth="1"/>
    <col min="13573" max="13573" width="11.5703125" style="95" customWidth="1"/>
    <col min="13574" max="13575" width="12.7109375" style="95" customWidth="1"/>
    <col min="13576" max="13576" width="11.140625" style="95" bestFit="1" customWidth="1"/>
    <col min="13577" max="13577" width="5.7109375" style="95" customWidth="1"/>
    <col min="13578" max="13578" width="11.85546875" style="95" customWidth="1"/>
    <col min="13579" max="13579" width="12.5703125" style="95" customWidth="1"/>
    <col min="13580" max="13581" width="0" style="95" hidden="1" customWidth="1"/>
    <col min="13582" max="13824" width="9.140625" style="95"/>
    <col min="13825" max="13825" width="4" style="95" bestFit="1" customWidth="1"/>
    <col min="13826" max="13826" width="61.7109375" style="95" customWidth="1"/>
    <col min="13827" max="13827" width="6.7109375" style="95" customWidth="1"/>
    <col min="13828" max="13828" width="8.85546875" style="95" customWidth="1"/>
    <col min="13829" max="13829" width="11.5703125" style="95" customWidth="1"/>
    <col min="13830" max="13831" width="12.7109375" style="95" customWidth="1"/>
    <col min="13832" max="13832" width="11.140625" style="95" bestFit="1" customWidth="1"/>
    <col min="13833" max="13833" width="5.7109375" style="95" customWidth="1"/>
    <col min="13834" max="13834" width="11.85546875" style="95" customWidth="1"/>
    <col min="13835" max="13835" width="12.5703125" style="95" customWidth="1"/>
    <col min="13836" max="13837" width="0" style="95" hidden="1" customWidth="1"/>
    <col min="13838" max="14080" width="9.140625" style="95"/>
    <col min="14081" max="14081" width="4" style="95" bestFit="1" customWidth="1"/>
    <col min="14082" max="14082" width="61.7109375" style="95" customWidth="1"/>
    <col min="14083" max="14083" width="6.7109375" style="95" customWidth="1"/>
    <col min="14084" max="14084" width="8.85546875" style="95" customWidth="1"/>
    <col min="14085" max="14085" width="11.5703125" style="95" customWidth="1"/>
    <col min="14086" max="14087" width="12.7109375" style="95" customWidth="1"/>
    <col min="14088" max="14088" width="11.140625" style="95" bestFit="1" customWidth="1"/>
    <col min="14089" max="14089" width="5.7109375" style="95" customWidth="1"/>
    <col min="14090" max="14090" width="11.85546875" style="95" customWidth="1"/>
    <col min="14091" max="14091" width="12.5703125" style="95" customWidth="1"/>
    <col min="14092" max="14093" width="0" style="95" hidden="1" customWidth="1"/>
    <col min="14094" max="14336" width="9.140625" style="95"/>
    <col min="14337" max="14337" width="4" style="95" bestFit="1" customWidth="1"/>
    <col min="14338" max="14338" width="61.7109375" style="95" customWidth="1"/>
    <col min="14339" max="14339" width="6.7109375" style="95" customWidth="1"/>
    <col min="14340" max="14340" width="8.85546875" style="95" customWidth="1"/>
    <col min="14341" max="14341" width="11.5703125" style="95" customWidth="1"/>
    <col min="14342" max="14343" width="12.7109375" style="95" customWidth="1"/>
    <col min="14344" max="14344" width="11.140625" style="95" bestFit="1" customWidth="1"/>
    <col min="14345" max="14345" width="5.7109375" style="95" customWidth="1"/>
    <col min="14346" max="14346" width="11.85546875" style="95" customWidth="1"/>
    <col min="14347" max="14347" width="12.5703125" style="95" customWidth="1"/>
    <col min="14348" max="14349" width="0" style="95" hidden="1" customWidth="1"/>
    <col min="14350" max="14592" width="9.140625" style="95"/>
    <col min="14593" max="14593" width="4" style="95" bestFit="1" customWidth="1"/>
    <col min="14594" max="14594" width="61.7109375" style="95" customWidth="1"/>
    <col min="14595" max="14595" width="6.7109375" style="95" customWidth="1"/>
    <col min="14596" max="14596" width="8.85546875" style="95" customWidth="1"/>
    <col min="14597" max="14597" width="11.5703125" style="95" customWidth="1"/>
    <col min="14598" max="14599" width="12.7109375" style="95" customWidth="1"/>
    <col min="14600" max="14600" width="11.140625" style="95" bestFit="1" customWidth="1"/>
    <col min="14601" max="14601" width="5.7109375" style="95" customWidth="1"/>
    <col min="14602" max="14602" width="11.85546875" style="95" customWidth="1"/>
    <col min="14603" max="14603" width="12.5703125" style="95" customWidth="1"/>
    <col min="14604" max="14605" width="0" style="95" hidden="1" customWidth="1"/>
    <col min="14606" max="14848" width="9.140625" style="95"/>
    <col min="14849" max="14849" width="4" style="95" bestFit="1" customWidth="1"/>
    <col min="14850" max="14850" width="61.7109375" style="95" customWidth="1"/>
    <col min="14851" max="14851" width="6.7109375" style="95" customWidth="1"/>
    <col min="14852" max="14852" width="8.85546875" style="95" customWidth="1"/>
    <col min="14853" max="14853" width="11.5703125" style="95" customWidth="1"/>
    <col min="14854" max="14855" width="12.7109375" style="95" customWidth="1"/>
    <col min="14856" max="14856" width="11.140625" style="95" bestFit="1" customWidth="1"/>
    <col min="14857" max="14857" width="5.7109375" style="95" customWidth="1"/>
    <col min="14858" max="14858" width="11.85546875" style="95" customWidth="1"/>
    <col min="14859" max="14859" width="12.5703125" style="95" customWidth="1"/>
    <col min="14860" max="14861" width="0" style="95" hidden="1" customWidth="1"/>
    <col min="14862" max="15104" width="9.140625" style="95"/>
    <col min="15105" max="15105" width="4" style="95" bestFit="1" customWidth="1"/>
    <col min="15106" max="15106" width="61.7109375" style="95" customWidth="1"/>
    <col min="15107" max="15107" width="6.7109375" style="95" customWidth="1"/>
    <col min="15108" max="15108" width="8.85546875" style="95" customWidth="1"/>
    <col min="15109" max="15109" width="11.5703125" style="95" customWidth="1"/>
    <col min="15110" max="15111" width="12.7109375" style="95" customWidth="1"/>
    <col min="15112" max="15112" width="11.140625" style="95" bestFit="1" customWidth="1"/>
    <col min="15113" max="15113" width="5.7109375" style="95" customWidth="1"/>
    <col min="15114" max="15114" width="11.85546875" style="95" customWidth="1"/>
    <col min="15115" max="15115" width="12.5703125" style="95" customWidth="1"/>
    <col min="15116" max="15117" width="0" style="95" hidden="1" customWidth="1"/>
    <col min="15118" max="15360" width="9.140625" style="95"/>
    <col min="15361" max="15361" width="4" style="95" bestFit="1" customWidth="1"/>
    <col min="15362" max="15362" width="61.7109375" style="95" customWidth="1"/>
    <col min="15363" max="15363" width="6.7109375" style="95" customWidth="1"/>
    <col min="15364" max="15364" width="8.85546875" style="95" customWidth="1"/>
    <col min="15365" max="15365" width="11.5703125" style="95" customWidth="1"/>
    <col min="15366" max="15367" width="12.7109375" style="95" customWidth="1"/>
    <col min="15368" max="15368" width="11.140625" style="95" bestFit="1" customWidth="1"/>
    <col min="15369" max="15369" width="5.7109375" style="95" customWidth="1"/>
    <col min="15370" max="15370" width="11.85546875" style="95" customWidth="1"/>
    <col min="15371" max="15371" width="12.5703125" style="95" customWidth="1"/>
    <col min="15372" max="15373" width="0" style="95" hidden="1" customWidth="1"/>
    <col min="15374" max="15616" width="9.140625" style="95"/>
    <col min="15617" max="15617" width="4" style="95" bestFit="1" customWidth="1"/>
    <col min="15618" max="15618" width="61.7109375" style="95" customWidth="1"/>
    <col min="15619" max="15619" width="6.7109375" style="95" customWidth="1"/>
    <col min="15620" max="15620" width="8.85546875" style="95" customWidth="1"/>
    <col min="15621" max="15621" width="11.5703125" style="95" customWidth="1"/>
    <col min="15622" max="15623" width="12.7109375" style="95" customWidth="1"/>
    <col min="15624" max="15624" width="11.140625" style="95" bestFit="1" customWidth="1"/>
    <col min="15625" max="15625" width="5.7109375" style="95" customWidth="1"/>
    <col min="15626" max="15626" width="11.85546875" style="95" customWidth="1"/>
    <col min="15627" max="15627" width="12.5703125" style="95" customWidth="1"/>
    <col min="15628" max="15629" width="0" style="95" hidden="1" customWidth="1"/>
    <col min="15630" max="15872" width="9.140625" style="95"/>
    <col min="15873" max="15873" width="4" style="95" bestFit="1" customWidth="1"/>
    <col min="15874" max="15874" width="61.7109375" style="95" customWidth="1"/>
    <col min="15875" max="15875" width="6.7109375" style="95" customWidth="1"/>
    <col min="15876" max="15876" width="8.85546875" style="95" customWidth="1"/>
    <col min="15877" max="15877" width="11.5703125" style="95" customWidth="1"/>
    <col min="15878" max="15879" width="12.7109375" style="95" customWidth="1"/>
    <col min="15880" max="15880" width="11.140625" style="95" bestFit="1" customWidth="1"/>
    <col min="15881" max="15881" width="5.7109375" style="95" customWidth="1"/>
    <col min="15882" max="15882" width="11.85546875" style="95" customWidth="1"/>
    <col min="15883" max="15883" width="12.5703125" style="95" customWidth="1"/>
    <col min="15884" max="15885" width="0" style="95" hidden="1" customWidth="1"/>
    <col min="15886" max="16128" width="9.140625" style="95"/>
    <col min="16129" max="16129" width="4" style="95" bestFit="1" customWidth="1"/>
    <col min="16130" max="16130" width="61.7109375" style="95" customWidth="1"/>
    <col min="16131" max="16131" width="6.7109375" style="95" customWidth="1"/>
    <col min="16132" max="16132" width="8.85546875" style="95" customWidth="1"/>
    <col min="16133" max="16133" width="11.5703125" style="95" customWidth="1"/>
    <col min="16134" max="16135" width="12.7109375" style="95" customWidth="1"/>
    <col min="16136" max="16136" width="11.140625" style="95" bestFit="1" customWidth="1"/>
    <col min="16137" max="16137" width="5.7109375" style="95" customWidth="1"/>
    <col min="16138" max="16138" width="11.85546875" style="95" customWidth="1"/>
    <col min="16139" max="16139" width="12.5703125" style="95" customWidth="1"/>
    <col min="16140" max="16141" width="0" style="95" hidden="1" customWidth="1"/>
    <col min="16142" max="16384" width="9.140625" style="95"/>
  </cols>
  <sheetData>
    <row r="1" spans="1:256" ht="15" customHeight="1">
      <c r="A1" s="967" t="s">
        <v>742</v>
      </c>
      <c r="B1" s="967"/>
      <c r="C1" s="967"/>
      <c r="D1" s="967"/>
      <c r="E1" s="327"/>
      <c r="F1" s="327"/>
      <c r="G1" s="101"/>
      <c r="H1" s="101"/>
      <c r="I1" s="102"/>
      <c r="J1" s="103"/>
      <c r="K1" s="102"/>
      <c r="L1" s="102"/>
      <c r="M1" s="103"/>
    </row>
    <row r="2" spans="1:256" ht="12.75" customHeight="1">
      <c r="A2" s="966" t="s">
        <v>743</v>
      </c>
      <c r="B2" s="966"/>
      <c r="C2" s="966"/>
      <c r="D2" s="433"/>
      <c r="E2" s="434"/>
      <c r="F2" s="434"/>
      <c r="G2" s="434"/>
      <c r="H2" s="101"/>
      <c r="I2" s="102"/>
      <c r="J2" s="102"/>
      <c r="K2" s="103"/>
      <c r="M2" s="95"/>
    </row>
    <row r="3" spans="1:256" ht="194.25" customHeight="1">
      <c r="A3" s="106" t="s">
        <v>366</v>
      </c>
      <c r="B3" s="968" t="s">
        <v>744</v>
      </c>
      <c r="C3" s="968"/>
      <c r="D3" s="968"/>
      <c r="E3" s="968"/>
      <c r="F3" s="968"/>
      <c r="G3" s="114"/>
      <c r="H3" s="101"/>
      <c r="I3" s="102"/>
      <c r="J3" s="102"/>
      <c r="K3" s="103"/>
      <c r="M3" s="95"/>
    </row>
    <row r="4" spans="1:256" s="113" customFormat="1" ht="12.75" customHeight="1">
      <c r="A4" s="966" t="s">
        <v>745</v>
      </c>
      <c r="B4" s="966"/>
      <c r="C4" s="966"/>
      <c r="D4" s="108"/>
      <c r="E4" s="108"/>
      <c r="F4" s="108"/>
      <c r="G4" s="109"/>
      <c r="H4" s="110"/>
      <c r="I4" s="111"/>
      <c r="J4" s="111"/>
      <c r="K4" s="112"/>
    </row>
    <row r="5" spans="1:256" ht="51" customHeight="1">
      <c r="A5" s="106" t="s">
        <v>366</v>
      </c>
      <c r="B5" s="968" t="s">
        <v>746</v>
      </c>
      <c r="C5" s="968"/>
      <c r="D5" s="968"/>
      <c r="E5" s="968"/>
      <c r="F5" s="968"/>
      <c r="G5" s="114"/>
      <c r="H5" s="101"/>
      <c r="I5" s="102"/>
      <c r="J5" s="102"/>
      <c r="K5" s="103"/>
      <c r="M5" s="95"/>
    </row>
    <row r="6" spans="1:256" ht="12.75" customHeight="1">
      <c r="A6" s="966" t="s">
        <v>747</v>
      </c>
      <c r="B6" s="966"/>
      <c r="C6" s="435"/>
      <c r="D6" s="435"/>
      <c r="E6" s="435"/>
      <c r="F6" s="435"/>
      <c r="G6" s="114"/>
      <c r="H6" s="101"/>
      <c r="I6" s="102"/>
      <c r="J6" s="102"/>
      <c r="K6" s="103"/>
      <c r="M6" s="95"/>
    </row>
    <row r="7" spans="1:256" ht="13.5" thickBot="1">
      <c r="A7" s="418"/>
      <c r="B7" s="419"/>
      <c r="C7" s="435"/>
      <c r="D7" s="435"/>
      <c r="E7" s="435"/>
      <c r="F7" s="435"/>
      <c r="G7" s="114"/>
      <c r="H7" s="101"/>
      <c r="I7" s="102"/>
      <c r="J7" s="102"/>
      <c r="K7" s="103"/>
      <c r="M7" s="95"/>
    </row>
    <row r="8" spans="1:256" s="339" customFormat="1" ht="38.25">
      <c r="A8" s="333" t="s">
        <v>369</v>
      </c>
      <c r="B8" s="333" t="s">
        <v>370</v>
      </c>
      <c r="C8" s="334" t="s">
        <v>371</v>
      </c>
      <c r="D8" s="334" t="s">
        <v>372</v>
      </c>
      <c r="E8" s="335" t="s">
        <v>748</v>
      </c>
      <c r="F8" s="123" t="s">
        <v>735</v>
      </c>
      <c r="G8" s="124" t="s">
        <v>375</v>
      </c>
      <c r="H8" s="336"/>
      <c r="I8" s="337"/>
      <c r="J8" s="338"/>
    </row>
    <row r="9" spans="1:256" s="138" customFormat="1">
      <c r="A9" s="147"/>
      <c r="B9" s="436"/>
      <c r="C9" s="436"/>
      <c r="D9" s="437"/>
      <c r="E9" s="438"/>
      <c r="F9" s="439"/>
      <c r="G9" s="378"/>
      <c r="J9" s="377"/>
      <c r="K9" s="378"/>
      <c r="L9" s="378"/>
      <c r="M9" s="377"/>
    </row>
    <row r="10" spans="1:256" s="440" customFormat="1" ht="51">
      <c r="A10" s="181">
        <v>1</v>
      </c>
      <c r="B10" s="96" t="s">
        <v>991</v>
      </c>
      <c r="C10" s="181"/>
      <c r="D10" s="96"/>
      <c r="E10" s="341"/>
      <c r="F10" s="374"/>
      <c r="G10" s="184"/>
      <c r="H10" s="138"/>
      <c r="I10" s="138"/>
      <c r="J10" s="139"/>
      <c r="K10" s="139"/>
      <c r="L10" s="138"/>
      <c r="M10" s="139"/>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row>
    <row r="11" spans="1:256" s="440" customFormat="1" ht="38.25">
      <c r="A11" s="181"/>
      <c r="B11" s="441" t="s">
        <v>992</v>
      </c>
      <c r="C11" s="181" t="s">
        <v>636</v>
      </c>
      <c r="D11" s="96">
        <v>1</v>
      </c>
      <c r="E11" s="341"/>
      <c r="F11" s="374"/>
      <c r="G11" s="374">
        <f>D11*E11</f>
        <v>0</v>
      </c>
      <c r="H11" s="138"/>
      <c r="I11" s="138"/>
      <c r="J11" s="139"/>
      <c r="K11" s="139"/>
      <c r="L11" s="138"/>
      <c r="M11" s="139"/>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c r="IU11" s="138"/>
      <c r="IV11" s="138"/>
    </row>
    <row r="12" spans="1:256" s="440" customFormat="1">
      <c r="A12" s="181"/>
      <c r="B12" s="96" t="s">
        <v>993</v>
      </c>
      <c r="C12" s="181" t="s">
        <v>636</v>
      </c>
      <c r="D12" s="96">
        <v>1</v>
      </c>
      <c r="E12" s="341"/>
      <c r="F12" s="374"/>
      <c r="G12" s="374">
        <f>D12*E12</f>
        <v>0</v>
      </c>
      <c r="H12" s="138"/>
      <c r="I12" s="138"/>
      <c r="J12" s="139"/>
      <c r="K12" s="139"/>
      <c r="L12" s="138"/>
      <c r="M12" s="139"/>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c r="IS12" s="138"/>
      <c r="IT12" s="138"/>
      <c r="IU12" s="138"/>
      <c r="IV12" s="138"/>
    </row>
    <row r="13" spans="1:256" s="440" customFormat="1">
      <c r="A13" s="132"/>
      <c r="B13" s="96" t="s">
        <v>994</v>
      </c>
      <c r="C13" s="181" t="s">
        <v>636</v>
      </c>
      <c r="D13" s="96">
        <v>1</v>
      </c>
      <c r="E13" s="341"/>
      <c r="F13" s="374"/>
      <c r="G13" s="374">
        <f>D13*E13</f>
        <v>0</v>
      </c>
      <c r="H13" s="138"/>
      <c r="I13" s="138"/>
      <c r="J13" s="139"/>
      <c r="K13" s="139"/>
      <c r="L13" s="138"/>
      <c r="M13" s="139"/>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row>
    <row r="14" spans="1:256" s="440" customFormat="1">
      <c r="A14" s="132"/>
      <c r="B14" s="96" t="s">
        <v>995</v>
      </c>
      <c r="C14" s="181" t="s">
        <v>636</v>
      </c>
      <c r="D14" s="96">
        <v>1</v>
      </c>
      <c r="E14" s="341"/>
      <c r="F14" s="374"/>
      <c r="G14" s="374">
        <f>D14*E14</f>
        <v>0</v>
      </c>
      <c r="H14" s="138"/>
      <c r="I14" s="138"/>
      <c r="J14" s="139"/>
      <c r="K14" s="139"/>
      <c r="L14" s="138"/>
      <c r="M14" s="139"/>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row>
    <row r="15" spans="1:256" s="440" customFormat="1">
      <c r="A15" s="181"/>
      <c r="B15" s="167"/>
      <c r="C15" s="181"/>
      <c r="D15" s="345"/>
      <c r="E15" s="136"/>
      <c r="F15" s="137"/>
      <c r="G15" s="138"/>
      <c r="H15" s="138"/>
      <c r="I15" s="138"/>
      <c r="J15" s="151"/>
      <c r="K15" s="138"/>
      <c r="L15" s="138"/>
      <c r="M15" s="151"/>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c r="IV15" s="138"/>
    </row>
    <row r="16" spans="1:256" s="440" customFormat="1" ht="51">
      <c r="A16" s="132">
        <f>A10+1</f>
        <v>2</v>
      </c>
      <c r="B16" s="167" t="s">
        <v>996</v>
      </c>
      <c r="C16" s="181" t="s">
        <v>14</v>
      </c>
      <c r="D16" s="345">
        <v>19</v>
      </c>
      <c r="E16" s="136"/>
      <c r="F16" s="374"/>
      <c r="G16" s="374">
        <f>D16*E16</f>
        <v>0</v>
      </c>
      <c r="H16" s="138"/>
      <c r="I16" s="138"/>
      <c r="J16" s="151"/>
      <c r="K16" s="138"/>
      <c r="L16" s="138"/>
      <c r="M16" s="151"/>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c r="IV16" s="138"/>
    </row>
    <row r="17" spans="1:256" s="440" customFormat="1">
      <c r="A17" s="181"/>
      <c r="B17" s="167"/>
      <c r="C17" s="181"/>
      <c r="D17" s="345"/>
      <c r="E17" s="136"/>
      <c r="F17" s="137"/>
      <c r="G17" s="138"/>
      <c r="H17" s="138"/>
      <c r="I17" s="138"/>
      <c r="J17" s="151"/>
      <c r="K17" s="138"/>
      <c r="L17" s="138"/>
      <c r="M17" s="151"/>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c r="IR17" s="138"/>
      <c r="IS17" s="138"/>
      <c r="IT17" s="138"/>
      <c r="IU17" s="138"/>
      <c r="IV17" s="138"/>
    </row>
    <row r="18" spans="1:256" s="440" customFormat="1" ht="51">
      <c r="A18" s="132">
        <f>A16+1</f>
        <v>3</v>
      </c>
      <c r="B18" s="167" t="s">
        <v>997</v>
      </c>
      <c r="C18" s="181" t="s">
        <v>14</v>
      </c>
      <c r="D18" s="345">
        <v>2</v>
      </c>
      <c r="E18" s="136"/>
      <c r="F18" s="374"/>
      <c r="G18" s="374">
        <f>D18*E18</f>
        <v>0</v>
      </c>
      <c r="H18" s="138"/>
      <c r="I18" s="138"/>
      <c r="J18" s="151"/>
      <c r="K18" s="138"/>
      <c r="L18" s="138"/>
      <c r="M18" s="151"/>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c r="IR18" s="138"/>
      <c r="IS18" s="138"/>
      <c r="IT18" s="138"/>
      <c r="IU18" s="138"/>
      <c r="IV18" s="138"/>
    </row>
    <row r="19" spans="1:256">
      <c r="E19" s="349"/>
    </row>
    <row r="20" spans="1:256" s="440" customFormat="1" ht="51">
      <c r="A20" s="132">
        <f>A18+1</f>
        <v>4</v>
      </c>
      <c r="B20" s="167" t="s">
        <v>998</v>
      </c>
      <c r="C20" s="181" t="s">
        <v>14</v>
      </c>
      <c r="D20" s="345">
        <v>8</v>
      </c>
      <c r="E20" s="136"/>
      <c r="F20" s="374"/>
      <c r="G20" s="374">
        <f>D20*E20</f>
        <v>0</v>
      </c>
      <c r="H20" s="138"/>
      <c r="I20" s="138"/>
      <c r="J20" s="151"/>
      <c r="K20" s="138"/>
      <c r="L20" s="138"/>
      <c r="M20" s="151"/>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c r="IV20" s="138"/>
    </row>
    <row r="21" spans="1:256" s="440" customFormat="1">
      <c r="A21" s="181"/>
      <c r="B21" s="167"/>
      <c r="C21" s="181"/>
      <c r="D21" s="345"/>
      <c r="E21" s="136"/>
      <c r="F21" s="137"/>
      <c r="G21" s="138"/>
      <c r="H21" s="138"/>
      <c r="I21" s="138"/>
      <c r="J21" s="151"/>
      <c r="K21" s="138"/>
      <c r="L21" s="138"/>
      <c r="M21" s="151"/>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row>
    <row r="22" spans="1:256" s="440" customFormat="1" ht="38.25">
      <c r="A22" s="132">
        <f>A20+1</f>
        <v>5</v>
      </c>
      <c r="B22" s="167" t="s">
        <v>999</v>
      </c>
      <c r="C22" s="181"/>
      <c r="D22" s="345"/>
      <c r="E22" s="136"/>
      <c r="F22" s="137"/>
      <c r="G22" s="138"/>
      <c r="H22" s="138"/>
      <c r="I22" s="138"/>
      <c r="J22" s="151"/>
      <c r="K22" s="138"/>
      <c r="L22" s="138"/>
      <c r="M22" s="151"/>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c r="IR22" s="138"/>
      <c r="IS22" s="138"/>
      <c r="IT22" s="138"/>
      <c r="IU22" s="138"/>
      <c r="IV22" s="138"/>
    </row>
    <row r="23" spans="1:256" s="440" customFormat="1">
      <c r="A23" s="181"/>
      <c r="B23" s="167" t="s">
        <v>1000</v>
      </c>
      <c r="C23" s="181" t="s">
        <v>417</v>
      </c>
      <c r="D23" s="345">
        <v>120</v>
      </c>
      <c r="E23" s="136"/>
      <c r="F23" s="374"/>
      <c r="G23" s="374">
        <f>D23*E23</f>
        <v>0</v>
      </c>
      <c r="H23" s="138"/>
      <c r="I23" s="138"/>
      <c r="J23" s="151"/>
      <c r="K23" s="138"/>
      <c r="L23" s="138"/>
      <c r="M23" s="151"/>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row>
    <row r="24" spans="1:256" s="440" customFormat="1">
      <c r="A24" s="132"/>
      <c r="B24" s="167" t="s">
        <v>1001</v>
      </c>
      <c r="C24" s="181" t="s">
        <v>417</v>
      </c>
      <c r="D24" s="345">
        <v>80</v>
      </c>
      <c r="E24" s="136"/>
      <c r="F24" s="374"/>
      <c r="G24" s="374">
        <f>D24*E24</f>
        <v>0</v>
      </c>
      <c r="H24" s="138"/>
      <c r="I24" s="138"/>
      <c r="J24" s="151"/>
      <c r="K24" s="138"/>
      <c r="L24" s="138"/>
      <c r="M24" s="151"/>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c r="IR24" s="138"/>
      <c r="IS24" s="138"/>
      <c r="IT24" s="138"/>
      <c r="IU24" s="138"/>
      <c r="IV24" s="138"/>
    </row>
    <row r="25" spans="1:256" s="440" customFormat="1">
      <c r="A25" s="181"/>
      <c r="B25" s="167"/>
      <c r="C25" s="181"/>
      <c r="D25" s="345"/>
      <c r="E25" s="136"/>
      <c r="F25" s="137"/>
      <c r="G25" s="138"/>
      <c r="H25" s="138"/>
      <c r="I25" s="138"/>
      <c r="J25" s="151"/>
      <c r="K25" s="138"/>
      <c r="L25" s="138"/>
      <c r="M25" s="151"/>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c r="IR25" s="138"/>
      <c r="IS25" s="138"/>
      <c r="IT25" s="138"/>
      <c r="IU25" s="138"/>
      <c r="IV25" s="138"/>
    </row>
    <row r="26" spans="1:256" s="440" customFormat="1" ht="38.25">
      <c r="A26" s="132">
        <f>A22+1</f>
        <v>6</v>
      </c>
      <c r="B26" s="167" t="s">
        <v>1002</v>
      </c>
      <c r="C26" s="181"/>
      <c r="D26" s="345"/>
      <c r="E26" s="136"/>
      <c r="F26" s="137"/>
      <c r="G26" s="138"/>
      <c r="H26" s="138"/>
      <c r="I26" s="138"/>
      <c r="J26" s="151"/>
      <c r="K26" s="138"/>
      <c r="L26" s="138"/>
      <c r="M26" s="151"/>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c r="IR26" s="138"/>
      <c r="IS26" s="138"/>
      <c r="IT26" s="138"/>
      <c r="IU26" s="138"/>
      <c r="IV26" s="138"/>
    </row>
    <row r="27" spans="1:256" s="440" customFormat="1">
      <c r="B27" s="167" t="s">
        <v>1003</v>
      </c>
      <c r="C27" s="181" t="s">
        <v>417</v>
      </c>
      <c r="D27" s="345">
        <v>150</v>
      </c>
      <c r="E27" s="136">
        <v>0</v>
      </c>
      <c r="F27" s="374"/>
      <c r="G27" s="374">
        <f>D27*E27</f>
        <v>0</v>
      </c>
      <c r="H27" s="138"/>
      <c r="I27" s="138"/>
      <c r="J27" s="151"/>
      <c r="K27" s="138"/>
      <c r="L27" s="138"/>
      <c r="M27" s="151"/>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38"/>
      <c r="EX27" s="138"/>
      <c r="EY27" s="138"/>
      <c r="EZ27" s="138"/>
      <c r="FA27" s="138"/>
      <c r="FB27" s="138"/>
      <c r="FC27" s="138"/>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c r="IR27" s="138"/>
      <c r="IS27" s="138"/>
      <c r="IT27" s="138"/>
      <c r="IU27" s="138"/>
      <c r="IV27" s="138"/>
    </row>
    <row r="28" spans="1:256" s="440" customFormat="1">
      <c r="A28" s="181"/>
      <c r="B28" s="167"/>
      <c r="C28" s="181"/>
      <c r="D28" s="345"/>
      <c r="E28" s="136"/>
      <c r="F28" s="137"/>
      <c r="G28" s="138"/>
      <c r="H28" s="138"/>
      <c r="I28" s="138"/>
      <c r="J28" s="151"/>
      <c r="K28" s="138"/>
      <c r="L28" s="138"/>
      <c r="M28" s="151"/>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s="440" customFormat="1" ht="24.75" customHeight="1">
      <c r="A29" s="132">
        <f>A26+1</f>
        <v>7</v>
      </c>
      <c r="B29" s="167" t="s">
        <v>1004</v>
      </c>
      <c r="C29" s="181" t="s">
        <v>417</v>
      </c>
      <c r="D29" s="345">
        <v>50</v>
      </c>
      <c r="E29" s="136"/>
      <c r="F29" s="374"/>
      <c r="G29" s="374">
        <f>D29*E29</f>
        <v>0</v>
      </c>
      <c r="H29" s="138"/>
      <c r="I29" s="138"/>
      <c r="J29" s="151"/>
      <c r="K29" s="138"/>
      <c r="L29" s="138"/>
      <c r="M29" s="151"/>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1:256" s="440" customFormat="1">
      <c r="A30" s="181"/>
      <c r="B30" s="167"/>
      <c r="C30" s="181"/>
      <c r="D30" s="345"/>
      <c r="E30" s="136"/>
      <c r="F30" s="137"/>
      <c r="G30" s="138"/>
      <c r="H30" s="138"/>
      <c r="I30" s="138"/>
      <c r="J30" s="151"/>
      <c r="K30" s="138"/>
      <c r="L30" s="138"/>
      <c r="M30" s="151"/>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c r="IH30" s="138"/>
      <c r="II30" s="138"/>
      <c r="IJ30" s="138"/>
      <c r="IK30" s="138"/>
      <c r="IL30" s="138"/>
      <c r="IM30" s="138"/>
      <c r="IN30" s="138"/>
      <c r="IO30" s="138"/>
      <c r="IP30" s="138"/>
      <c r="IQ30" s="138"/>
      <c r="IR30" s="138"/>
      <c r="IS30" s="138"/>
      <c r="IT30" s="138"/>
      <c r="IU30" s="138"/>
      <c r="IV30" s="138"/>
    </row>
    <row r="31" spans="1:256" s="440" customFormat="1">
      <c r="A31" s="132">
        <f>A29+1</f>
        <v>8</v>
      </c>
      <c r="B31" s="167" t="s">
        <v>1005</v>
      </c>
      <c r="C31" s="181" t="s">
        <v>33</v>
      </c>
      <c r="D31" s="345">
        <v>1</v>
      </c>
      <c r="E31" s="136"/>
      <c r="F31" s="374"/>
      <c r="G31" s="374">
        <f>D31*E31</f>
        <v>0</v>
      </c>
      <c r="H31" s="138"/>
      <c r="I31" s="138"/>
      <c r="J31" s="151"/>
      <c r="K31" s="138"/>
      <c r="L31" s="138"/>
      <c r="M31" s="151"/>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s="440" customFormat="1">
      <c r="A32" s="181"/>
      <c r="B32" s="167"/>
      <c r="C32" s="181"/>
      <c r="D32" s="345"/>
      <c r="E32" s="136"/>
      <c r="F32" s="137"/>
      <c r="G32" s="138"/>
      <c r="H32" s="138"/>
      <c r="I32" s="138"/>
      <c r="J32" s="151"/>
      <c r="K32" s="138"/>
      <c r="L32" s="138"/>
      <c r="M32" s="151"/>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s="440" customFormat="1" ht="25.5">
      <c r="A33" s="132">
        <f>A31+1</f>
        <v>9</v>
      </c>
      <c r="B33" s="167" t="s">
        <v>1006</v>
      </c>
      <c r="C33" s="181" t="s">
        <v>33</v>
      </c>
      <c r="D33" s="345">
        <v>1</v>
      </c>
      <c r="E33" s="136"/>
      <c r="F33" s="374"/>
      <c r="G33" s="374">
        <f>D33*E33</f>
        <v>0</v>
      </c>
      <c r="H33" s="138"/>
      <c r="I33" s="138"/>
      <c r="J33" s="151"/>
      <c r="K33" s="138"/>
      <c r="L33" s="138"/>
      <c r="M33" s="151"/>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s="440" customFormat="1">
      <c r="A34" s="181"/>
      <c r="B34" s="167"/>
      <c r="C34" s="181"/>
      <c r="D34" s="345"/>
      <c r="E34" s="136"/>
      <c r="F34" s="374"/>
      <c r="G34" s="138"/>
      <c r="H34" s="138"/>
      <c r="I34" s="138"/>
      <c r="J34" s="151"/>
      <c r="K34" s="138"/>
      <c r="L34" s="138"/>
      <c r="M34" s="151"/>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s="138" customFormat="1" ht="25.5">
      <c r="A35" s="132">
        <f>A33+1</f>
        <v>10</v>
      </c>
      <c r="B35" s="167" t="s">
        <v>827</v>
      </c>
      <c r="C35" s="134" t="s">
        <v>503</v>
      </c>
      <c r="D35" s="135">
        <v>3</v>
      </c>
      <c r="E35" s="136"/>
      <c r="F35" s="137"/>
      <c r="G35" s="137">
        <f>SUM(G10:G33)*0.01*D35</f>
        <v>0</v>
      </c>
      <c r="K35" s="151"/>
    </row>
    <row r="36" spans="1:256" s="138" customFormat="1">
      <c r="A36" s="132"/>
      <c r="B36" s="167"/>
      <c r="C36" s="134"/>
      <c r="D36" s="135"/>
      <c r="E36" s="136"/>
      <c r="F36" s="137"/>
      <c r="K36" s="151"/>
    </row>
    <row r="37" spans="1:256" s="138" customFormat="1">
      <c r="A37" s="132">
        <f>A35+1</f>
        <v>11</v>
      </c>
      <c r="B37" s="167" t="s">
        <v>828</v>
      </c>
      <c r="C37" s="134" t="s">
        <v>503</v>
      </c>
      <c r="D37" s="135">
        <v>3</v>
      </c>
      <c r="E37" s="136"/>
      <c r="F37" s="137"/>
      <c r="G37" s="137">
        <f>SUM(G10:G33)*0.01*D37</f>
        <v>0</v>
      </c>
      <c r="K37" s="151"/>
    </row>
    <row r="38" spans="1:256" s="138" customFormat="1">
      <c r="A38" s="132"/>
      <c r="B38" s="167"/>
      <c r="C38" s="134"/>
      <c r="D38" s="135"/>
      <c r="E38" s="136"/>
      <c r="F38" s="137"/>
      <c r="K38" s="151"/>
    </row>
    <row r="39" spans="1:256" s="138" customFormat="1" ht="17.25" customHeight="1">
      <c r="A39" s="132">
        <f>A37+1</f>
        <v>12</v>
      </c>
      <c r="B39" s="167" t="s">
        <v>829</v>
      </c>
      <c r="C39" s="134" t="s">
        <v>503</v>
      </c>
      <c r="D39" s="135">
        <v>5</v>
      </c>
      <c r="E39" s="136"/>
      <c r="F39" s="137"/>
      <c r="G39" s="137">
        <f>SUM(G10:G33)*0.01*D39</f>
        <v>0</v>
      </c>
      <c r="K39" s="151"/>
    </row>
    <row r="40" spans="1:256" s="138" customFormat="1">
      <c r="A40" s="132"/>
      <c r="B40" s="167"/>
      <c r="C40" s="134"/>
      <c r="D40" s="135"/>
      <c r="E40" s="136"/>
      <c r="F40" s="137"/>
      <c r="K40" s="151"/>
    </row>
    <row r="41" spans="1:256" s="187" customFormat="1">
      <c r="A41" s="132">
        <f>A39+1</f>
        <v>13</v>
      </c>
      <c r="B41" s="157" t="s">
        <v>830</v>
      </c>
      <c r="C41" s="155" t="s">
        <v>503</v>
      </c>
      <c r="D41" s="185">
        <v>3</v>
      </c>
      <c r="E41" s="186"/>
      <c r="F41" s="137"/>
      <c r="G41" s="137">
        <f>SUM(G10:G33)*0.01*D41</f>
        <v>0</v>
      </c>
    </row>
    <row r="42" spans="1:256" s="187" customFormat="1">
      <c r="A42" s="132"/>
      <c r="B42" s="157"/>
      <c r="C42" s="155"/>
      <c r="D42" s="185"/>
      <c r="E42" s="186"/>
      <c r="F42" s="188"/>
      <c r="G42" s="138"/>
    </row>
    <row r="43" spans="1:256" s="194" customFormat="1" ht="38.25">
      <c r="A43" s="132">
        <f>A41+1</f>
        <v>14</v>
      </c>
      <c r="B43" s="189" t="s">
        <v>831</v>
      </c>
      <c r="C43" s="190" t="s">
        <v>503</v>
      </c>
      <c r="D43" s="191">
        <v>1</v>
      </c>
      <c r="E43" s="192"/>
      <c r="F43" s="137"/>
      <c r="G43" s="137">
        <f>SUM(G10:G33)*0.01*D43</f>
        <v>0</v>
      </c>
      <c r="H43" s="193"/>
    </row>
    <row r="44" spans="1:256" s="194" customFormat="1">
      <c r="A44" s="132"/>
      <c r="B44" s="189"/>
      <c r="C44" s="190"/>
      <c r="D44" s="191"/>
      <c r="E44" s="192"/>
      <c r="F44" s="188"/>
      <c r="G44" s="138"/>
      <c r="H44" s="193"/>
    </row>
    <row r="45" spans="1:256" s="194" customFormat="1">
      <c r="A45" s="132">
        <f>A43+1</f>
        <v>15</v>
      </c>
      <c r="B45" s="189" t="s">
        <v>832</v>
      </c>
      <c r="C45" s="190" t="s">
        <v>503</v>
      </c>
      <c r="D45" s="191">
        <v>3</v>
      </c>
      <c r="E45" s="192"/>
      <c r="F45" s="137"/>
      <c r="G45" s="137">
        <f>SUM(G10:G33)*0.01*D45</f>
        <v>0</v>
      </c>
      <c r="H45" s="193"/>
    </row>
    <row r="46" spans="1:256" s="440" customFormat="1">
      <c r="A46" s="181"/>
      <c r="B46" s="167"/>
      <c r="C46" s="181"/>
      <c r="D46" s="345"/>
      <c r="E46" s="137"/>
      <c r="F46" s="137"/>
      <c r="G46" s="138"/>
      <c r="H46" s="138"/>
      <c r="I46" s="138"/>
      <c r="J46" s="151"/>
      <c r="K46" s="138"/>
      <c r="L46" s="138"/>
      <c r="M46" s="151"/>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8"/>
      <c r="EX46" s="138"/>
      <c r="EY46" s="138"/>
      <c r="EZ46" s="138"/>
      <c r="FA46" s="138"/>
      <c r="FB46" s="138"/>
      <c r="FC46" s="138"/>
      <c r="FD46" s="138"/>
      <c r="FE46" s="138"/>
      <c r="FF46" s="138"/>
      <c r="FG46" s="138"/>
      <c r="FH46" s="138"/>
      <c r="FI46" s="138"/>
      <c r="FJ46" s="138"/>
      <c r="FK46" s="138"/>
      <c r="FL46" s="138"/>
      <c r="FM46" s="138"/>
      <c r="FN46" s="138"/>
      <c r="FO46" s="138"/>
      <c r="FP46" s="138"/>
      <c r="FQ46" s="138"/>
      <c r="FR46" s="138"/>
      <c r="FS46" s="138"/>
      <c r="FT46" s="138"/>
      <c r="FU46" s="138"/>
      <c r="FV46" s="138"/>
      <c r="FW46" s="138"/>
      <c r="FX46" s="138"/>
      <c r="FY46" s="138"/>
      <c r="FZ46" s="138"/>
      <c r="GA46" s="138"/>
      <c r="GB46" s="138"/>
      <c r="GC46" s="138"/>
      <c r="GD46" s="138"/>
      <c r="GE46" s="138"/>
      <c r="GF46" s="138"/>
      <c r="GG46" s="138"/>
      <c r="GH46" s="138"/>
      <c r="GI46" s="138"/>
      <c r="GJ46" s="138"/>
      <c r="GK46" s="138"/>
      <c r="GL46" s="138"/>
      <c r="GM46" s="138"/>
      <c r="GN46" s="138"/>
      <c r="GO46" s="138"/>
      <c r="GP46" s="138"/>
      <c r="GQ46" s="138"/>
      <c r="GR46" s="138"/>
      <c r="GS46" s="138"/>
      <c r="GT46" s="138"/>
      <c r="GU46" s="138"/>
      <c r="GV46" s="138"/>
      <c r="GW46" s="138"/>
      <c r="GX46" s="138"/>
      <c r="GY46" s="138"/>
      <c r="GZ46" s="138"/>
      <c r="HA46" s="138"/>
      <c r="HB46" s="138"/>
      <c r="HC46" s="138"/>
      <c r="HD46" s="138"/>
      <c r="HE46" s="138"/>
      <c r="HF46" s="138"/>
      <c r="HG46" s="138"/>
      <c r="HH46" s="138"/>
      <c r="HI46" s="138"/>
      <c r="HJ46" s="138"/>
      <c r="HK46" s="138"/>
      <c r="HL46" s="138"/>
      <c r="HM46" s="138"/>
      <c r="HN46" s="138"/>
      <c r="HO46" s="138"/>
      <c r="HP46" s="138"/>
      <c r="HQ46" s="138"/>
      <c r="HR46" s="138"/>
      <c r="HS46" s="138"/>
      <c r="HT46" s="138"/>
      <c r="HU46" s="138"/>
      <c r="HV46" s="138"/>
      <c r="HW46" s="138"/>
      <c r="HX46" s="138"/>
      <c r="HY46" s="138"/>
      <c r="HZ46" s="138"/>
      <c r="IA46" s="138"/>
      <c r="IB46" s="138"/>
      <c r="IC46" s="138"/>
      <c r="ID46" s="138"/>
      <c r="IE46" s="138"/>
      <c r="IF46" s="138"/>
      <c r="IG46" s="138"/>
      <c r="IH46" s="138"/>
      <c r="II46" s="138"/>
      <c r="IJ46" s="138"/>
      <c r="IK46" s="138"/>
      <c r="IL46" s="138"/>
      <c r="IM46" s="138"/>
      <c r="IN46" s="138"/>
      <c r="IO46" s="138"/>
      <c r="IP46" s="138"/>
      <c r="IQ46" s="138"/>
      <c r="IR46" s="138"/>
      <c r="IS46" s="138"/>
      <c r="IT46" s="138"/>
      <c r="IU46" s="138"/>
      <c r="IV46" s="138"/>
    </row>
    <row r="47" spans="1:256" s="440" customFormat="1" ht="13.5" thickBot="1">
      <c r="A47" s="195"/>
      <c r="B47" s="196" t="s">
        <v>1007</v>
      </c>
      <c r="C47" s="197"/>
      <c r="D47" s="352"/>
      <c r="E47" s="200"/>
      <c r="F47" s="354">
        <f>SUM(F10:F45)</f>
        <v>0</v>
      </c>
      <c r="G47" s="354">
        <f>SUM(G10:G45)</f>
        <v>0</v>
      </c>
      <c r="H47" s="138"/>
      <c r="I47" s="138"/>
      <c r="J47" s="151"/>
      <c r="K47" s="138"/>
      <c r="L47" s="138"/>
      <c r="M47" s="151"/>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8"/>
      <c r="EX47" s="138"/>
      <c r="EY47" s="138"/>
      <c r="EZ47" s="138"/>
      <c r="FA47" s="138"/>
      <c r="FB47" s="138"/>
      <c r="FC47" s="138"/>
      <c r="FD47" s="138"/>
      <c r="FE47" s="138"/>
      <c r="FF47" s="138"/>
      <c r="FG47" s="138"/>
      <c r="FH47" s="138"/>
      <c r="FI47" s="138"/>
      <c r="FJ47" s="138"/>
      <c r="FK47" s="138"/>
      <c r="FL47" s="138"/>
      <c r="FM47" s="138"/>
      <c r="FN47" s="138"/>
      <c r="FO47" s="138"/>
      <c r="FP47" s="138"/>
      <c r="FQ47" s="138"/>
      <c r="FR47" s="138"/>
      <c r="FS47" s="138"/>
      <c r="FT47" s="138"/>
      <c r="FU47" s="138"/>
      <c r="FV47" s="138"/>
      <c r="FW47" s="138"/>
      <c r="FX47" s="138"/>
      <c r="FY47" s="138"/>
      <c r="FZ47" s="138"/>
      <c r="GA47" s="138"/>
      <c r="GB47" s="138"/>
      <c r="GC47" s="138"/>
      <c r="GD47" s="138"/>
      <c r="GE47" s="138"/>
      <c r="GF47" s="138"/>
      <c r="GG47" s="138"/>
      <c r="GH47" s="138"/>
      <c r="GI47" s="138"/>
      <c r="GJ47" s="138"/>
      <c r="GK47" s="138"/>
      <c r="GL47" s="138"/>
      <c r="GM47" s="138"/>
      <c r="GN47" s="138"/>
      <c r="GO47" s="138"/>
      <c r="GP47" s="138"/>
      <c r="GQ47" s="138"/>
      <c r="GR47" s="138"/>
      <c r="GS47" s="138"/>
      <c r="GT47" s="138"/>
      <c r="GU47" s="138"/>
      <c r="GV47" s="138"/>
      <c r="GW47" s="138"/>
      <c r="GX47" s="138"/>
      <c r="GY47" s="138"/>
      <c r="GZ47" s="138"/>
      <c r="HA47" s="138"/>
      <c r="HB47" s="138"/>
      <c r="HC47" s="138"/>
      <c r="HD47" s="138"/>
      <c r="HE47" s="138"/>
      <c r="HF47" s="138"/>
      <c r="HG47" s="138"/>
      <c r="HH47" s="138"/>
      <c r="HI47" s="138"/>
      <c r="HJ47" s="138"/>
      <c r="HK47" s="138"/>
      <c r="HL47" s="138"/>
      <c r="HM47" s="138"/>
      <c r="HN47" s="138"/>
      <c r="HO47" s="138"/>
      <c r="HP47" s="138"/>
      <c r="HQ47" s="138"/>
      <c r="HR47" s="138"/>
      <c r="HS47" s="138"/>
      <c r="HT47" s="138"/>
      <c r="HU47" s="138"/>
      <c r="HV47" s="138"/>
      <c r="HW47" s="138"/>
      <c r="HX47" s="138"/>
      <c r="HY47" s="138"/>
      <c r="HZ47" s="138"/>
      <c r="IA47" s="138"/>
      <c r="IB47" s="138"/>
      <c r="IC47" s="138"/>
      <c r="ID47" s="138"/>
      <c r="IE47" s="138"/>
      <c r="IF47" s="138"/>
      <c r="IG47" s="138"/>
      <c r="IH47" s="138"/>
      <c r="II47" s="138"/>
      <c r="IJ47" s="138"/>
      <c r="IK47" s="138"/>
      <c r="IL47" s="138"/>
      <c r="IM47" s="138"/>
      <c r="IN47" s="138"/>
      <c r="IO47" s="138"/>
      <c r="IP47" s="138"/>
      <c r="IQ47" s="138"/>
      <c r="IR47" s="138"/>
      <c r="IS47" s="138"/>
      <c r="IT47" s="138"/>
      <c r="IU47" s="138"/>
      <c r="IV47" s="138"/>
    </row>
    <row r="48" spans="1:256" s="440" customFormat="1" ht="15" customHeight="1">
      <c r="A48" s="201"/>
      <c r="B48" s="167"/>
      <c r="C48" s="442"/>
      <c r="D48" s="442"/>
      <c r="E48" s="137"/>
      <c r="F48" s="137"/>
      <c r="G48" s="138"/>
      <c r="H48" s="138"/>
      <c r="I48" s="138"/>
      <c r="J48" s="151"/>
      <c r="K48" s="138"/>
      <c r="L48" s="138"/>
      <c r="M48" s="151"/>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c r="ES48" s="138"/>
      <c r="ET48" s="138"/>
      <c r="EU48" s="138"/>
      <c r="EV48" s="138"/>
      <c r="EW48" s="138"/>
      <c r="EX48" s="138"/>
      <c r="EY48" s="138"/>
      <c r="EZ48" s="138"/>
      <c r="FA48" s="138"/>
      <c r="FB48" s="138"/>
      <c r="FC48" s="138"/>
      <c r="FD48" s="138"/>
      <c r="FE48" s="138"/>
      <c r="FF48" s="138"/>
      <c r="FG48" s="138"/>
      <c r="FH48" s="138"/>
      <c r="FI48" s="138"/>
      <c r="FJ48" s="138"/>
      <c r="FK48" s="138"/>
      <c r="FL48" s="138"/>
      <c r="FM48" s="138"/>
      <c r="FN48" s="138"/>
      <c r="FO48" s="138"/>
      <c r="FP48" s="138"/>
      <c r="FQ48" s="138"/>
      <c r="FR48" s="138"/>
      <c r="FS48" s="138"/>
      <c r="FT48" s="138"/>
      <c r="FU48" s="138"/>
      <c r="FV48" s="138"/>
      <c r="FW48" s="138"/>
      <c r="FX48" s="138"/>
      <c r="FY48" s="138"/>
      <c r="FZ48" s="138"/>
      <c r="GA48" s="138"/>
      <c r="GB48" s="138"/>
      <c r="GC48" s="138"/>
      <c r="GD48" s="138"/>
      <c r="GE48" s="138"/>
      <c r="GF48" s="138"/>
      <c r="GG48" s="138"/>
      <c r="GH48" s="138"/>
      <c r="GI48" s="138"/>
      <c r="GJ48" s="138"/>
      <c r="GK48" s="138"/>
      <c r="GL48" s="138"/>
      <c r="GM48" s="138"/>
      <c r="GN48" s="138"/>
      <c r="GO48" s="138"/>
      <c r="GP48" s="138"/>
      <c r="GQ48" s="138"/>
      <c r="GR48" s="138"/>
      <c r="GS48" s="138"/>
      <c r="GT48" s="138"/>
      <c r="GU48" s="138"/>
      <c r="GV48" s="138"/>
      <c r="GW48" s="138"/>
      <c r="GX48" s="138"/>
      <c r="GY48" s="138"/>
      <c r="GZ48" s="138"/>
      <c r="HA48" s="138"/>
      <c r="HB48" s="138"/>
      <c r="HC48" s="138"/>
      <c r="HD48" s="138"/>
      <c r="HE48" s="138"/>
      <c r="HF48" s="138"/>
      <c r="HG48" s="138"/>
      <c r="HH48" s="138"/>
      <c r="HI48" s="138"/>
      <c r="HJ48" s="138"/>
      <c r="HK48" s="138"/>
      <c r="HL48" s="138"/>
      <c r="HM48" s="138"/>
      <c r="HN48" s="138"/>
      <c r="HO48" s="138"/>
      <c r="HP48" s="138"/>
      <c r="HQ48" s="138"/>
      <c r="HR48" s="138"/>
      <c r="HS48" s="138"/>
      <c r="HT48" s="138"/>
      <c r="HU48" s="138"/>
      <c r="HV48" s="138"/>
      <c r="HW48" s="138"/>
      <c r="HX48" s="138"/>
      <c r="HY48" s="138"/>
      <c r="HZ48" s="138"/>
      <c r="IA48" s="138"/>
      <c r="IB48" s="138"/>
      <c r="IC48" s="138"/>
      <c r="ID48" s="138"/>
      <c r="IE48" s="138"/>
      <c r="IF48" s="138"/>
      <c r="IG48" s="138"/>
      <c r="IH48" s="138"/>
      <c r="II48" s="138"/>
      <c r="IJ48" s="138"/>
      <c r="IK48" s="138"/>
      <c r="IL48" s="138"/>
      <c r="IM48" s="138"/>
      <c r="IN48" s="138"/>
      <c r="IO48" s="138"/>
      <c r="IP48" s="138"/>
      <c r="IQ48" s="138"/>
      <c r="IR48" s="138"/>
      <c r="IS48" s="138"/>
      <c r="IT48" s="138"/>
      <c r="IU48" s="138"/>
      <c r="IV48" s="138"/>
    </row>
    <row r="49" spans="1:256" s="443" customFormat="1" ht="15" customHeight="1">
      <c r="A49" s="167"/>
      <c r="B49" s="133"/>
      <c r="C49" s="184"/>
      <c r="D49" s="184"/>
      <c r="E49" s="138"/>
      <c r="F49" s="184"/>
      <c r="G49" s="150"/>
      <c r="H49" s="150"/>
      <c r="I49" s="138"/>
      <c r="J49" s="151"/>
      <c r="K49" s="138"/>
      <c r="L49" s="138"/>
      <c r="M49" s="151"/>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8"/>
      <c r="EW49" s="138"/>
      <c r="EX49" s="138"/>
      <c r="EY49" s="138"/>
      <c r="EZ49" s="138"/>
      <c r="FA49" s="138"/>
      <c r="FB49" s="138"/>
      <c r="FC49" s="138"/>
      <c r="FD49" s="138"/>
      <c r="FE49" s="138"/>
      <c r="FF49" s="138"/>
      <c r="FG49" s="138"/>
      <c r="FH49" s="138"/>
      <c r="FI49" s="138"/>
      <c r="FJ49" s="138"/>
      <c r="FK49" s="138"/>
      <c r="FL49" s="138"/>
      <c r="FM49" s="138"/>
      <c r="FN49" s="138"/>
      <c r="FO49" s="138"/>
      <c r="FP49" s="138"/>
      <c r="FQ49" s="138"/>
      <c r="FR49" s="138"/>
      <c r="FS49" s="138"/>
      <c r="FT49" s="138"/>
      <c r="FU49" s="138"/>
      <c r="FV49" s="138"/>
      <c r="FW49" s="138"/>
      <c r="FX49" s="138"/>
      <c r="FY49" s="138"/>
      <c r="FZ49" s="138"/>
      <c r="GA49" s="138"/>
      <c r="GB49" s="138"/>
      <c r="GC49" s="138"/>
      <c r="GD49" s="138"/>
      <c r="GE49" s="138"/>
      <c r="GF49" s="138"/>
      <c r="GG49" s="138"/>
      <c r="GH49" s="138"/>
      <c r="GI49" s="138"/>
      <c r="GJ49" s="138"/>
      <c r="GK49" s="138"/>
      <c r="GL49" s="138"/>
      <c r="GM49" s="138"/>
      <c r="GN49" s="138"/>
      <c r="GO49" s="138"/>
      <c r="GP49" s="138"/>
      <c r="GQ49" s="138"/>
      <c r="GR49" s="138"/>
      <c r="GS49" s="138"/>
      <c r="GT49" s="138"/>
      <c r="GU49" s="138"/>
      <c r="GV49" s="138"/>
      <c r="GW49" s="138"/>
      <c r="GX49" s="138"/>
      <c r="GY49" s="138"/>
      <c r="GZ49" s="138"/>
      <c r="HA49" s="138"/>
      <c r="HB49" s="138"/>
      <c r="HC49" s="138"/>
      <c r="HD49" s="138"/>
      <c r="HE49" s="138"/>
      <c r="HF49" s="138"/>
      <c r="HG49" s="138"/>
      <c r="HH49" s="138"/>
      <c r="HI49" s="138"/>
      <c r="HJ49" s="138"/>
      <c r="HK49" s="138"/>
      <c r="HL49" s="138"/>
      <c r="HM49" s="138"/>
      <c r="HN49" s="138"/>
      <c r="HO49" s="138"/>
      <c r="HP49" s="138"/>
      <c r="HQ49" s="138"/>
      <c r="HR49" s="138"/>
      <c r="HS49" s="138"/>
      <c r="HT49" s="138"/>
      <c r="HU49" s="138"/>
      <c r="HV49" s="138"/>
      <c r="HW49" s="138"/>
      <c r="HX49" s="138"/>
      <c r="HY49" s="138"/>
      <c r="HZ49" s="138"/>
      <c r="IA49" s="138"/>
      <c r="IB49" s="138"/>
      <c r="IC49" s="138"/>
      <c r="ID49" s="138"/>
      <c r="IE49" s="138"/>
      <c r="IF49" s="138"/>
      <c r="IG49" s="138"/>
      <c r="IH49" s="138"/>
      <c r="II49" s="138"/>
      <c r="IJ49" s="138"/>
      <c r="IK49" s="138"/>
      <c r="IL49" s="138"/>
      <c r="IM49" s="138"/>
      <c r="IN49" s="138"/>
      <c r="IO49" s="138"/>
      <c r="IP49" s="138"/>
      <c r="IQ49" s="138"/>
      <c r="IR49" s="138"/>
      <c r="IS49" s="138"/>
      <c r="IT49" s="138"/>
      <c r="IU49" s="138"/>
      <c r="IV49" s="138"/>
    </row>
    <row r="50" spans="1:256" s="443" customFormat="1" ht="15" customHeight="1">
      <c r="A50" s="133"/>
      <c r="B50" s="133"/>
      <c r="C50" s="184"/>
      <c r="D50" s="184"/>
      <c r="E50" s="138"/>
      <c r="F50" s="184"/>
      <c r="G50" s="150"/>
      <c r="H50" s="150"/>
      <c r="I50" s="138"/>
      <c r="J50" s="151"/>
      <c r="K50" s="138"/>
      <c r="L50" s="138"/>
      <c r="M50" s="151"/>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138"/>
      <c r="FR50" s="138"/>
      <c r="FS50" s="138"/>
      <c r="FT50" s="138"/>
      <c r="FU50" s="138"/>
      <c r="FV50" s="138"/>
      <c r="FW50" s="138"/>
      <c r="FX50" s="138"/>
      <c r="FY50" s="138"/>
      <c r="FZ50" s="138"/>
      <c r="GA50" s="138"/>
      <c r="GB50" s="138"/>
      <c r="GC50" s="138"/>
      <c r="GD50" s="138"/>
      <c r="GE50" s="138"/>
      <c r="GF50" s="138"/>
      <c r="GG50" s="138"/>
      <c r="GH50" s="138"/>
      <c r="GI50" s="138"/>
      <c r="GJ50" s="138"/>
      <c r="GK50" s="138"/>
      <c r="GL50" s="138"/>
      <c r="GM50" s="138"/>
      <c r="GN50" s="138"/>
      <c r="GO50" s="138"/>
      <c r="GP50" s="138"/>
      <c r="GQ50" s="138"/>
      <c r="GR50" s="138"/>
      <c r="GS50" s="138"/>
      <c r="GT50" s="138"/>
      <c r="GU50" s="138"/>
      <c r="GV50" s="138"/>
      <c r="GW50" s="138"/>
      <c r="GX50" s="138"/>
      <c r="GY50" s="138"/>
      <c r="GZ50" s="138"/>
      <c r="HA50" s="138"/>
      <c r="HB50" s="138"/>
      <c r="HC50" s="138"/>
      <c r="HD50" s="138"/>
      <c r="HE50" s="138"/>
      <c r="HF50" s="138"/>
      <c r="HG50" s="138"/>
      <c r="HH50" s="138"/>
      <c r="HI50" s="138"/>
      <c r="HJ50" s="138"/>
      <c r="HK50" s="138"/>
      <c r="HL50" s="138"/>
      <c r="HM50" s="138"/>
      <c r="HN50" s="138"/>
      <c r="HO50" s="138"/>
      <c r="HP50" s="138"/>
      <c r="HQ50" s="138"/>
      <c r="HR50" s="138"/>
      <c r="HS50" s="138"/>
      <c r="HT50" s="138"/>
      <c r="HU50" s="138"/>
      <c r="HV50" s="138"/>
      <c r="HW50" s="138"/>
      <c r="HX50" s="138"/>
      <c r="HY50" s="138"/>
      <c r="HZ50" s="138"/>
      <c r="IA50" s="138"/>
      <c r="IB50" s="138"/>
      <c r="IC50" s="138"/>
      <c r="ID50" s="138"/>
      <c r="IE50" s="138"/>
      <c r="IF50" s="138"/>
      <c r="IG50" s="138"/>
      <c r="IH50" s="138"/>
      <c r="II50" s="138"/>
      <c r="IJ50" s="138"/>
      <c r="IK50" s="138"/>
      <c r="IL50" s="138"/>
      <c r="IM50" s="138"/>
      <c r="IN50" s="138"/>
      <c r="IO50" s="138"/>
      <c r="IP50" s="138"/>
      <c r="IQ50" s="138"/>
      <c r="IR50" s="138"/>
      <c r="IS50" s="138"/>
      <c r="IT50" s="138"/>
      <c r="IU50" s="138"/>
      <c r="IV50" s="138"/>
    </row>
    <row r="51" spans="1:256" s="443" customFormat="1" ht="15" customHeight="1">
      <c r="A51" s="133"/>
      <c r="B51" s="444"/>
      <c r="C51" s="133"/>
      <c r="D51" s="184"/>
      <c r="E51" s="184"/>
      <c r="F51" s="184"/>
      <c r="G51" s="150"/>
      <c r="H51" s="150"/>
      <c r="I51" s="138"/>
      <c r="J51" s="151"/>
      <c r="K51" s="138"/>
      <c r="L51" s="138"/>
      <c r="M51" s="151"/>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38"/>
      <c r="DF51" s="138"/>
      <c r="DG51" s="138"/>
      <c r="DH51" s="138"/>
      <c r="DI51" s="138"/>
      <c r="DJ51" s="138"/>
      <c r="DK51" s="138"/>
      <c r="DL51" s="138"/>
      <c r="DM51" s="138"/>
      <c r="DN51" s="138"/>
      <c r="DO51" s="138"/>
      <c r="DP51" s="138"/>
      <c r="DQ51" s="138"/>
      <c r="DR51" s="138"/>
      <c r="DS51" s="138"/>
      <c r="DT51" s="138"/>
      <c r="DU51" s="138"/>
      <c r="DV51" s="138"/>
      <c r="DW51" s="138"/>
      <c r="DX51" s="138"/>
      <c r="DY51" s="138"/>
      <c r="DZ51" s="138"/>
      <c r="EA51" s="138"/>
      <c r="EB51" s="138"/>
      <c r="EC51" s="138"/>
      <c r="ED51" s="138"/>
      <c r="EE51" s="138"/>
      <c r="EF51" s="138"/>
      <c r="EG51" s="138"/>
      <c r="EH51" s="138"/>
      <c r="EI51" s="138"/>
      <c r="EJ51" s="138"/>
      <c r="EK51" s="138"/>
      <c r="EL51" s="138"/>
      <c r="EM51" s="138"/>
      <c r="EN51" s="138"/>
      <c r="EO51" s="138"/>
      <c r="EP51" s="138"/>
      <c r="EQ51" s="138"/>
      <c r="ER51" s="138"/>
      <c r="ES51" s="138"/>
      <c r="ET51" s="138"/>
      <c r="EU51" s="138"/>
      <c r="EV51" s="138"/>
      <c r="EW51" s="138"/>
      <c r="EX51" s="138"/>
      <c r="EY51" s="138"/>
      <c r="EZ51" s="138"/>
      <c r="FA51" s="138"/>
      <c r="FB51" s="138"/>
      <c r="FC51" s="138"/>
      <c r="FD51" s="138"/>
      <c r="FE51" s="138"/>
      <c r="FF51" s="138"/>
      <c r="FG51" s="138"/>
      <c r="FH51" s="138"/>
      <c r="FI51" s="138"/>
      <c r="FJ51" s="138"/>
      <c r="FK51" s="138"/>
      <c r="FL51" s="138"/>
      <c r="FM51" s="138"/>
      <c r="FN51" s="138"/>
      <c r="FO51" s="138"/>
      <c r="FP51" s="138"/>
      <c r="FQ51" s="138"/>
      <c r="FR51" s="138"/>
      <c r="FS51" s="138"/>
      <c r="FT51" s="138"/>
      <c r="FU51" s="138"/>
      <c r="FV51" s="138"/>
      <c r="FW51" s="138"/>
      <c r="FX51" s="138"/>
      <c r="FY51" s="138"/>
      <c r="FZ51" s="138"/>
      <c r="GA51" s="138"/>
      <c r="GB51" s="138"/>
      <c r="GC51" s="138"/>
      <c r="GD51" s="138"/>
      <c r="GE51" s="138"/>
      <c r="GF51" s="138"/>
      <c r="GG51" s="138"/>
      <c r="GH51" s="138"/>
      <c r="GI51" s="138"/>
      <c r="GJ51" s="138"/>
      <c r="GK51" s="138"/>
      <c r="GL51" s="138"/>
      <c r="GM51" s="138"/>
      <c r="GN51" s="138"/>
      <c r="GO51" s="138"/>
      <c r="GP51" s="138"/>
      <c r="GQ51" s="138"/>
      <c r="GR51" s="138"/>
      <c r="GS51" s="138"/>
      <c r="GT51" s="138"/>
      <c r="GU51" s="138"/>
      <c r="GV51" s="138"/>
      <c r="GW51" s="138"/>
      <c r="GX51" s="138"/>
      <c r="GY51" s="138"/>
      <c r="GZ51" s="138"/>
      <c r="HA51" s="138"/>
      <c r="HB51" s="138"/>
      <c r="HC51" s="138"/>
      <c r="HD51" s="138"/>
      <c r="HE51" s="138"/>
      <c r="HF51" s="138"/>
      <c r="HG51" s="138"/>
      <c r="HH51" s="138"/>
      <c r="HI51" s="138"/>
      <c r="HJ51" s="138"/>
      <c r="HK51" s="138"/>
      <c r="HL51" s="138"/>
      <c r="HM51" s="138"/>
      <c r="HN51" s="138"/>
      <c r="HO51" s="138"/>
      <c r="HP51" s="138"/>
      <c r="HQ51" s="138"/>
      <c r="HR51" s="138"/>
      <c r="HS51" s="138"/>
      <c r="HT51" s="138"/>
      <c r="HU51" s="138"/>
      <c r="HV51" s="138"/>
      <c r="HW51" s="138"/>
      <c r="HX51" s="138"/>
      <c r="HY51" s="138"/>
      <c r="HZ51" s="138"/>
      <c r="IA51" s="138"/>
      <c r="IB51" s="138"/>
      <c r="IC51" s="138"/>
      <c r="ID51" s="138"/>
      <c r="IE51" s="138"/>
      <c r="IF51" s="138"/>
      <c r="IG51" s="138"/>
      <c r="IH51" s="138"/>
      <c r="II51" s="138"/>
      <c r="IJ51" s="138"/>
      <c r="IK51" s="138"/>
      <c r="IL51" s="138"/>
      <c r="IM51" s="138"/>
      <c r="IN51" s="138"/>
      <c r="IO51" s="138"/>
      <c r="IP51" s="138"/>
      <c r="IQ51" s="138"/>
      <c r="IR51" s="138"/>
      <c r="IS51" s="138"/>
      <c r="IT51" s="138"/>
      <c r="IU51" s="138"/>
      <c r="IV51" s="138"/>
    </row>
    <row r="52" spans="1:256" s="443" customFormat="1" ht="15" customHeight="1">
      <c r="A52" s="133"/>
      <c r="B52" s="133"/>
      <c r="C52" s="133"/>
      <c r="D52" s="184"/>
      <c r="E52" s="184"/>
      <c r="F52" s="184"/>
      <c r="G52" s="150"/>
      <c r="H52" s="150"/>
      <c r="I52" s="138"/>
      <c r="J52" s="151"/>
      <c r="K52" s="138"/>
      <c r="L52" s="138"/>
      <c r="M52" s="151"/>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138"/>
      <c r="FR52" s="138"/>
      <c r="FS52" s="138"/>
      <c r="FT52" s="138"/>
      <c r="FU52" s="138"/>
      <c r="FV52" s="138"/>
      <c r="FW52" s="138"/>
      <c r="FX52" s="138"/>
      <c r="FY52" s="138"/>
      <c r="FZ52" s="138"/>
      <c r="GA52" s="138"/>
      <c r="GB52" s="138"/>
      <c r="GC52" s="138"/>
      <c r="GD52" s="138"/>
      <c r="GE52" s="138"/>
      <c r="GF52" s="138"/>
      <c r="GG52" s="138"/>
      <c r="GH52" s="138"/>
      <c r="GI52" s="138"/>
      <c r="GJ52" s="138"/>
      <c r="GK52" s="138"/>
      <c r="GL52" s="138"/>
      <c r="GM52" s="138"/>
      <c r="GN52" s="138"/>
      <c r="GO52" s="138"/>
      <c r="GP52" s="138"/>
      <c r="GQ52" s="138"/>
      <c r="GR52" s="138"/>
      <c r="GS52" s="138"/>
      <c r="GT52" s="138"/>
      <c r="GU52" s="138"/>
      <c r="GV52" s="138"/>
      <c r="GW52" s="138"/>
      <c r="GX52" s="138"/>
      <c r="GY52" s="138"/>
      <c r="GZ52" s="138"/>
      <c r="HA52" s="138"/>
      <c r="HB52" s="138"/>
      <c r="HC52" s="138"/>
      <c r="HD52" s="138"/>
      <c r="HE52" s="138"/>
      <c r="HF52" s="138"/>
      <c r="HG52" s="138"/>
      <c r="HH52" s="138"/>
      <c r="HI52" s="138"/>
      <c r="HJ52" s="138"/>
      <c r="HK52" s="138"/>
      <c r="HL52" s="138"/>
      <c r="HM52" s="138"/>
      <c r="HN52" s="138"/>
      <c r="HO52" s="138"/>
      <c r="HP52" s="138"/>
      <c r="HQ52" s="138"/>
      <c r="HR52" s="138"/>
      <c r="HS52" s="138"/>
      <c r="HT52" s="138"/>
      <c r="HU52" s="138"/>
      <c r="HV52" s="138"/>
      <c r="HW52" s="138"/>
      <c r="HX52" s="138"/>
      <c r="HY52" s="138"/>
      <c r="HZ52" s="138"/>
      <c r="IA52" s="138"/>
      <c r="IB52" s="138"/>
      <c r="IC52" s="138"/>
      <c r="ID52" s="138"/>
      <c r="IE52" s="138"/>
      <c r="IF52" s="138"/>
      <c r="IG52" s="138"/>
      <c r="IH52" s="138"/>
      <c r="II52" s="138"/>
      <c r="IJ52" s="138"/>
      <c r="IK52" s="138"/>
      <c r="IL52" s="138"/>
      <c r="IM52" s="138"/>
      <c r="IN52" s="138"/>
      <c r="IO52" s="138"/>
      <c r="IP52" s="138"/>
      <c r="IQ52" s="138"/>
      <c r="IR52" s="138"/>
      <c r="IS52" s="138"/>
      <c r="IT52" s="138"/>
      <c r="IU52" s="138"/>
      <c r="IV52" s="138"/>
    </row>
    <row r="53" spans="1:256" s="443" customFormat="1" ht="15" customHeight="1">
      <c r="A53" s="133"/>
      <c r="B53" s="445"/>
      <c r="C53" s="133"/>
      <c r="D53" s="184"/>
      <c r="E53" s="184"/>
      <c r="F53" s="184"/>
      <c r="G53" s="150"/>
      <c r="H53" s="150"/>
      <c r="I53" s="138"/>
      <c r="J53" s="151"/>
      <c r="K53" s="138"/>
      <c r="L53" s="138"/>
      <c r="M53" s="151"/>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138"/>
      <c r="FR53" s="138"/>
      <c r="FS53" s="138"/>
      <c r="FT53" s="138"/>
      <c r="FU53" s="138"/>
      <c r="FV53" s="138"/>
      <c r="FW53" s="138"/>
      <c r="FX53" s="138"/>
      <c r="FY53" s="138"/>
      <c r="FZ53" s="138"/>
      <c r="GA53" s="138"/>
      <c r="GB53" s="138"/>
      <c r="GC53" s="138"/>
      <c r="GD53" s="138"/>
      <c r="GE53" s="138"/>
      <c r="GF53" s="138"/>
      <c r="GG53" s="138"/>
      <c r="GH53" s="138"/>
      <c r="GI53" s="138"/>
      <c r="GJ53" s="138"/>
      <c r="GK53" s="138"/>
      <c r="GL53" s="138"/>
      <c r="GM53" s="138"/>
      <c r="GN53" s="138"/>
      <c r="GO53" s="138"/>
      <c r="GP53" s="138"/>
      <c r="GQ53" s="138"/>
      <c r="GR53" s="138"/>
      <c r="GS53" s="138"/>
      <c r="GT53" s="138"/>
      <c r="GU53" s="138"/>
      <c r="GV53" s="138"/>
      <c r="GW53" s="138"/>
      <c r="GX53" s="138"/>
      <c r="GY53" s="138"/>
      <c r="GZ53" s="138"/>
      <c r="HA53" s="138"/>
      <c r="HB53" s="138"/>
      <c r="HC53" s="138"/>
      <c r="HD53" s="138"/>
      <c r="HE53" s="138"/>
      <c r="HF53" s="138"/>
      <c r="HG53" s="138"/>
      <c r="HH53" s="138"/>
      <c r="HI53" s="138"/>
      <c r="HJ53" s="138"/>
      <c r="HK53" s="138"/>
      <c r="HL53" s="138"/>
      <c r="HM53" s="138"/>
      <c r="HN53" s="138"/>
      <c r="HO53" s="138"/>
      <c r="HP53" s="138"/>
      <c r="HQ53" s="138"/>
      <c r="HR53" s="138"/>
      <c r="HS53" s="138"/>
      <c r="HT53" s="138"/>
      <c r="HU53" s="138"/>
      <c r="HV53" s="138"/>
      <c r="HW53" s="138"/>
      <c r="HX53" s="138"/>
      <c r="HY53" s="138"/>
      <c r="HZ53" s="138"/>
      <c r="IA53" s="138"/>
      <c r="IB53" s="138"/>
      <c r="IC53" s="138"/>
      <c r="ID53" s="138"/>
      <c r="IE53" s="138"/>
      <c r="IF53" s="138"/>
      <c r="IG53" s="138"/>
      <c r="IH53" s="138"/>
      <c r="II53" s="138"/>
      <c r="IJ53" s="138"/>
      <c r="IK53" s="138"/>
      <c r="IL53" s="138"/>
      <c r="IM53" s="138"/>
      <c r="IN53" s="138"/>
      <c r="IO53" s="138"/>
      <c r="IP53" s="138"/>
      <c r="IQ53" s="138"/>
      <c r="IR53" s="138"/>
      <c r="IS53" s="138"/>
      <c r="IT53" s="138"/>
      <c r="IU53" s="138"/>
      <c r="IV53" s="138"/>
    </row>
    <row r="54" spans="1:256" s="443" customFormat="1" ht="15" customHeight="1">
      <c r="A54" s="133"/>
      <c r="B54" s="133"/>
      <c r="C54" s="133"/>
      <c r="D54" s="184"/>
      <c r="E54" s="184"/>
      <c r="F54" s="184"/>
      <c r="G54" s="150"/>
      <c r="H54" s="150"/>
      <c r="I54" s="138"/>
      <c r="J54" s="151"/>
      <c r="K54" s="138"/>
      <c r="L54" s="138"/>
      <c r="M54" s="151"/>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J54" s="138"/>
      <c r="DK54" s="138"/>
      <c r="DL54" s="138"/>
      <c r="DM54" s="138"/>
      <c r="DN54" s="138"/>
      <c r="DO54" s="138"/>
      <c r="DP54" s="138"/>
      <c r="DQ54" s="138"/>
      <c r="DR54" s="138"/>
      <c r="DS54" s="138"/>
      <c r="DT54" s="138"/>
      <c r="DU54" s="138"/>
      <c r="DV54" s="138"/>
      <c r="DW54" s="138"/>
      <c r="DX54" s="138"/>
      <c r="DY54" s="138"/>
      <c r="DZ54" s="138"/>
      <c r="EA54" s="138"/>
      <c r="EB54" s="138"/>
      <c r="EC54" s="138"/>
      <c r="ED54" s="138"/>
      <c r="EE54" s="138"/>
      <c r="EF54" s="138"/>
      <c r="EG54" s="138"/>
      <c r="EH54" s="138"/>
      <c r="EI54" s="138"/>
      <c r="EJ54" s="138"/>
      <c r="EK54" s="138"/>
      <c r="EL54" s="138"/>
      <c r="EM54" s="138"/>
      <c r="EN54" s="138"/>
      <c r="EO54" s="138"/>
      <c r="EP54" s="138"/>
      <c r="EQ54" s="138"/>
      <c r="ER54" s="138"/>
      <c r="ES54" s="138"/>
      <c r="ET54" s="138"/>
      <c r="EU54" s="138"/>
      <c r="EV54" s="138"/>
      <c r="EW54" s="138"/>
      <c r="EX54" s="138"/>
      <c r="EY54" s="138"/>
      <c r="EZ54" s="138"/>
      <c r="FA54" s="138"/>
      <c r="FB54" s="138"/>
      <c r="FC54" s="138"/>
      <c r="FD54" s="138"/>
      <c r="FE54" s="138"/>
      <c r="FF54" s="138"/>
      <c r="FG54" s="138"/>
      <c r="FH54" s="138"/>
      <c r="FI54" s="138"/>
      <c r="FJ54" s="138"/>
      <c r="FK54" s="138"/>
      <c r="FL54" s="138"/>
      <c r="FM54" s="138"/>
      <c r="FN54" s="138"/>
      <c r="FO54" s="138"/>
      <c r="FP54" s="138"/>
      <c r="FQ54" s="138"/>
      <c r="FR54" s="138"/>
      <c r="FS54" s="138"/>
      <c r="FT54" s="138"/>
      <c r="FU54" s="138"/>
      <c r="FV54" s="138"/>
      <c r="FW54" s="138"/>
      <c r="FX54" s="138"/>
      <c r="FY54" s="138"/>
      <c r="FZ54" s="138"/>
      <c r="GA54" s="138"/>
      <c r="GB54" s="138"/>
      <c r="GC54" s="138"/>
      <c r="GD54" s="138"/>
      <c r="GE54" s="138"/>
      <c r="GF54" s="138"/>
      <c r="GG54" s="138"/>
      <c r="GH54" s="138"/>
      <c r="GI54" s="138"/>
      <c r="GJ54" s="138"/>
      <c r="GK54" s="138"/>
      <c r="GL54" s="138"/>
      <c r="GM54" s="138"/>
      <c r="GN54" s="138"/>
      <c r="GO54" s="138"/>
      <c r="GP54" s="138"/>
      <c r="GQ54" s="138"/>
      <c r="GR54" s="138"/>
      <c r="GS54" s="138"/>
      <c r="GT54" s="138"/>
      <c r="GU54" s="138"/>
      <c r="GV54" s="138"/>
      <c r="GW54" s="138"/>
      <c r="GX54" s="138"/>
      <c r="GY54" s="138"/>
      <c r="GZ54" s="138"/>
      <c r="HA54" s="138"/>
      <c r="HB54" s="138"/>
      <c r="HC54" s="138"/>
      <c r="HD54" s="138"/>
      <c r="HE54" s="138"/>
      <c r="HF54" s="138"/>
      <c r="HG54" s="138"/>
      <c r="HH54" s="138"/>
      <c r="HI54" s="138"/>
      <c r="HJ54" s="138"/>
      <c r="HK54" s="138"/>
      <c r="HL54" s="138"/>
      <c r="HM54" s="138"/>
      <c r="HN54" s="138"/>
      <c r="HO54" s="138"/>
      <c r="HP54" s="138"/>
      <c r="HQ54" s="138"/>
      <c r="HR54" s="138"/>
      <c r="HS54" s="138"/>
      <c r="HT54" s="138"/>
      <c r="HU54" s="138"/>
      <c r="HV54" s="138"/>
      <c r="HW54" s="138"/>
      <c r="HX54" s="138"/>
      <c r="HY54" s="138"/>
      <c r="HZ54" s="138"/>
      <c r="IA54" s="138"/>
      <c r="IB54" s="138"/>
      <c r="IC54" s="138"/>
      <c r="ID54" s="138"/>
      <c r="IE54" s="138"/>
      <c r="IF54" s="138"/>
      <c r="IG54" s="138"/>
      <c r="IH54" s="138"/>
      <c r="II54" s="138"/>
      <c r="IJ54" s="138"/>
      <c r="IK54" s="138"/>
      <c r="IL54" s="138"/>
      <c r="IM54" s="138"/>
      <c r="IN54" s="138"/>
      <c r="IO54" s="138"/>
      <c r="IP54" s="138"/>
      <c r="IQ54" s="138"/>
      <c r="IR54" s="138"/>
      <c r="IS54" s="138"/>
      <c r="IT54" s="138"/>
      <c r="IU54" s="138"/>
      <c r="IV54" s="138"/>
    </row>
    <row r="55" spans="1:256" s="443" customFormat="1" ht="15" customHeight="1">
      <c r="A55" s="133"/>
      <c r="B55" s="133"/>
      <c r="C55" s="133"/>
      <c r="D55" s="184"/>
      <c r="E55" s="184"/>
      <c r="F55" s="184"/>
      <c r="G55" s="150"/>
      <c r="H55" s="150"/>
      <c r="I55" s="138"/>
      <c r="J55" s="151"/>
      <c r="K55" s="138"/>
      <c r="L55" s="138"/>
      <c r="M55" s="151"/>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138"/>
      <c r="FR55" s="138"/>
      <c r="FS55" s="138"/>
      <c r="FT55" s="138"/>
      <c r="FU55" s="138"/>
      <c r="FV55" s="138"/>
      <c r="FW55" s="138"/>
      <c r="FX55" s="138"/>
      <c r="FY55" s="138"/>
      <c r="FZ55" s="138"/>
      <c r="GA55" s="138"/>
      <c r="GB55" s="138"/>
      <c r="GC55" s="138"/>
      <c r="GD55" s="138"/>
      <c r="GE55" s="138"/>
      <c r="GF55" s="138"/>
      <c r="GG55" s="138"/>
      <c r="GH55" s="138"/>
      <c r="GI55" s="138"/>
      <c r="GJ55" s="138"/>
      <c r="GK55" s="138"/>
      <c r="GL55" s="138"/>
      <c r="GM55" s="138"/>
      <c r="GN55" s="138"/>
      <c r="GO55" s="138"/>
      <c r="GP55" s="138"/>
      <c r="GQ55" s="138"/>
      <c r="GR55" s="138"/>
      <c r="GS55" s="138"/>
      <c r="GT55" s="138"/>
      <c r="GU55" s="138"/>
      <c r="GV55" s="138"/>
      <c r="GW55" s="138"/>
      <c r="GX55" s="138"/>
      <c r="GY55" s="138"/>
      <c r="GZ55" s="138"/>
      <c r="HA55" s="138"/>
      <c r="HB55" s="138"/>
      <c r="HC55" s="138"/>
      <c r="HD55" s="138"/>
      <c r="HE55" s="138"/>
      <c r="HF55" s="138"/>
      <c r="HG55" s="138"/>
      <c r="HH55" s="138"/>
      <c r="HI55" s="138"/>
      <c r="HJ55" s="138"/>
      <c r="HK55" s="138"/>
      <c r="HL55" s="138"/>
      <c r="HM55" s="138"/>
      <c r="HN55" s="138"/>
      <c r="HO55" s="138"/>
      <c r="HP55" s="138"/>
      <c r="HQ55" s="138"/>
      <c r="HR55" s="138"/>
      <c r="HS55" s="138"/>
      <c r="HT55" s="138"/>
      <c r="HU55" s="138"/>
      <c r="HV55" s="138"/>
      <c r="HW55" s="138"/>
      <c r="HX55" s="138"/>
      <c r="HY55" s="138"/>
      <c r="HZ55" s="138"/>
      <c r="IA55" s="138"/>
      <c r="IB55" s="138"/>
      <c r="IC55" s="138"/>
      <c r="ID55" s="138"/>
      <c r="IE55" s="138"/>
      <c r="IF55" s="138"/>
      <c r="IG55" s="138"/>
      <c r="IH55" s="138"/>
      <c r="II55" s="138"/>
      <c r="IJ55" s="138"/>
      <c r="IK55" s="138"/>
      <c r="IL55" s="138"/>
      <c r="IM55" s="138"/>
      <c r="IN55" s="138"/>
      <c r="IO55" s="138"/>
      <c r="IP55" s="138"/>
      <c r="IQ55" s="138"/>
      <c r="IR55" s="138"/>
      <c r="IS55" s="138"/>
      <c r="IT55" s="138"/>
      <c r="IU55" s="138"/>
      <c r="IV55" s="138"/>
    </row>
    <row r="56" spans="1:256" s="443" customFormat="1" ht="15" customHeight="1">
      <c r="A56" s="133"/>
      <c r="B56" s="133"/>
      <c r="C56" s="133"/>
      <c r="D56" s="184"/>
      <c r="E56" s="184"/>
      <c r="F56" s="184"/>
      <c r="G56" s="150"/>
      <c r="H56" s="150"/>
      <c r="I56" s="138"/>
      <c r="J56" s="151"/>
      <c r="K56" s="138"/>
      <c r="L56" s="138"/>
      <c r="M56" s="151"/>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138"/>
      <c r="FR56" s="138"/>
      <c r="FS56" s="138"/>
      <c r="FT56" s="138"/>
      <c r="FU56" s="138"/>
      <c r="FV56" s="138"/>
      <c r="FW56" s="138"/>
      <c r="FX56" s="138"/>
      <c r="FY56" s="138"/>
      <c r="FZ56" s="138"/>
      <c r="GA56" s="138"/>
      <c r="GB56" s="138"/>
      <c r="GC56" s="138"/>
      <c r="GD56" s="138"/>
      <c r="GE56" s="138"/>
      <c r="GF56" s="138"/>
      <c r="GG56" s="138"/>
      <c r="GH56" s="138"/>
      <c r="GI56" s="138"/>
      <c r="GJ56" s="138"/>
      <c r="GK56" s="138"/>
      <c r="GL56" s="138"/>
      <c r="GM56" s="138"/>
      <c r="GN56" s="138"/>
      <c r="GO56" s="138"/>
      <c r="GP56" s="138"/>
      <c r="GQ56" s="138"/>
      <c r="GR56" s="138"/>
      <c r="GS56" s="138"/>
      <c r="GT56" s="138"/>
      <c r="GU56" s="138"/>
      <c r="GV56" s="138"/>
      <c r="GW56" s="138"/>
      <c r="GX56" s="138"/>
      <c r="GY56" s="138"/>
      <c r="GZ56" s="138"/>
      <c r="HA56" s="138"/>
      <c r="HB56" s="138"/>
      <c r="HC56" s="138"/>
      <c r="HD56" s="138"/>
      <c r="HE56" s="138"/>
      <c r="HF56" s="138"/>
      <c r="HG56" s="138"/>
      <c r="HH56" s="138"/>
      <c r="HI56" s="138"/>
      <c r="HJ56" s="138"/>
      <c r="HK56" s="138"/>
      <c r="HL56" s="138"/>
      <c r="HM56" s="138"/>
      <c r="HN56" s="138"/>
      <c r="HO56" s="138"/>
      <c r="HP56" s="138"/>
      <c r="HQ56" s="138"/>
      <c r="HR56" s="138"/>
      <c r="HS56" s="138"/>
      <c r="HT56" s="138"/>
      <c r="HU56" s="138"/>
      <c r="HV56" s="138"/>
      <c r="HW56" s="138"/>
      <c r="HX56" s="138"/>
      <c r="HY56" s="138"/>
      <c r="HZ56" s="138"/>
      <c r="IA56" s="138"/>
      <c r="IB56" s="138"/>
      <c r="IC56" s="138"/>
      <c r="ID56" s="138"/>
      <c r="IE56" s="138"/>
      <c r="IF56" s="138"/>
      <c r="IG56" s="138"/>
      <c r="IH56" s="138"/>
      <c r="II56" s="138"/>
      <c r="IJ56" s="138"/>
      <c r="IK56" s="138"/>
      <c r="IL56" s="138"/>
      <c r="IM56" s="138"/>
      <c r="IN56" s="138"/>
      <c r="IO56" s="138"/>
      <c r="IP56" s="138"/>
      <c r="IQ56" s="138"/>
      <c r="IR56" s="138"/>
      <c r="IS56" s="138"/>
      <c r="IT56" s="138"/>
      <c r="IU56" s="138"/>
      <c r="IV56" s="138"/>
    </row>
    <row r="57" spans="1:256" s="443" customFormat="1" ht="15" customHeight="1">
      <c r="A57" s="133"/>
      <c r="B57" s="133"/>
      <c r="C57" s="133"/>
      <c r="D57" s="184"/>
      <c r="E57" s="184"/>
      <c r="F57" s="184"/>
      <c r="G57" s="150"/>
      <c r="H57" s="150"/>
      <c r="I57" s="138"/>
      <c r="J57" s="151"/>
      <c r="K57" s="138"/>
      <c r="L57" s="138"/>
      <c r="M57" s="151"/>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138"/>
      <c r="EM57" s="138"/>
      <c r="EN57" s="138"/>
      <c r="EO57" s="138"/>
      <c r="EP57" s="138"/>
      <c r="EQ57" s="138"/>
      <c r="ER57" s="138"/>
      <c r="ES57" s="138"/>
      <c r="ET57" s="138"/>
      <c r="EU57" s="138"/>
      <c r="EV57" s="138"/>
      <c r="EW57" s="138"/>
      <c r="EX57" s="138"/>
      <c r="EY57" s="138"/>
      <c r="EZ57" s="138"/>
      <c r="FA57" s="138"/>
      <c r="FB57" s="138"/>
      <c r="FC57" s="138"/>
      <c r="FD57" s="138"/>
      <c r="FE57" s="138"/>
      <c r="FF57" s="138"/>
      <c r="FG57" s="138"/>
      <c r="FH57" s="138"/>
      <c r="FI57" s="138"/>
      <c r="FJ57" s="138"/>
      <c r="FK57" s="138"/>
      <c r="FL57" s="138"/>
      <c r="FM57" s="138"/>
      <c r="FN57" s="138"/>
      <c r="FO57" s="138"/>
      <c r="FP57" s="138"/>
      <c r="FQ57" s="138"/>
      <c r="FR57" s="138"/>
      <c r="FS57" s="138"/>
      <c r="FT57" s="138"/>
      <c r="FU57" s="138"/>
      <c r="FV57" s="138"/>
      <c r="FW57" s="138"/>
      <c r="FX57" s="138"/>
      <c r="FY57" s="138"/>
      <c r="FZ57" s="138"/>
      <c r="GA57" s="138"/>
      <c r="GB57" s="138"/>
      <c r="GC57" s="138"/>
      <c r="GD57" s="138"/>
      <c r="GE57" s="138"/>
      <c r="GF57" s="138"/>
      <c r="GG57" s="138"/>
      <c r="GH57" s="138"/>
      <c r="GI57" s="138"/>
      <c r="GJ57" s="138"/>
      <c r="GK57" s="138"/>
      <c r="GL57" s="138"/>
      <c r="GM57" s="138"/>
      <c r="GN57" s="138"/>
      <c r="GO57" s="138"/>
      <c r="GP57" s="138"/>
      <c r="GQ57" s="138"/>
      <c r="GR57" s="138"/>
      <c r="GS57" s="138"/>
      <c r="GT57" s="138"/>
      <c r="GU57" s="138"/>
      <c r="GV57" s="138"/>
      <c r="GW57" s="138"/>
      <c r="GX57" s="138"/>
      <c r="GY57" s="138"/>
      <c r="GZ57" s="138"/>
      <c r="HA57" s="138"/>
      <c r="HB57" s="138"/>
      <c r="HC57" s="138"/>
      <c r="HD57" s="138"/>
      <c r="HE57" s="138"/>
      <c r="HF57" s="138"/>
      <c r="HG57" s="138"/>
      <c r="HH57" s="138"/>
      <c r="HI57" s="138"/>
      <c r="HJ57" s="138"/>
      <c r="HK57" s="138"/>
      <c r="HL57" s="138"/>
      <c r="HM57" s="138"/>
      <c r="HN57" s="138"/>
      <c r="HO57" s="138"/>
      <c r="HP57" s="138"/>
      <c r="HQ57" s="138"/>
      <c r="HR57" s="138"/>
      <c r="HS57" s="138"/>
      <c r="HT57" s="138"/>
      <c r="HU57" s="138"/>
      <c r="HV57" s="138"/>
      <c r="HW57" s="138"/>
      <c r="HX57" s="138"/>
      <c r="HY57" s="138"/>
      <c r="HZ57" s="138"/>
      <c r="IA57" s="138"/>
      <c r="IB57" s="138"/>
      <c r="IC57" s="138"/>
      <c r="ID57" s="138"/>
      <c r="IE57" s="138"/>
      <c r="IF57" s="138"/>
      <c r="IG57" s="138"/>
      <c r="IH57" s="138"/>
      <c r="II57" s="138"/>
      <c r="IJ57" s="138"/>
      <c r="IK57" s="138"/>
      <c r="IL57" s="138"/>
      <c r="IM57" s="138"/>
      <c r="IN57" s="138"/>
      <c r="IO57" s="138"/>
      <c r="IP57" s="138"/>
      <c r="IQ57" s="138"/>
      <c r="IR57" s="138"/>
      <c r="IS57" s="138"/>
      <c r="IT57" s="138"/>
      <c r="IU57" s="138"/>
      <c r="IV57" s="138"/>
    </row>
    <row r="58" spans="1:256" s="443" customFormat="1" ht="15" customHeight="1">
      <c r="A58" s="133"/>
      <c r="B58" s="133"/>
      <c r="C58" s="133"/>
      <c r="D58" s="184"/>
      <c r="E58" s="184"/>
      <c r="F58" s="184"/>
      <c r="G58" s="150"/>
      <c r="H58" s="150"/>
      <c r="I58" s="138"/>
      <c r="J58" s="151"/>
      <c r="K58" s="138"/>
      <c r="L58" s="138"/>
      <c r="M58" s="151"/>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38"/>
      <c r="EL58" s="138"/>
      <c r="EM58" s="138"/>
      <c r="EN58" s="138"/>
      <c r="EO58" s="138"/>
      <c r="EP58" s="138"/>
      <c r="EQ58" s="138"/>
      <c r="ER58" s="138"/>
      <c r="ES58" s="138"/>
      <c r="ET58" s="138"/>
      <c r="EU58" s="138"/>
      <c r="EV58" s="138"/>
      <c r="EW58" s="138"/>
      <c r="EX58" s="138"/>
      <c r="EY58" s="138"/>
      <c r="EZ58" s="138"/>
      <c r="FA58" s="138"/>
      <c r="FB58" s="138"/>
      <c r="FC58" s="138"/>
      <c r="FD58" s="138"/>
      <c r="FE58" s="138"/>
      <c r="FF58" s="138"/>
      <c r="FG58" s="138"/>
      <c r="FH58" s="138"/>
      <c r="FI58" s="138"/>
      <c r="FJ58" s="138"/>
      <c r="FK58" s="138"/>
      <c r="FL58" s="138"/>
      <c r="FM58" s="138"/>
      <c r="FN58" s="138"/>
      <c r="FO58" s="138"/>
      <c r="FP58" s="138"/>
      <c r="FQ58" s="138"/>
      <c r="FR58" s="138"/>
      <c r="FS58" s="138"/>
      <c r="FT58" s="138"/>
      <c r="FU58" s="138"/>
      <c r="FV58" s="138"/>
      <c r="FW58" s="138"/>
      <c r="FX58" s="138"/>
      <c r="FY58" s="138"/>
      <c r="FZ58" s="138"/>
      <c r="GA58" s="138"/>
      <c r="GB58" s="138"/>
      <c r="GC58" s="138"/>
      <c r="GD58" s="138"/>
      <c r="GE58" s="138"/>
      <c r="GF58" s="138"/>
      <c r="GG58" s="138"/>
      <c r="GH58" s="138"/>
      <c r="GI58" s="138"/>
      <c r="GJ58" s="138"/>
      <c r="GK58" s="138"/>
      <c r="GL58" s="138"/>
      <c r="GM58" s="138"/>
      <c r="GN58" s="138"/>
      <c r="GO58" s="138"/>
      <c r="GP58" s="138"/>
      <c r="GQ58" s="138"/>
      <c r="GR58" s="138"/>
      <c r="GS58" s="138"/>
      <c r="GT58" s="138"/>
      <c r="GU58" s="138"/>
      <c r="GV58" s="138"/>
      <c r="GW58" s="138"/>
      <c r="GX58" s="138"/>
      <c r="GY58" s="138"/>
      <c r="GZ58" s="138"/>
      <c r="HA58" s="138"/>
      <c r="HB58" s="138"/>
      <c r="HC58" s="138"/>
      <c r="HD58" s="138"/>
      <c r="HE58" s="138"/>
      <c r="HF58" s="138"/>
      <c r="HG58" s="138"/>
      <c r="HH58" s="138"/>
      <c r="HI58" s="138"/>
      <c r="HJ58" s="138"/>
      <c r="HK58" s="138"/>
      <c r="HL58" s="138"/>
      <c r="HM58" s="138"/>
      <c r="HN58" s="138"/>
      <c r="HO58" s="138"/>
      <c r="HP58" s="138"/>
      <c r="HQ58" s="138"/>
      <c r="HR58" s="138"/>
      <c r="HS58" s="138"/>
      <c r="HT58" s="138"/>
      <c r="HU58" s="138"/>
      <c r="HV58" s="138"/>
      <c r="HW58" s="138"/>
      <c r="HX58" s="138"/>
      <c r="HY58" s="138"/>
      <c r="HZ58" s="138"/>
      <c r="IA58" s="138"/>
      <c r="IB58" s="138"/>
      <c r="IC58" s="138"/>
      <c r="ID58" s="138"/>
      <c r="IE58" s="138"/>
      <c r="IF58" s="138"/>
      <c r="IG58" s="138"/>
      <c r="IH58" s="138"/>
      <c r="II58" s="138"/>
      <c r="IJ58" s="138"/>
      <c r="IK58" s="138"/>
      <c r="IL58" s="138"/>
      <c r="IM58" s="138"/>
      <c r="IN58" s="138"/>
      <c r="IO58" s="138"/>
      <c r="IP58" s="138"/>
      <c r="IQ58" s="138"/>
      <c r="IR58" s="138"/>
      <c r="IS58" s="138"/>
      <c r="IT58" s="138"/>
      <c r="IU58" s="138"/>
      <c r="IV58" s="138"/>
    </row>
    <row r="59" spans="1:256" s="443" customFormat="1" ht="15" customHeight="1">
      <c r="A59" s="133"/>
      <c r="B59" s="133"/>
      <c r="C59" s="133"/>
      <c r="D59" s="184"/>
      <c r="E59" s="184"/>
      <c r="F59" s="184"/>
      <c r="G59" s="150"/>
      <c r="H59" s="150"/>
      <c r="I59" s="138"/>
      <c r="J59" s="151"/>
      <c r="K59" s="138"/>
      <c r="L59" s="138"/>
      <c r="M59" s="151"/>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c r="EW59" s="138"/>
      <c r="EX59" s="138"/>
      <c r="EY59" s="138"/>
      <c r="EZ59" s="138"/>
      <c r="FA59" s="138"/>
      <c r="FB59" s="138"/>
      <c r="FC59" s="138"/>
      <c r="FD59" s="138"/>
      <c r="FE59" s="138"/>
      <c r="FF59" s="138"/>
      <c r="FG59" s="138"/>
      <c r="FH59" s="138"/>
      <c r="FI59" s="138"/>
      <c r="FJ59" s="138"/>
      <c r="FK59" s="138"/>
      <c r="FL59" s="138"/>
      <c r="FM59" s="138"/>
      <c r="FN59" s="138"/>
      <c r="FO59" s="138"/>
      <c r="FP59" s="138"/>
      <c r="FQ59" s="138"/>
      <c r="FR59" s="138"/>
      <c r="FS59" s="138"/>
      <c r="FT59" s="138"/>
      <c r="FU59" s="138"/>
      <c r="FV59" s="138"/>
      <c r="FW59" s="138"/>
      <c r="FX59" s="138"/>
      <c r="FY59" s="138"/>
      <c r="FZ59" s="138"/>
      <c r="GA59" s="138"/>
      <c r="GB59" s="138"/>
      <c r="GC59" s="138"/>
      <c r="GD59" s="138"/>
      <c r="GE59" s="138"/>
      <c r="GF59" s="138"/>
      <c r="GG59" s="138"/>
      <c r="GH59" s="138"/>
      <c r="GI59" s="138"/>
      <c r="GJ59" s="138"/>
      <c r="GK59" s="138"/>
      <c r="GL59" s="138"/>
      <c r="GM59" s="138"/>
      <c r="GN59" s="138"/>
      <c r="GO59" s="138"/>
      <c r="GP59" s="138"/>
      <c r="GQ59" s="138"/>
      <c r="GR59" s="138"/>
      <c r="GS59" s="138"/>
      <c r="GT59" s="138"/>
      <c r="GU59" s="138"/>
      <c r="GV59" s="138"/>
      <c r="GW59" s="138"/>
      <c r="GX59" s="138"/>
      <c r="GY59" s="138"/>
      <c r="GZ59" s="138"/>
      <c r="HA59" s="138"/>
      <c r="HB59" s="138"/>
      <c r="HC59" s="138"/>
      <c r="HD59" s="138"/>
      <c r="HE59" s="138"/>
      <c r="HF59" s="138"/>
      <c r="HG59" s="138"/>
      <c r="HH59" s="138"/>
      <c r="HI59" s="138"/>
      <c r="HJ59" s="138"/>
      <c r="HK59" s="138"/>
      <c r="HL59" s="138"/>
      <c r="HM59" s="138"/>
      <c r="HN59" s="138"/>
      <c r="HO59" s="138"/>
      <c r="HP59" s="138"/>
      <c r="HQ59" s="138"/>
      <c r="HR59" s="138"/>
      <c r="HS59" s="138"/>
      <c r="HT59" s="138"/>
      <c r="HU59" s="138"/>
      <c r="HV59" s="138"/>
      <c r="HW59" s="138"/>
      <c r="HX59" s="138"/>
      <c r="HY59" s="138"/>
      <c r="HZ59" s="138"/>
      <c r="IA59" s="138"/>
      <c r="IB59" s="138"/>
      <c r="IC59" s="138"/>
      <c r="ID59" s="138"/>
      <c r="IE59" s="138"/>
      <c r="IF59" s="138"/>
      <c r="IG59" s="138"/>
      <c r="IH59" s="138"/>
      <c r="II59" s="138"/>
      <c r="IJ59" s="138"/>
      <c r="IK59" s="138"/>
      <c r="IL59" s="138"/>
      <c r="IM59" s="138"/>
      <c r="IN59" s="138"/>
      <c r="IO59" s="138"/>
      <c r="IP59" s="138"/>
      <c r="IQ59" s="138"/>
      <c r="IR59" s="138"/>
      <c r="IS59" s="138"/>
      <c r="IT59" s="138"/>
      <c r="IU59" s="138"/>
      <c r="IV59" s="138"/>
    </row>
    <row r="60" spans="1:256" s="443" customFormat="1" ht="15" customHeight="1">
      <c r="A60" s="133"/>
      <c r="B60" s="133"/>
      <c r="C60" s="133"/>
      <c r="D60" s="184"/>
      <c r="E60" s="184"/>
      <c r="F60" s="184"/>
      <c r="G60" s="150"/>
      <c r="H60" s="150"/>
      <c r="I60" s="138"/>
      <c r="J60" s="151"/>
      <c r="K60" s="138"/>
      <c r="L60" s="138"/>
      <c r="M60" s="151"/>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8"/>
      <c r="FH60" s="138"/>
      <c r="FI60" s="138"/>
      <c r="FJ60" s="138"/>
      <c r="FK60" s="138"/>
      <c r="FL60" s="138"/>
      <c r="FM60" s="138"/>
      <c r="FN60" s="138"/>
      <c r="FO60" s="138"/>
      <c r="FP60" s="138"/>
      <c r="FQ60" s="138"/>
      <c r="FR60" s="138"/>
      <c r="FS60" s="138"/>
      <c r="FT60" s="138"/>
      <c r="FU60" s="138"/>
      <c r="FV60" s="138"/>
      <c r="FW60" s="138"/>
      <c r="FX60" s="138"/>
      <c r="FY60" s="138"/>
      <c r="FZ60" s="138"/>
      <c r="GA60" s="138"/>
      <c r="GB60" s="138"/>
      <c r="GC60" s="138"/>
      <c r="GD60" s="138"/>
      <c r="GE60" s="138"/>
      <c r="GF60" s="138"/>
      <c r="GG60" s="138"/>
      <c r="GH60" s="138"/>
      <c r="GI60" s="138"/>
      <c r="GJ60" s="138"/>
      <c r="GK60" s="138"/>
      <c r="GL60" s="138"/>
      <c r="GM60" s="138"/>
      <c r="GN60" s="138"/>
      <c r="GO60" s="138"/>
      <c r="GP60" s="138"/>
      <c r="GQ60" s="138"/>
      <c r="GR60" s="138"/>
      <c r="GS60" s="138"/>
      <c r="GT60" s="138"/>
      <c r="GU60" s="138"/>
      <c r="GV60" s="138"/>
      <c r="GW60" s="138"/>
      <c r="GX60" s="138"/>
      <c r="GY60" s="138"/>
      <c r="GZ60" s="138"/>
      <c r="HA60" s="138"/>
      <c r="HB60" s="138"/>
      <c r="HC60" s="138"/>
      <c r="HD60" s="138"/>
      <c r="HE60" s="138"/>
      <c r="HF60" s="138"/>
      <c r="HG60" s="138"/>
      <c r="HH60" s="138"/>
      <c r="HI60" s="138"/>
      <c r="HJ60" s="138"/>
      <c r="HK60" s="138"/>
      <c r="HL60" s="138"/>
      <c r="HM60" s="138"/>
      <c r="HN60" s="138"/>
      <c r="HO60" s="138"/>
      <c r="HP60" s="138"/>
      <c r="HQ60" s="138"/>
      <c r="HR60" s="138"/>
      <c r="HS60" s="138"/>
      <c r="HT60" s="138"/>
      <c r="HU60" s="138"/>
      <c r="HV60" s="138"/>
      <c r="HW60" s="138"/>
      <c r="HX60" s="138"/>
      <c r="HY60" s="138"/>
      <c r="HZ60" s="138"/>
      <c r="IA60" s="138"/>
      <c r="IB60" s="138"/>
      <c r="IC60" s="138"/>
      <c r="ID60" s="138"/>
      <c r="IE60" s="138"/>
      <c r="IF60" s="138"/>
      <c r="IG60" s="138"/>
      <c r="IH60" s="138"/>
      <c r="II60" s="138"/>
      <c r="IJ60" s="138"/>
      <c r="IK60" s="138"/>
      <c r="IL60" s="138"/>
      <c r="IM60" s="138"/>
      <c r="IN60" s="138"/>
      <c r="IO60" s="138"/>
      <c r="IP60" s="138"/>
      <c r="IQ60" s="138"/>
      <c r="IR60" s="138"/>
      <c r="IS60" s="138"/>
      <c r="IT60" s="138"/>
      <c r="IU60" s="138"/>
      <c r="IV60" s="138"/>
    </row>
    <row r="61" spans="1:256" s="443" customFormat="1" ht="15" customHeight="1">
      <c r="A61" s="133"/>
      <c r="B61" s="133"/>
      <c r="C61" s="133"/>
      <c r="D61" s="184"/>
      <c r="E61" s="184"/>
      <c r="F61" s="184"/>
      <c r="G61" s="150"/>
      <c r="H61" s="150"/>
      <c r="I61" s="138"/>
      <c r="J61" s="151"/>
      <c r="K61" s="138"/>
      <c r="L61" s="138"/>
      <c r="M61" s="151"/>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8"/>
      <c r="EL61" s="138"/>
      <c r="EM61" s="138"/>
      <c r="EN61" s="138"/>
      <c r="EO61" s="138"/>
      <c r="EP61" s="138"/>
      <c r="EQ61" s="138"/>
      <c r="ER61" s="138"/>
      <c r="ES61" s="138"/>
      <c r="ET61" s="138"/>
      <c r="EU61" s="138"/>
      <c r="EV61" s="138"/>
      <c r="EW61" s="138"/>
      <c r="EX61" s="138"/>
      <c r="EY61" s="138"/>
      <c r="EZ61" s="138"/>
      <c r="FA61" s="138"/>
      <c r="FB61" s="138"/>
      <c r="FC61" s="138"/>
      <c r="FD61" s="138"/>
      <c r="FE61" s="138"/>
      <c r="FF61" s="138"/>
      <c r="FG61" s="138"/>
      <c r="FH61" s="138"/>
      <c r="FI61" s="138"/>
      <c r="FJ61" s="138"/>
      <c r="FK61" s="138"/>
      <c r="FL61" s="138"/>
      <c r="FM61" s="138"/>
      <c r="FN61" s="138"/>
      <c r="FO61" s="138"/>
      <c r="FP61" s="138"/>
      <c r="FQ61" s="138"/>
      <c r="FR61" s="138"/>
      <c r="FS61" s="138"/>
      <c r="FT61" s="138"/>
      <c r="FU61" s="138"/>
      <c r="FV61" s="138"/>
      <c r="FW61" s="138"/>
      <c r="FX61" s="138"/>
      <c r="FY61" s="138"/>
      <c r="FZ61" s="138"/>
      <c r="GA61" s="138"/>
      <c r="GB61" s="138"/>
      <c r="GC61" s="138"/>
      <c r="GD61" s="138"/>
      <c r="GE61" s="138"/>
      <c r="GF61" s="138"/>
      <c r="GG61" s="138"/>
      <c r="GH61" s="138"/>
      <c r="GI61" s="138"/>
      <c r="GJ61" s="138"/>
      <c r="GK61" s="138"/>
      <c r="GL61" s="138"/>
      <c r="GM61" s="138"/>
      <c r="GN61" s="138"/>
      <c r="GO61" s="138"/>
      <c r="GP61" s="138"/>
      <c r="GQ61" s="138"/>
      <c r="GR61" s="138"/>
      <c r="GS61" s="138"/>
      <c r="GT61" s="138"/>
      <c r="GU61" s="138"/>
      <c r="GV61" s="138"/>
      <c r="GW61" s="138"/>
      <c r="GX61" s="138"/>
      <c r="GY61" s="138"/>
      <c r="GZ61" s="138"/>
      <c r="HA61" s="138"/>
      <c r="HB61" s="138"/>
      <c r="HC61" s="138"/>
      <c r="HD61" s="138"/>
      <c r="HE61" s="138"/>
      <c r="HF61" s="138"/>
      <c r="HG61" s="138"/>
      <c r="HH61" s="138"/>
      <c r="HI61" s="138"/>
      <c r="HJ61" s="138"/>
      <c r="HK61" s="138"/>
      <c r="HL61" s="138"/>
      <c r="HM61" s="138"/>
      <c r="HN61" s="138"/>
      <c r="HO61" s="138"/>
      <c r="HP61" s="138"/>
      <c r="HQ61" s="138"/>
      <c r="HR61" s="138"/>
      <c r="HS61" s="138"/>
      <c r="HT61" s="138"/>
      <c r="HU61" s="138"/>
      <c r="HV61" s="138"/>
      <c r="HW61" s="138"/>
      <c r="HX61" s="138"/>
      <c r="HY61" s="138"/>
      <c r="HZ61" s="138"/>
      <c r="IA61" s="138"/>
      <c r="IB61" s="138"/>
      <c r="IC61" s="138"/>
      <c r="ID61" s="138"/>
      <c r="IE61" s="138"/>
      <c r="IF61" s="138"/>
      <c r="IG61" s="138"/>
      <c r="IH61" s="138"/>
      <c r="II61" s="138"/>
      <c r="IJ61" s="138"/>
      <c r="IK61" s="138"/>
      <c r="IL61" s="138"/>
      <c r="IM61" s="138"/>
      <c r="IN61" s="138"/>
      <c r="IO61" s="138"/>
      <c r="IP61" s="138"/>
      <c r="IQ61" s="138"/>
      <c r="IR61" s="138"/>
      <c r="IS61" s="138"/>
      <c r="IT61" s="138"/>
      <c r="IU61" s="138"/>
      <c r="IV61" s="138"/>
    </row>
    <row r="62" spans="1:256" s="443" customFormat="1" ht="15" customHeight="1">
      <c r="A62" s="133"/>
      <c r="B62" s="133"/>
      <c r="C62" s="133"/>
      <c r="D62" s="184"/>
      <c r="E62" s="184"/>
      <c r="F62" s="184"/>
      <c r="G62" s="150"/>
      <c r="H62" s="150"/>
      <c r="I62" s="138"/>
      <c r="J62" s="151"/>
      <c r="K62" s="138"/>
      <c r="L62" s="138"/>
      <c r="M62" s="151"/>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c r="DM62" s="138"/>
      <c r="DN62" s="138"/>
      <c r="DO62" s="138"/>
      <c r="DP62" s="138"/>
      <c r="DQ62" s="138"/>
      <c r="DR62" s="138"/>
      <c r="DS62" s="138"/>
      <c r="DT62" s="138"/>
      <c r="DU62" s="138"/>
      <c r="DV62" s="138"/>
      <c r="DW62" s="138"/>
      <c r="DX62" s="138"/>
      <c r="DY62" s="138"/>
      <c r="DZ62" s="138"/>
      <c r="EA62" s="138"/>
      <c r="EB62" s="138"/>
      <c r="EC62" s="138"/>
      <c r="ED62" s="138"/>
      <c r="EE62" s="138"/>
      <c r="EF62" s="138"/>
      <c r="EG62" s="138"/>
      <c r="EH62" s="138"/>
      <c r="EI62" s="138"/>
      <c r="EJ62" s="138"/>
      <c r="EK62" s="138"/>
      <c r="EL62" s="138"/>
      <c r="EM62" s="138"/>
      <c r="EN62" s="138"/>
      <c r="EO62" s="138"/>
      <c r="EP62" s="138"/>
      <c r="EQ62" s="138"/>
      <c r="ER62" s="138"/>
      <c r="ES62" s="138"/>
      <c r="ET62" s="138"/>
      <c r="EU62" s="138"/>
      <c r="EV62" s="138"/>
      <c r="EW62" s="138"/>
      <c r="EX62" s="138"/>
      <c r="EY62" s="138"/>
      <c r="EZ62" s="138"/>
      <c r="FA62" s="138"/>
      <c r="FB62" s="138"/>
      <c r="FC62" s="138"/>
      <c r="FD62" s="138"/>
      <c r="FE62" s="138"/>
      <c r="FF62" s="138"/>
      <c r="FG62" s="138"/>
      <c r="FH62" s="138"/>
      <c r="FI62" s="138"/>
      <c r="FJ62" s="138"/>
      <c r="FK62" s="138"/>
      <c r="FL62" s="138"/>
      <c r="FM62" s="138"/>
      <c r="FN62" s="138"/>
      <c r="FO62" s="138"/>
      <c r="FP62" s="138"/>
      <c r="FQ62" s="138"/>
      <c r="FR62" s="138"/>
      <c r="FS62" s="138"/>
      <c r="FT62" s="138"/>
      <c r="FU62" s="138"/>
      <c r="FV62" s="138"/>
      <c r="FW62" s="138"/>
      <c r="FX62" s="138"/>
      <c r="FY62" s="138"/>
      <c r="FZ62" s="138"/>
      <c r="GA62" s="138"/>
      <c r="GB62" s="138"/>
      <c r="GC62" s="138"/>
      <c r="GD62" s="138"/>
      <c r="GE62" s="138"/>
      <c r="GF62" s="138"/>
      <c r="GG62" s="138"/>
      <c r="GH62" s="138"/>
      <c r="GI62" s="138"/>
      <c r="GJ62" s="138"/>
      <c r="GK62" s="138"/>
      <c r="GL62" s="138"/>
      <c r="GM62" s="138"/>
      <c r="GN62" s="138"/>
      <c r="GO62" s="138"/>
      <c r="GP62" s="138"/>
      <c r="GQ62" s="138"/>
      <c r="GR62" s="138"/>
      <c r="GS62" s="138"/>
      <c r="GT62" s="138"/>
      <c r="GU62" s="138"/>
      <c r="GV62" s="138"/>
      <c r="GW62" s="138"/>
      <c r="GX62" s="138"/>
      <c r="GY62" s="138"/>
      <c r="GZ62" s="138"/>
      <c r="HA62" s="138"/>
      <c r="HB62" s="138"/>
      <c r="HC62" s="138"/>
      <c r="HD62" s="138"/>
      <c r="HE62" s="138"/>
      <c r="HF62" s="138"/>
      <c r="HG62" s="138"/>
      <c r="HH62" s="138"/>
      <c r="HI62" s="138"/>
      <c r="HJ62" s="138"/>
      <c r="HK62" s="138"/>
      <c r="HL62" s="138"/>
      <c r="HM62" s="138"/>
      <c r="HN62" s="138"/>
      <c r="HO62" s="138"/>
      <c r="HP62" s="138"/>
      <c r="HQ62" s="138"/>
      <c r="HR62" s="138"/>
      <c r="HS62" s="138"/>
      <c r="HT62" s="138"/>
      <c r="HU62" s="138"/>
      <c r="HV62" s="138"/>
      <c r="HW62" s="138"/>
      <c r="HX62" s="138"/>
      <c r="HY62" s="138"/>
      <c r="HZ62" s="138"/>
      <c r="IA62" s="138"/>
      <c r="IB62" s="138"/>
      <c r="IC62" s="138"/>
      <c r="ID62" s="138"/>
      <c r="IE62" s="138"/>
      <c r="IF62" s="138"/>
      <c r="IG62" s="138"/>
      <c r="IH62" s="138"/>
      <c r="II62" s="138"/>
      <c r="IJ62" s="138"/>
      <c r="IK62" s="138"/>
      <c r="IL62" s="138"/>
      <c r="IM62" s="138"/>
      <c r="IN62" s="138"/>
      <c r="IO62" s="138"/>
      <c r="IP62" s="138"/>
      <c r="IQ62" s="138"/>
      <c r="IR62" s="138"/>
      <c r="IS62" s="138"/>
      <c r="IT62" s="138"/>
      <c r="IU62" s="138"/>
      <c r="IV62" s="138"/>
    </row>
    <row r="63" spans="1:256" s="443" customFormat="1" ht="15" customHeight="1">
      <c r="A63" s="133"/>
      <c r="B63" s="133"/>
      <c r="C63" s="133"/>
      <c r="D63" s="184"/>
      <c r="E63" s="184"/>
      <c r="F63" s="184"/>
      <c r="G63" s="150"/>
      <c r="H63" s="150"/>
      <c r="I63" s="138"/>
      <c r="J63" s="151"/>
      <c r="K63" s="138"/>
      <c r="L63" s="138"/>
      <c r="M63" s="151"/>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138"/>
      <c r="GB63" s="138"/>
      <c r="GC63" s="138"/>
      <c r="GD63" s="138"/>
      <c r="GE63" s="138"/>
      <c r="GF63" s="138"/>
      <c r="GG63" s="138"/>
      <c r="GH63" s="138"/>
      <c r="GI63" s="138"/>
      <c r="GJ63" s="138"/>
      <c r="GK63" s="138"/>
      <c r="GL63" s="138"/>
      <c r="GM63" s="138"/>
      <c r="GN63" s="138"/>
      <c r="GO63" s="138"/>
      <c r="GP63" s="138"/>
      <c r="GQ63" s="138"/>
      <c r="GR63" s="138"/>
      <c r="GS63" s="138"/>
      <c r="GT63" s="138"/>
      <c r="GU63" s="138"/>
      <c r="GV63" s="138"/>
      <c r="GW63" s="138"/>
      <c r="GX63" s="138"/>
      <c r="GY63" s="138"/>
      <c r="GZ63" s="138"/>
      <c r="HA63" s="138"/>
      <c r="HB63" s="138"/>
      <c r="HC63" s="138"/>
      <c r="HD63" s="138"/>
      <c r="HE63" s="138"/>
      <c r="HF63" s="138"/>
      <c r="HG63" s="138"/>
      <c r="HH63" s="138"/>
      <c r="HI63" s="138"/>
      <c r="HJ63" s="138"/>
      <c r="HK63" s="138"/>
      <c r="HL63" s="138"/>
      <c r="HM63" s="138"/>
      <c r="HN63" s="138"/>
      <c r="HO63" s="138"/>
      <c r="HP63" s="138"/>
      <c r="HQ63" s="138"/>
      <c r="HR63" s="138"/>
      <c r="HS63" s="138"/>
      <c r="HT63" s="138"/>
      <c r="HU63" s="138"/>
      <c r="HV63" s="138"/>
      <c r="HW63" s="138"/>
      <c r="HX63" s="138"/>
      <c r="HY63" s="138"/>
      <c r="HZ63" s="138"/>
      <c r="IA63" s="138"/>
      <c r="IB63" s="138"/>
      <c r="IC63" s="138"/>
      <c r="ID63" s="138"/>
      <c r="IE63" s="138"/>
      <c r="IF63" s="138"/>
      <c r="IG63" s="138"/>
      <c r="IH63" s="138"/>
      <c r="II63" s="138"/>
      <c r="IJ63" s="138"/>
      <c r="IK63" s="138"/>
      <c r="IL63" s="138"/>
      <c r="IM63" s="138"/>
      <c r="IN63" s="138"/>
      <c r="IO63" s="138"/>
      <c r="IP63" s="138"/>
      <c r="IQ63" s="138"/>
      <c r="IR63" s="138"/>
      <c r="IS63" s="138"/>
      <c r="IT63" s="138"/>
      <c r="IU63" s="138"/>
      <c r="IV63" s="138"/>
    </row>
    <row r="64" spans="1:256" s="443" customFormat="1" ht="15" customHeight="1">
      <c r="A64" s="133"/>
      <c r="B64" s="133"/>
      <c r="C64" s="133"/>
      <c r="D64" s="184"/>
      <c r="E64" s="184"/>
      <c r="F64" s="184"/>
      <c r="G64" s="150"/>
      <c r="H64" s="150"/>
      <c r="I64" s="138"/>
      <c r="J64" s="151"/>
      <c r="K64" s="138"/>
      <c r="L64" s="138"/>
      <c r="M64" s="151"/>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138"/>
      <c r="GB64" s="138"/>
      <c r="GC64" s="138"/>
      <c r="GD64" s="138"/>
      <c r="GE64" s="138"/>
      <c r="GF64" s="138"/>
      <c r="GG64" s="138"/>
      <c r="GH64" s="138"/>
      <c r="GI64" s="138"/>
      <c r="GJ64" s="138"/>
      <c r="GK64" s="138"/>
      <c r="GL64" s="138"/>
      <c r="GM64" s="138"/>
      <c r="GN64" s="138"/>
      <c r="GO64" s="138"/>
      <c r="GP64" s="138"/>
      <c r="GQ64" s="138"/>
      <c r="GR64" s="138"/>
      <c r="GS64" s="138"/>
      <c r="GT64" s="138"/>
      <c r="GU64" s="138"/>
      <c r="GV64" s="138"/>
      <c r="GW64" s="138"/>
      <c r="GX64" s="138"/>
      <c r="GY64" s="138"/>
      <c r="GZ64" s="138"/>
      <c r="HA64" s="138"/>
      <c r="HB64" s="138"/>
      <c r="HC64" s="138"/>
      <c r="HD64" s="138"/>
      <c r="HE64" s="138"/>
      <c r="HF64" s="138"/>
      <c r="HG64" s="138"/>
      <c r="HH64" s="138"/>
      <c r="HI64" s="138"/>
      <c r="HJ64" s="138"/>
      <c r="HK64" s="138"/>
      <c r="HL64" s="138"/>
      <c r="HM64" s="138"/>
      <c r="HN64" s="138"/>
      <c r="HO64" s="138"/>
      <c r="HP64" s="138"/>
      <c r="HQ64" s="138"/>
      <c r="HR64" s="138"/>
      <c r="HS64" s="138"/>
      <c r="HT64" s="138"/>
      <c r="HU64" s="138"/>
      <c r="HV64" s="138"/>
      <c r="HW64" s="138"/>
      <c r="HX64" s="138"/>
      <c r="HY64" s="138"/>
      <c r="HZ64" s="138"/>
      <c r="IA64" s="138"/>
      <c r="IB64" s="138"/>
      <c r="IC64" s="138"/>
      <c r="ID64" s="138"/>
      <c r="IE64" s="138"/>
      <c r="IF64" s="138"/>
      <c r="IG64" s="138"/>
      <c r="IH64" s="138"/>
      <c r="II64" s="138"/>
      <c r="IJ64" s="138"/>
      <c r="IK64" s="138"/>
      <c r="IL64" s="138"/>
      <c r="IM64" s="138"/>
      <c r="IN64" s="138"/>
      <c r="IO64" s="138"/>
      <c r="IP64" s="138"/>
      <c r="IQ64" s="138"/>
      <c r="IR64" s="138"/>
      <c r="IS64" s="138"/>
      <c r="IT64" s="138"/>
      <c r="IU64" s="138"/>
      <c r="IV64" s="138"/>
    </row>
    <row r="65" spans="1:256" s="443" customFormat="1" ht="15" customHeight="1">
      <c r="A65" s="133"/>
      <c r="B65" s="133"/>
      <c r="C65" s="133"/>
      <c r="D65" s="184"/>
      <c r="E65" s="184"/>
      <c r="F65" s="184"/>
      <c r="G65" s="150"/>
      <c r="H65" s="150"/>
      <c r="I65" s="138"/>
      <c r="J65" s="151"/>
      <c r="K65" s="138"/>
      <c r="L65" s="138"/>
      <c r="M65" s="151"/>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row>
    <row r="66" spans="1:256" s="443" customFormat="1" ht="15" customHeight="1">
      <c r="A66" s="133"/>
      <c r="B66" s="133"/>
      <c r="C66" s="133"/>
      <c r="D66" s="184"/>
      <c r="E66" s="184"/>
      <c r="F66" s="184"/>
      <c r="G66" s="150"/>
      <c r="H66" s="150"/>
      <c r="I66" s="138"/>
      <c r="J66" s="151"/>
      <c r="K66" s="138"/>
      <c r="L66" s="138"/>
      <c r="M66" s="151"/>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138"/>
      <c r="GB66" s="138"/>
      <c r="GC66" s="138"/>
      <c r="GD66" s="138"/>
      <c r="GE66" s="138"/>
      <c r="GF66" s="138"/>
      <c r="GG66" s="138"/>
      <c r="GH66" s="138"/>
      <c r="GI66" s="138"/>
      <c r="GJ66" s="138"/>
      <c r="GK66" s="138"/>
      <c r="GL66" s="138"/>
      <c r="GM66" s="138"/>
      <c r="GN66" s="138"/>
      <c r="GO66" s="138"/>
      <c r="GP66" s="138"/>
      <c r="GQ66" s="138"/>
      <c r="GR66" s="138"/>
      <c r="GS66" s="138"/>
      <c r="GT66" s="138"/>
      <c r="GU66" s="138"/>
      <c r="GV66" s="138"/>
      <c r="GW66" s="138"/>
      <c r="GX66" s="138"/>
      <c r="GY66" s="138"/>
      <c r="GZ66" s="138"/>
      <c r="HA66" s="138"/>
      <c r="HB66" s="138"/>
      <c r="HC66" s="138"/>
      <c r="HD66" s="138"/>
      <c r="HE66" s="138"/>
      <c r="HF66" s="138"/>
      <c r="HG66" s="138"/>
      <c r="HH66" s="138"/>
      <c r="HI66" s="138"/>
      <c r="HJ66" s="138"/>
      <c r="HK66" s="138"/>
      <c r="HL66" s="138"/>
      <c r="HM66" s="138"/>
      <c r="HN66" s="138"/>
      <c r="HO66" s="138"/>
      <c r="HP66" s="138"/>
      <c r="HQ66" s="138"/>
      <c r="HR66" s="138"/>
      <c r="HS66" s="138"/>
      <c r="HT66" s="138"/>
      <c r="HU66" s="138"/>
      <c r="HV66" s="138"/>
      <c r="HW66" s="138"/>
      <c r="HX66" s="138"/>
      <c r="HY66" s="138"/>
      <c r="HZ66" s="138"/>
      <c r="IA66" s="138"/>
      <c r="IB66" s="138"/>
      <c r="IC66" s="138"/>
      <c r="ID66" s="138"/>
      <c r="IE66" s="138"/>
      <c r="IF66" s="138"/>
      <c r="IG66" s="138"/>
      <c r="IH66" s="138"/>
      <c r="II66" s="138"/>
      <c r="IJ66" s="138"/>
      <c r="IK66" s="138"/>
      <c r="IL66" s="138"/>
      <c r="IM66" s="138"/>
      <c r="IN66" s="138"/>
      <c r="IO66" s="138"/>
      <c r="IP66" s="138"/>
      <c r="IQ66" s="138"/>
      <c r="IR66" s="138"/>
      <c r="IS66" s="138"/>
      <c r="IT66" s="138"/>
      <c r="IU66" s="138"/>
      <c r="IV66" s="138"/>
    </row>
    <row r="67" spans="1:256" s="443" customFormat="1" ht="15" customHeight="1">
      <c r="A67" s="133"/>
      <c r="B67" s="133"/>
      <c r="C67" s="133"/>
      <c r="D67" s="184"/>
      <c r="E67" s="184"/>
      <c r="F67" s="184"/>
      <c r="G67" s="150"/>
      <c r="H67" s="150"/>
      <c r="I67" s="138"/>
      <c r="J67" s="151"/>
      <c r="K67" s="138"/>
      <c r="L67" s="138"/>
      <c r="M67" s="151"/>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138"/>
      <c r="GB67" s="138"/>
      <c r="GC67" s="138"/>
      <c r="GD67" s="138"/>
      <c r="GE67" s="138"/>
      <c r="GF67" s="138"/>
      <c r="GG67" s="138"/>
      <c r="GH67" s="138"/>
      <c r="GI67" s="138"/>
      <c r="GJ67" s="138"/>
      <c r="GK67" s="138"/>
      <c r="GL67" s="138"/>
      <c r="GM67" s="138"/>
      <c r="GN67" s="138"/>
      <c r="GO67" s="138"/>
      <c r="GP67" s="138"/>
      <c r="GQ67" s="138"/>
      <c r="GR67" s="138"/>
      <c r="GS67" s="138"/>
      <c r="GT67" s="138"/>
      <c r="GU67" s="138"/>
      <c r="GV67" s="138"/>
      <c r="GW67" s="138"/>
      <c r="GX67" s="138"/>
      <c r="GY67" s="138"/>
      <c r="GZ67" s="138"/>
      <c r="HA67" s="138"/>
      <c r="HB67" s="138"/>
      <c r="HC67" s="138"/>
      <c r="HD67" s="138"/>
      <c r="HE67" s="138"/>
      <c r="HF67" s="138"/>
      <c r="HG67" s="138"/>
      <c r="HH67" s="138"/>
      <c r="HI67" s="138"/>
      <c r="HJ67" s="138"/>
      <c r="HK67" s="138"/>
      <c r="HL67" s="138"/>
      <c r="HM67" s="138"/>
      <c r="HN67" s="138"/>
      <c r="HO67" s="138"/>
      <c r="HP67" s="138"/>
      <c r="HQ67" s="138"/>
      <c r="HR67" s="138"/>
      <c r="HS67" s="138"/>
      <c r="HT67" s="138"/>
      <c r="HU67" s="138"/>
      <c r="HV67" s="138"/>
      <c r="HW67" s="138"/>
      <c r="HX67" s="138"/>
      <c r="HY67" s="138"/>
      <c r="HZ67" s="138"/>
      <c r="IA67" s="138"/>
      <c r="IB67" s="138"/>
      <c r="IC67" s="138"/>
      <c r="ID67" s="138"/>
      <c r="IE67" s="138"/>
      <c r="IF67" s="138"/>
      <c r="IG67" s="138"/>
      <c r="IH67" s="138"/>
      <c r="II67" s="138"/>
      <c r="IJ67" s="138"/>
      <c r="IK67" s="138"/>
      <c r="IL67" s="138"/>
      <c r="IM67" s="138"/>
      <c r="IN67" s="138"/>
      <c r="IO67" s="138"/>
      <c r="IP67" s="138"/>
      <c r="IQ67" s="138"/>
      <c r="IR67" s="138"/>
      <c r="IS67" s="138"/>
      <c r="IT67" s="138"/>
      <c r="IU67" s="138"/>
      <c r="IV67" s="138"/>
    </row>
    <row r="68" spans="1:256" s="443" customFormat="1" ht="15" customHeight="1">
      <c r="A68" s="133"/>
      <c r="B68" s="133"/>
      <c r="C68" s="133"/>
      <c r="D68" s="184"/>
      <c r="E68" s="184"/>
      <c r="F68" s="184"/>
      <c r="G68" s="150"/>
      <c r="H68" s="150"/>
      <c r="I68" s="138"/>
      <c r="J68" s="151"/>
      <c r="K68" s="138"/>
      <c r="L68" s="138"/>
      <c r="M68" s="151"/>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138"/>
      <c r="GB68" s="138"/>
      <c r="GC68" s="138"/>
      <c r="GD68" s="138"/>
      <c r="GE68" s="138"/>
      <c r="GF68" s="138"/>
      <c r="GG68" s="138"/>
      <c r="GH68" s="138"/>
      <c r="GI68" s="138"/>
      <c r="GJ68" s="138"/>
      <c r="GK68" s="138"/>
      <c r="GL68" s="138"/>
      <c r="GM68" s="138"/>
      <c r="GN68" s="138"/>
      <c r="GO68" s="138"/>
      <c r="GP68" s="138"/>
      <c r="GQ68" s="138"/>
      <c r="GR68" s="138"/>
      <c r="GS68" s="138"/>
      <c r="GT68" s="138"/>
      <c r="GU68" s="138"/>
      <c r="GV68" s="138"/>
      <c r="GW68" s="138"/>
      <c r="GX68" s="138"/>
      <c r="GY68" s="138"/>
      <c r="GZ68" s="138"/>
      <c r="HA68" s="138"/>
      <c r="HB68" s="138"/>
      <c r="HC68" s="138"/>
      <c r="HD68" s="138"/>
      <c r="HE68" s="138"/>
      <c r="HF68" s="138"/>
      <c r="HG68" s="138"/>
      <c r="HH68" s="138"/>
      <c r="HI68" s="138"/>
      <c r="HJ68" s="138"/>
      <c r="HK68" s="138"/>
      <c r="HL68" s="138"/>
      <c r="HM68" s="138"/>
      <c r="HN68" s="138"/>
      <c r="HO68" s="138"/>
      <c r="HP68" s="138"/>
      <c r="HQ68" s="138"/>
      <c r="HR68" s="138"/>
      <c r="HS68" s="138"/>
      <c r="HT68" s="138"/>
      <c r="HU68" s="138"/>
      <c r="HV68" s="138"/>
      <c r="HW68" s="138"/>
      <c r="HX68" s="138"/>
      <c r="HY68" s="138"/>
      <c r="HZ68" s="138"/>
      <c r="IA68" s="138"/>
      <c r="IB68" s="138"/>
      <c r="IC68" s="138"/>
      <c r="ID68" s="138"/>
      <c r="IE68" s="138"/>
      <c r="IF68" s="138"/>
      <c r="IG68" s="138"/>
      <c r="IH68" s="138"/>
      <c r="II68" s="138"/>
      <c r="IJ68" s="138"/>
      <c r="IK68" s="138"/>
      <c r="IL68" s="138"/>
      <c r="IM68" s="138"/>
      <c r="IN68" s="138"/>
      <c r="IO68" s="138"/>
      <c r="IP68" s="138"/>
      <c r="IQ68" s="138"/>
      <c r="IR68" s="138"/>
      <c r="IS68" s="138"/>
      <c r="IT68" s="138"/>
      <c r="IU68" s="138"/>
      <c r="IV68" s="138"/>
    </row>
    <row r="69" spans="1:256" s="443" customFormat="1" ht="15" customHeight="1">
      <c r="A69" s="133"/>
      <c r="B69" s="133"/>
      <c r="C69" s="133"/>
      <c r="D69" s="184"/>
      <c r="E69" s="184"/>
      <c r="F69" s="184"/>
      <c r="G69" s="150"/>
      <c r="H69" s="150"/>
      <c r="I69" s="138"/>
      <c r="J69" s="151"/>
      <c r="K69" s="138"/>
      <c r="L69" s="138"/>
      <c r="M69" s="151"/>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138"/>
      <c r="GB69" s="138"/>
      <c r="GC69" s="138"/>
      <c r="GD69" s="138"/>
      <c r="GE69" s="138"/>
      <c r="GF69" s="138"/>
      <c r="GG69" s="138"/>
      <c r="GH69" s="138"/>
      <c r="GI69" s="138"/>
      <c r="GJ69" s="138"/>
      <c r="GK69" s="138"/>
      <c r="GL69" s="138"/>
      <c r="GM69" s="138"/>
      <c r="GN69" s="138"/>
      <c r="GO69" s="138"/>
      <c r="GP69" s="138"/>
      <c r="GQ69" s="138"/>
      <c r="GR69" s="138"/>
      <c r="GS69" s="138"/>
      <c r="GT69" s="138"/>
      <c r="GU69" s="138"/>
      <c r="GV69" s="138"/>
      <c r="GW69" s="138"/>
      <c r="GX69" s="138"/>
      <c r="GY69" s="138"/>
      <c r="GZ69" s="138"/>
      <c r="HA69" s="138"/>
      <c r="HB69" s="138"/>
      <c r="HC69" s="138"/>
      <c r="HD69" s="138"/>
      <c r="HE69" s="138"/>
      <c r="HF69" s="138"/>
      <c r="HG69" s="138"/>
      <c r="HH69" s="138"/>
      <c r="HI69" s="138"/>
      <c r="HJ69" s="138"/>
      <c r="HK69" s="138"/>
      <c r="HL69" s="138"/>
      <c r="HM69" s="138"/>
      <c r="HN69" s="138"/>
      <c r="HO69" s="138"/>
      <c r="HP69" s="138"/>
      <c r="HQ69" s="138"/>
      <c r="HR69" s="138"/>
      <c r="HS69" s="138"/>
      <c r="HT69" s="138"/>
      <c r="HU69" s="138"/>
      <c r="HV69" s="138"/>
      <c r="HW69" s="138"/>
      <c r="HX69" s="138"/>
      <c r="HY69" s="138"/>
      <c r="HZ69" s="138"/>
      <c r="IA69" s="138"/>
      <c r="IB69" s="138"/>
      <c r="IC69" s="138"/>
      <c r="ID69" s="138"/>
      <c r="IE69" s="138"/>
      <c r="IF69" s="138"/>
      <c r="IG69" s="138"/>
      <c r="IH69" s="138"/>
      <c r="II69" s="138"/>
      <c r="IJ69" s="138"/>
      <c r="IK69" s="138"/>
      <c r="IL69" s="138"/>
      <c r="IM69" s="138"/>
      <c r="IN69" s="138"/>
      <c r="IO69" s="138"/>
      <c r="IP69" s="138"/>
      <c r="IQ69" s="138"/>
      <c r="IR69" s="138"/>
      <c r="IS69" s="138"/>
      <c r="IT69" s="138"/>
      <c r="IU69" s="138"/>
      <c r="IV69" s="138"/>
    </row>
    <row r="70" spans="1:256" s="443" customFormat="1" ht="15" customHeight="1">
      <c r="A70" s="133"/>
      <c r="B70" s="133"/>
      <c r="C70" s="133"/>
      <c r="D70" s="184"/>
      <c r="E70" s="184"/>
      <c r="F70" s="184"/>
      <c r="G70" s="150"/>
      <c r="H70" s="150"/>
      <c r="I70" s="138"/>
      <c r="J70" s="151"/>
      <c r="K70" s="138"/>
      <c r="L70" s="138"/>
      <c r="M70" s="151"/>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138"/>
      <c r="GB70" s="138"/>
      <c r="GC70" s="138"/>
      <c r="GD70" s="138"/>
      <c r="GE70" s="138"/>
      <c r="GF70" s="138"/>
      <c r="GG70" s="138"/>
      <c r="GH70" s="138"/>
      <c r="GI70" s="138"/>
      <c r="GJ70" s="138"/>
      <c r="GK70" s="138"/>
      <c r="GL70" s="138"/>
      <c r="GM70" s="138"/>
      <c r="GN70" s="138"/>
      <c r="GO70" s="138"/>
      <c r="GP70" s="138"/>
      <c r="GQ70" s="138"/>
      <c r="GR70" s="138"/>
      <c r="GS70" s="138"/>
      <c r="GT70" s="138"/>
      <c r="GU70" s="138"/>
      <c r="GV70" s="138"/>
      <c r="GW70" s="138"/>
      <c r="GX70" s="138"/>
      <c r="GY70" s="138"/>
      <c r="GZ70" s="138"/>
      <c r="HA70" s="138"/>
      <c r="HB70" s="138"/>
      <c r="HC70" s="138"/>
      <c r="HD70" s="138"/>
      <c r="HE70" s="138"/>
      <c r="HF70" s="138"/>
      <c r="HG70" s="138"/>
      <c r="HH70" s="138"/>
      <c r="HI70" s="138"/>
      <c r="HJ70" s="138"/>
      <c r="HK70" s="138"/>
      <c r="HL70" s="138"/>
      <c r="HM70" s="138"/>
      <c r="HN70" s="138"/>
      <c r="HO70" s="138"/>
      <c r="HP70" s="138"/>
      <c r="HQ70" s="138"/>
      <c r="HR70" s="138"/>
      <c r="HS70" s="138"/>
      <c r="HT70" s="138"/>
      <c r="HU70" s="138"/>
      <c r="HV70" s="138"/>
      <c r="HW70" s="138"/>
      <c r="HX70" s="138"/>
      <c r="HY70" s="138"/>
      <c r="HZ70" s="138"/>
      <c r="IA70" s="138"/>
      <c r="IB70" s="138"/>
      <c r="IC70" s="138"/>
      <c r="ID70" s="138"/>
      <c r="IE70" s="138"/>
      <c r="IF70" s="138"/>
      <c r="IG70" s="138"/>
      <c r="IH70" s="138"/>
      <c r="II70" s="138"/>
      <c r="IJ70" s="138"/>
      <c r="IK70" s="138"/>
      <c r="IL70" s="138"/>
      <c r="IM70" s="138"/>
      <c r="IN70" s="138"/>
      <c r="IO70" s="138"/>
      <c r="IP70" s="138"/>
      <c r="IQ70" s="138"/>
      <c r="IR70" s="138"/>
      <c r="IS70" s="138"/>
      <c r="IT70" s="138"/>
      <c r="IU70" s="138"/>
      <c r="IV70" s="138"/>
    </row>
    <row r="71" spans="1:256" s="443" customFormat="1" ht="15" customHeight="1">
      <c r="A71" s="133"/>
      <c r="B71" s="133"/>
      <c r="C71" s="133"/>
      <c r="D71" s="184"/>
      <c r="E71" s="184"/>
      <c r="F71" s="184"/>
      <c r="G71" s="150"/>
      <c r="H71" s="150"/>
      <c r="I71" s="138"/>
      <c r="J71" s="151"/>
      <c r="K71" s="138"/>
      <c r="L71" s="138"/>
      <c r="M71" s="151"/>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138"/>
      <c r="FR71" s="138"/>
      <c r="FS71" s="138"/>
      <c r="FT71" s="138"/>
      <c r="FU71" s="138"/>
      <c r="FV71" s="138"/>
      <c r="FW71" s="138"/>
      <c r="FX71" s="138"/>
      <c r="FY71" s="138"/>
      <c r="FZ71" s="138"/>
      <c r="GA71" s="138"/>
      <c r="GB71" s="138"/>
      <c r="GC71" s="138"/>
      <c r="GD71" s="138"/>
      <c r="GE71" s="138"/>
      <c r="GF71" s="138"/>
      <c r="GG71" s="138"/>
      <c r="GH71" s="138"/>
      <c r="GI71" s="138"/>
      <c r="GJ71" s="138"/>
      <c r="GK71" s="138"/>
      <c r="GL71" s="138"/>
      <c r="GM71" s="138"/>
      <c r="GN71" s="138"/>
      <c r="GO71" s="138"/>
      <c r="GP71" s="138"/>
      <c r="GQ71" s="138"/>
      <c r="GR71" s="138"/>
      <c r="GS71" s="138"/>
      <c r="GT71" s="138"/>
      <c r="GU71" s="138"/>
      <c r="GV71" s="138"/>
      <c r="GW71" s="138"/>
      <c r="GX71" s="138"/>
      <c r="GY71" s="138"/>
      <c r="GZ71" s="138"/>
      <c r="HA71" s="138"/>
      <c r="HB71" s="138"/>
      <c r="HC71" s="138"/>
      <c r="HD71" s="138"/>
      <c r="HE71" s="138"/>
      <c r="HF71" s="138"/>
      <c r="HG71" s="138"/>
      <c r="HH71" s="138"/>
      <c r="HI71" s="138"/>
      <c r="HJ71" s="138"/>
      <c r="HK71" s="138"/>
      <c r="HL71" s="138"/>
      <c r="HM71" s="138"/>
      <c r="HN71" s="138"/>
      <c r="HO71" s="138"/>
      <c r="HP71" s="138"/>
      <c r="HQ71" s="138"/>
      <c r="HR71" s="138"/>
      <c r="HS71" s="138"/>
      <c r="HT71" s="138"/>
      <c r="HU71" s="138"/>
      <c r="HV71" s="138"/>
      <c r="HW71" s="138"/>
      <c r="HX71" s="138"/>
      <c r="HY71" s="138"/>
      <c r="HZ71" s="138"/>
      <c r="IA71" s="138"/>
      <c r="IB71" s="138"/>
      <c r="IC71" s="138"/>
      <c r="ID71" s="138"/>
      <c r="IE71" s="138"/>
      <c r="IF71" s="138"/>
      <c r="IG71" s="138"/>
      <c r="IH71" s="138"/>
      <c r="II71" s="138"/>
      <c r="IJ71" s="138"/>
      <c r="IK71" s="138"/>
      <c r="IL71" s="138"/>
      <c r="IM71" s="138"/>
      <c r="IN71" s="138"/>
      <c r="IO71" s="138"/>
      <c r="IP71" s="138"/>
      <c r="IQ71" s="138"/>
      <c r="IR71" s="138"/>
      <c r="IS71" s="138"/>
      <c r="IT71" s="138"/>
      <c r="IU71" s="138"/>
      <c r="IV71" s="138"/>
    </row>
    <row r="72" spans="1:256" s="443" customFormat="1" ht="15" customHeight="1">
      <c r="A72" s="133"/>
      <c r="B72" s="133"/>
      <c r="C72" s="133"/>
      <c r="D72" s="184"/>
      <c r="E72" s="184"/>
      <c r="F72" s="184"/>
      <c r="G72" s="150"/>
      <c r="H72" s="150"/>
      <c r="I72" s="138"/>
      <c r="J72" s="151"/>
      <c r="K72" s="138"/>
      <c r="L72" s="138"/>
      <c r="M72" s="151"/>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138"/>
      <c r="GB72" s="138"/>
      <c r="GC72" s="138"/>
      <c r="GD72" s="138"/>
      <c r="GE72" s="138"/>
      <c r="GF72" s="138"/>
      <c r="GG72" s="138"/>
      <c r="GH72" s="138"/>
      <c r="GI72" s="138"/>
      <c r="GJ72" s="138"/>
      <c r="GK72" s="138"/>
      <c r="GL72" s="138"/>
      <c r="GM72" s="138"/>
      <c r="GN72" s="138"/>
      <c r="GO72" s="138"/>
      <c r="GP72" s="138"/>
      <c r="GQ72" s="138"/>
      <c r="GR72" s="138"/>
      <c r="GS72" s="138"/>
      <c r="GT72" s="138"/>
      <c r="GU72" s="138"/>
      <c r="GV72" s="138"/>
      <c r="GW72" s="138"/>
      <c r="GX72" s="138"/>
      <c r="GY72" s="138"/>
      <c r="GZ72" s="138"/>
      <c r="HA72" s="138"/>
      <c r="HB72" s="138"/>
      <c r="HC72" s="138"/>
      <c r="HD72" s="138"/>
      <c r="HE72" s="138"/>
      <c r="HF72" s="138"/>
      <c r="HG72" s="138"/>
      <c r="HH72" s="138"/>
      <c r="HI72" s="138"/>
      <c r="HJ72" s="138"/>
      <c r="HK72" s="138"/>
      <c r="HL72" s="138"/>
      <c r="HM72" s="138"/>
      <c r="HN72" s="138"/>
      <c r="HO72" s="138"/>
      <c r="HP72" s="138"/>
      <c r="HQ72" s="138"/>
      <c r="HR72" s="138"/>
      <c r="HS72" s="138"/>
      <c r="HT72" s="138"/>
      <c r="HU72" s="138"/>
      <c r="HV72" s="138"/>
      <c r="HW72" s="138"/>
      <c r="HX72" s="138"/>
      <c r="HY72" s="138"/>
      <c r="HZ72" s="138"/>
      <c r="IA72" s="138"/>
      <c r="IB72" s="138"/>
      <c r="IC72" s="138"/>
      <c r="ID72" s="138"/>
      <c r="IE72" s="138"/>
      <c r="IF72" s="138"/>
      <c r="IG72" s="138"/>
      <c r="IH72" s="138"/>
      <c r="II72" s="138"/>
      <c r="IJ72" s="138"/>
      <c r="IK72" s="138"/>
      <c r="IL72" s="138"/>
      <c r="IM72" s="138"/>
      <c r="IN72" s="138"/>
      <c r="IO72" s="138"/>
      <c r="IP72" s="138"/>
      <c r="IQ72" s="138"/>
      <c r="IR72" s="138"/>
      <c r="IS72" s="138"/>
      <c r="IT72" s="138"/>
      <c r="IU72" s="138"/>
      <c r="IV72" s="138"/>
    </row>
    <row r="73" spans="1:256" s="443" customFormat="1" ht="15" customHeight="1">
      <c r="A73" s="133"/>
      <c r="B73" s="133"/>
      <c r="C73" s="133"/>
      <c r="D73" s="184"/>
      <c r="E73" s="184"/>
      <c r="F73" s="184"/>
      <c r="G73" s="150"/>
      <c r="H73" s="150"/>
      <c r="I73" s="138"/>
      <c r="J73" s="151"/>
      <c r="K73" s="138"/>
      <c r="L73" s="138"/>
      <c r="M73" s="151"/>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138"/>
      <c r="GB73" s="138"/>
      <c r="GC73" s="138"/>
      <c r="GD73" s="138"/>
      <c r="GE73" s="138"/>
      <c r="GF73" s="138"/>
      <c r="GG73" s="138"/>
      <c r="GH73" s="138"/>
      <c r="GI73" s="138"/>
      <c r="GJ73" s="138"/>
      <c r="GK73" s="138"/>
      <c r="GL73" s="138"/>
      <c r="GM73" s="138"/>
      <c r="GN73" s="138"/>
      <c r="GO73" s="138"/>
      <c r="GP73" s="138"/>
      <c r="GQ73" s="138"/>
      <c r="GR73" s="138"/>
      <c r="GS73" s="138"/>
      <c r="GT73" s="138"/>
      <c r="GU73" s="138"/>
      <c r="GV73" s="138"/>
      <c r="GW73" s="138"/>
      <c r="GX73" s="138"/>
      <c r="GY73" s="138"/>
      <c r="GZ73" s="138"/>
      <c r="HA73" s="138"/>
      <c r="HB73" s="138"/>
      <c r="HC73" s="138"/>
      <c r="HD73" s="138"/>
      <c r="HE73" s="138"/>
      <c r="HF73" s="138"/>
      <c r="HG73" s="138"/>
      <c r="HH73" s="138"/>
      <c r="HI73" s="138"/>
      <c r="HJ73" s="138"/>
      <c r="HK73" s="138"/>
      <c r="HL73" s="138"/>
      <c r="HM73" s="138"/>
      <c r="HN73" s="138"/>
      <c r="HO73" s="138"/>
      <c r="HP73" s="138"/>
      <c r="HQ73" s="138"/>
      <c r="HR73" s="138"/>
      <c r="HS73" s="138"/>
      <c r="HT73" s="138"/>
      <c r="HU73" s="138"/>
      <c r="HV73" s="138"/>
      <c r="HW73" s="138"/>
      <c r="HX73" s="138"/>
      <c r="HY73" s="138"/>
      <c r="HZ73" s="138"/>
      <c r="IA73" s="138"/>
      <c r="IB73" s="138"/>
      <c r="IC73" s="138"/>
      <c r="ID73" s="138"/>
      <c r="IE73" s="138"/>
      <c r="IF73" s="138"/>
      <c r="IG73" s="138"/>
      <c r="IH73" s="138"/>
      <c r="II73" s="138"/>
      <c r="IJ73" s="138"/>
      <c r="IK73" s="138"/>
      <c r="IL73" s="138"/>
      <c r="IM73" s="138"/>
      <c r="IN73" s="138"/>
      <c r="IO73" s="138"/>
      <c r="IP73" s="138"/>
      <c r="IQ73" s="138"/>
      <c r="IR73" s="138"/>
      <c r="IS73" s="138"/>
      <c r="IT73" s="138"/>
      <c r="IU73" s="138"/>
      <c r="IV73" s="138"/>
    </row>
    <row r="74" spans="1:256" s="443" customFormat="1" ht="15" customHeight="1">
      <c r="A74" s="133"/>
      <c r="B74" s="133"/>
      <c r="C74" s="133"/>
      <c r="D74" s="184"/>
      <c r="E74" s="184"/>
      <c r="F74" s="184"/>
      <c r="G74" s="150"/>
      <c r="H74" s="150"/>
      <c r="I74" s="138"/>
      <c r="J74" s="151"/>
      <c r="K74" s="138"/>
      <c r="L74" s="138"/>
      <c r="M74" s="151"/>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138"/>
      <c r="GB74" s="138"/>
      <c r="GC74" s="138"/>
      <c r="GD74" s="138"/>
      <c r="GE74" s="138"/>
      <c r="GF74" s="138"/>
      <c r="GG74" s="138"/>
      <c r="GH74" s="138"/>
      <c r="GI74" s="138"/>
      <c r="GJ74" s="138"/>
      <c r="GK74" s="138"/>
      <c r="GL74" s="138"/>
      <c r="GM74" s="138"/>
      <c r="GN74" s="138"/>
      <c r="GO74" s="138"/>
      <c r="GP74" s="138"/>
      <c r="GQ74" s="138"/>
      <c r="GR74" s="138"/>
      <c r="GS74" s="138"/>
      <c r="GT74" s="138"/>
      <c r="GU74" s="138"/>
      <c r="GV74" s="138"/>
      <c r="GW74" s="138"/>
      <c r="GX74" s="138"/>
      <c r="GY74" s="138"/>
      <c r="GZ74" s="138"/>
      <c r="HA74" s="138"/>
      <c r="HB74" s="138"/>
      <c r="HC74" s="138"/>
      <c r="HD74" s="138"/>
      <c r="HE74" s="138"/>
      <c r="HF74" s="138"/>
      <c r="HG74" s="138"/>
      <c r="HH74" s="138"/>
      <c r="HI74" s="138"/>
      <c r="HJ74" s="138"/>
      <c r="HK74" s="138"/>
      <c r="HL74" s="138"/>
      <c r="HM74" s="138"/>
      <c r="HN74" s="138"/>
      <c r="HO74" s="138"/>
      <c r="HP74" s="138"/>
      <c r="HQ74" s="138"/>
      <c r="HR74" s="138"/>
      <c r="HS74" s="138"/>
      <c r="HT74" s="138"/>
      <c r="HU74" s="138"/>
      <c r="HV74" s="138"/>
      <c r="HW74" s="138"/>
      <c r="HX74" s="138"/>
      <c r="HY74" s="138"/>
      <c r="HZ74" s="138"/>
      <c r="IA74" s="138"/>
      <c r="IB74" s="138"/>
      <c r="IC74" s="138"/>
      <c r="ID74" s="138"/>
      <c r="IE74" s="138"/>
      <c r="IF74" s="138"/>
      <c r="IG74" s="138"/>
      <c r="IH74" s="138"/>
      <c r="II74" s="138"/>
      <c r="IJ74" s="138"/>
      <c r="IK74" s="138"/>
      <c r="IL74" s="138"/>
      <c r="IM74" s="138"/>
      <c r="IN74" s="138"/>
      <c r="IO74" s="138"/>
      <c r="IP74" s="138"/>
      <c r="IQ74" s="138"/>
      <c r="IR74" s="138"/>
      <c r="IS74" s="138"/>
      <c r="IT74" s="138"/>
      <c r="IU74" s="138"/>
      <c r="IV74" s="138"/>
    </row>
    <row r="75" spans="1:256" s="443" customFormat="1" ht="15" customHeight="1">
      <c r="A75" s="133"/>
      <c r="B75" s="133"/>
      <c r="C75" s="133"/>
      <c r="D75" s="184"/>
      <c r="E75" s="184"/>
      <c r="F75" s="184"/>
      <c r="G75" s="150"/>
      <c r="H75" s="150"/>
      <c r="I75" s="138"/>
      <c r="J75" s="151"/>
      <c r="K75" s="138"/>
      <c r="L75" s="138"/>
      <c r="M75" s="151"/>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138"/>
      <c r="GB75" s="138"/>
      <c r="GC75" s="138"/>
      <c r="GD75" s="138"/>
      <c r="GE75" s="138"/>
      <c r="GF75" s="138"/>
      <c r="GG75" s="138"/>
      <c r="GH75" s="138"/>
      <c r="GI75" s="138"/>
      <c r="GJ75" s="138"/>
      <c r="GK75" s="138"/>
      <c r="GL75" s="138"/>
      <c r="GM75" s="138"/>
      <c r="GN75" s="138"/>
      <c r="GO75" s="138"/>
      <c r="GP75" s="138"/>
      <c r="GQ75" s="138"/>
      <c r="GR75" s="138"/>
      <c r="GS75" s="138"/>
      <c r="GT75" s="138"/>
      <c r="GU75" s="138"/>
      <c r="GV75" s="138"/>
      <c r="GW75" s="138"/>
      <c r="GX75" s="138"/>
      <c r="GY75" s="138"/>
      <c r="GZ75" s="138"/>
      <c r="HA75" s="138"/>
      <c r="HB75" s="138"/>
      <c r="HC75" s="138"/>
      <c r="HD75" s="138"/>
      <c r="HE75" s="138"/>
      <c r="HF75" s="138"/>
      <c r="HG75" s="138"/>
      <c r="HH75" s="138"/>
      <c r="HI75" s="138"/>
      <c r="HJ75" s="138"/>
      <c r="HK75" s="138"/>
      <c r="HL75" s="138"/>
      <c r="HM75" s="138"/>
      <c r="HN75" s="138"/>
      <c r="HO75" s="138"/>
      <c r="HP75" s="138"/>
      <c r="HQ75" s="138"/>
      <c r="HR75" s="138"/>
      <c r="HS75" s="138"/>
      <c r="HT75" s="138"/>
      <c r="HU75" s="138"/>
      <c r="HV75" s="138"/>
      <c r="HW75" s="138"/>
      <c r="HX75" s="138"/>
      <c r="HY75" s="138"/>
      <c r="HZ75" s="138"/>
      <c r="IA75" s="138"/>
      <c r="IB75" s="138"/>
      <c r="IC75" s="138"/>
      <c r="ID75" s="138"/>
      <c r="IE75" s="138"/>
      <c r="IF75" s="138"/>
      <c r="IG75" s="138"/>
      <c r="IH75" s="138"/>
      <c r="II75" s="138"/>
      <c r="IJ75" s="138"/>
      <c r="IK75" s="138"/>
      <c r="IL75" s="138"/>
      <c r="IM75" s="138"/>
      <c r="IN75" s="138"/>
      <c r="IO75" s="138"/>
      <c r="IP75" s="138"/>
      <c r="IQ75" s="138"/>
      <c r="IR75" s="138"/>
      <c r="IS75" s="138"/>
      <c r="IT75" s="138"/>
      <c r="IU75" s="138"/>
      <c r="IV75" s="138"/>
    </row>
    <row r="76" spans="1:256" s="443" customFormat="1" ht="15" customHeight="1">
      <c r="A76" s="133"/>
      <c r="B76" s="133"/>
      <c r="C76" s="133"/>
      <c r="D76" s="184"/>
      <c r="E76" s="184"/>
      <c r="F76" s="184"/>
      <c r="G76" s="150"/>
      <c r="H76" s="150"/>
      <c r="I76" s="138"/>
      <c r="J76" s="151"/>
      <c r="K76" s="138"/>
      <c r="L76" s="138"/>
      <c r="M76" s="151"/>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138"/>
      <c r="GB76" s="138"/>
      <c r="GC76" s="138"/>
      <c r="GD76" s="138"/>
      <c r="GE76" s="138"/>
      <c r="GF76" s="138"/>
      <c r="GG76" s="138"/>
      <c r="GH76" s="138"/>
      <c r="GI76" s="138"/>
      <c r="GJ76" s="138"/>
      <c r="GK76" s="138"/>
      <c r="GL76" s="138"/>
      <c r="GM76" s="138"/>
      <c r="GN76" s="138"/>
      <c r="GO76" s="138"/>
      <c r="GP76" s="138"/>
      <c r="GQ76" s="138"/>
      <c r="GR76" s="138"/>
      <c r="GS76" s="138"/>
      <c r="GT76" s="138"/>
      <c r="GU76" s="138"/>
      <c r="GV76" s="138"/>
      <c r="GW76" s="138"/>
      <c r="GX76" s="138"/>
      <c r="GY76" s="138"/>
      <c r="GZ76" s="138"/>
      <c r="HA76" s="138"/>
      <c r="HB76" s="138"/>
      <c r="HC76" s="138"/>
      <c r="HD76" s="138"/>
      <c r="HE76" s="138"/>
      <c r="HF76" s="138"/>
      <c r="HG76" s="138"/>
      <c r="HH76" s="138"/>
      <c r="HI76" s="138"/>
      <c r="HJ76" s="138"/>
      <c r="HK76" s="138"/>
      <c r="HL76" s="138"/>
      <c r="HM76" s="138"/>
      <c r="HN76" s="138"/>
      <c r="HO76" s="138"/>
      <c r="HP76" s="138"/>
      <c r="HQ76" s="138"/>
      <c r="HR76" s="138"/>
      <c r="HS76" s="138"/>
      <c r="HT76" s="138"/>
      <c r="HU76" s="138"/>
      <c r="HV76" s="138"/>
      <c r="HW76" s="138"/>
      <c r="HX76" s="138"/>
      <c r="HY76" s="138"/>
      <c r="HZ76" s="138"/>
      <c r="IA76" s="138"/>
      <c r="IB76" s="138"/>
      <c r="IC76" s="138"/>
      <c r="ID76" s="138"/>
      <c r="IE76" s="138"/>
      <c r="IF76" s="138"/>
      <c r="IG76" s="138"/>
      <c r="IH76" s="138"/>
      <c r="II76" s="138"/>
      <c r="IJ76" s="138"/>
      <c r="IK76" s="138"/>
      <c r="IL76" s="138"/>
      <c r="IM76" s="138"/>
      <c r="IN76" s="138"/>
      <c r="IO76" s="138"/>
      <c r="IP76" s="138"/>
      <c r="IQ76" s="138"/>
      <c r="IR76" s="138"/>
      <c r="IS76" s="138"/>
      <c r="IT76" s="138"/>
      <c r="IU76" s="138"/>
      <c r="IV76" s="138"/>
    </row>
    <row r="77" spans="1:256" s="443" customFormat="1" ht="15" customHeight="1">
      <c r="A77" s="133"/>
      <c r="B77" s="133"/>
      <c r="C77" s="133"/>
      <c r="D77" s="184"/>
      <c r="E77" s="184"/>
      <c r="F77" s="184"/>
      <c r="G77" s="150"/>
      <c r="H77" s="150"/>
      <c r="I77" s="138"/>
      <c r="J77" s="151"/>
      <c r="K77" s="138"/>
      <c r="L77" s="138"/>
      <c r="M77" s="151"/>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138"/>
      <c r="GB77" s="138"/>
      <c r="GC77" s="138"/>
      <c r="GD77" s="138"/>
      <c r="GE77" s="138"/>
      <c r="GF77" s="138"/>
      <c r="GG77" s="138"/>
      <c r="GH77" s="138"/>
      <c r="GI77" s="138"/>
      <c r="GJ77" s="138"/>
      <c r="GK77" s="138"/>
      <c r="GL77" s="138"/>
      <c r="GM77" s="138"/>
      <c r="GN77" s="138"/>
      <c r="GO77" s="138"/>
      <c r="GP77" s="138"/>
      <c r="GQ77" s="138"/>
      <c r="GR77" s="138"/>
      <c r="GS77" s="138"/>
      <c r="GT77" s="138"/>
      <c r="GU77" s="138"/>
      <c r="GV77" s="138"/>
      <c r="GW77" s="138"/>
      <c r="GX77" s="138"/>
      <c r="GY77" s="138"/>
      <c r="GZ77" s="138"/>
      <c r="HA77" s="138"/>
      <c r="HB77" s="138"/>
      <c r="HC77" s="138"/>
      <c r="HD77" s="138"/>
      <c r="HE77" s="138"/>
      <c r="HF77" s="138"/>
      <c r="HG77" s="138"/>
      <c r="HH77" s="138"/>
      <c r="HI77" s="138"/>
      <c r="HJ77" s="138"/>
      <c r="HK77" s="138"/>
      <c r="HL77" s="138"/>
      <c r="HM77" s="138"/>
      <c r="HN77" s="138"/>
      <c r="HO77" s="138"/>
      <c r="HP77" s="138"/>
      <c r="HQ77" s="138"/>
      <c r="HR77" s="138"/>
      <c r="HS77" s="138"/>
      <c r="HT77" s="138"/>
      <c r="HU77" s="138"/>
      <c r="HV77" s="138"/>
      <c r="HW77" s="138"/>
      <c r="HX77" s="138"/>
      <c r="HY77" s="138"/>
      <c r="HZ77" s="138"/>
      <c r="IA77" s="138"/>
      <c r="IB77" s="138"/>
      <c r="IC77" s="138"/>
      <c r="ID77" s="138"/>
      <c r="IE77" s="138"/>
      <c r="IF77" s="138"/>
      <c r="IG77" s="138"/>
      <c r="IH77" s="138"/>
      <c r="II77" s="138"/>
      <c r="IJ77" s="138"/>
      <c r="IK77" s="138"/>
      <c r="IL77" s="138"/>
      <c r="IM77" s="138"/>
      <c r="IN77" s="138"/>
      <c r="IO77" s="138"/>
      <c r="IP77" s="138"/>
      <c r="IQ77" s="138"/>
      <c r="IR77" s="138"/>
      <c r="IS77" s="138"/>
      <c r="IT77" s="138"/>
      <c r="IU77" s="138"/>
      <c r="IV77" s="138"/>
    </row>
    <row r="78" spans="1:256" s="443" customFormat="1" ht="15" customHeight="1">
      <c r="A78" s="133"/>
      <c r="B78" s="133"/>
      <c r="C78" s="133"/>
      <c r="D78" s="184"/>
      <c r="E78" s="184"/>
      <c r="F78" s="184"/>
      <c r="G78" s="150"/>
      <c r="H78" s="150"/>
      <c r="I78" s="138"/>
      <c r="J78" s="151"/>
      <c r="K78" s="138"/>
      <c r="L78" s="138"/>
      <c r="M78" s="151"/>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138"/>
      <c r="GB78" s="138"/>
      <c r="GC78" s="138"/>
      <c r="GD78" s="138"/>
      <c r="GE78" s="138"/>
      <c r="GF78" s="138"/>
      <c r="GG78" s="138"/>
      <c r="GH78" s="138"/>
      <c r="GI78" s="138"/>
      <c r="GJ78" s="138"/>
      <c r="GK78" s="138"/>
      <c r="GL78" s="138"/>
      <c r="GM78" s="138"/>
      <c r="GN78" s="138"/>
      <c r="GO78" s="138"/>
      <c r="GP78" s="138"/>
      <c r="GQ78" s="138"/>
      <c r="GR78" s="138"/>
      <c r="GS78" s="138"/>
      <c r="GT78" s="138"/>
      <c r="GU78" s="138"/>
      <c r="GV78" s="138"/>
      <c r="GW78" s="138"/>
      <c r="GX78" s="138"/>
      <c r="GY78" s="138"/>
      <c r="GZ78" s="138"/>
      <c r="HA78" s="138"/>
      <c r="HB78" s="138"/>
      <c r="HC78" s="138"/>
      <c r="HD78" s="138"/>
      <c r="HE78" s="138"/>
      <c r="HF78" s="138"/>
      <c r="HG78" s="138"/>
      <c r="HH78" s="138"/>
      <c r="HI78" s="138"/>
      <c r="HJ78" s="138"/>
      <c r="HK78" s="138"/>
      <c r="HL78" s="138"/>
      <c r="HM78" s="138"/>
      <c r="HN78" s="138"/>
      <c r="HO78" s="138"/>
      <c r="HP78" s="138"/>
      <c r="HQ78" s="138"/>
      <c r="HR78" s="138"/>
      <c r="HS78" s="138"/>
      <c r="HT78" s="138"/>
      <c r="HU78" s="138"/>
      <c r="HV78" s="138"/>
      <c r="HW78" s="138"/>
      <c r="HX78" s="138"/>
      <c r="HY78" s="138"/>
      <c r="HZ78" s="138"/>
      <c r="IA78" s="138"/>
      <c r="IB78" s="138"/>
      <c r="IC78" s="138"/>
      <c r="ID78" s="138"/>
      <c r="IE78" s="138"/>
      <c r="IF78" s="138"/>
      <c r="IG78" s="138"/>
      <c r="IH78" s="138"/>
      <c r="II78" s="138"/>
      <c r="IJ78" s="138"/>
      <c r="IK78" s="138"/>
      <c r="IL78" s="138"/>
      <c r="IM78" s="138"/>
      <c r="IN78" s="138"/>
      <c r="IO78" s="138"/>
      <c r="IP78" s="138"/>
      <c r="IQ78" s="138"/>
      <c r="IR78" s="138"/>
      <c r="IS78" s="138"/>
      <c r="IT78" s="138"/>
      <c r="IU78" s="138"/>
      <c r="IV78" s="138"/>
    </row>
    <row r="79" spans="1:256" s="443" customFormat="1" ht="15" customHeight="1">
      <c r="A79" s="133"/>
      <c r="B79" s="133"/>
      <c r="C79" s="133"/>
      <c r="D79" s="184"/>
      <c r="E79" s="184"/>
      <c r="F79" s="184"/>
      <c r="G79" s="150"/>
      <c r="H79" s="150"/>
      <c r="I79" s="138"/>
      <c r="J79" s="151"/>
      <c r="K79" s="138"/>
      <c r="L79" s="138"/>
      <c r="M79" s="151"/>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138"/>
      <c r="GB79" s="138"/>
      <c r="GC79" s="138"/>
      <c r="GD79" s="138"/>
      <c r="GE79" s="138"/>
      <c r="GF79" s="138"/>
      <c r="GG79" s="138"/>
      <c r="GH79" s="138"/>
      <c r="GI79" s="138"/>
      <c r="GJ79" s="138"/>
      <c r="GK79" s="138"/>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8"/>
      <c r="HL79" s="138"/>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8"/>
      <c r="IM79" s="138"/>
      <c r="IN79" s="138"/>
      <c r="IO79" s="138"/>
      <c r="IP79" s="138"/>
      <c r="IQ79" s="138"/>
      <c r="IR79" s="138"/>
      <c r="IS79" s="138"/>
      <c r="IT79" s="138"/>
      <c r="IU79" s="138"/>
      <c r="IV79" s="138"/>
    </row>
    <row r="80" spans="1:256" s="443" customFormat="1" ht="15" customHeight="1">
      <c r="A80" s="133"/>
      <c r="B80" s="133"/>
      <c r="C80" s="133"/>
      <c r="D80" s="184"/>
      <c r="E80" s="184"/>
      <c r="F80" s="184"/>
      <c r="G80" s="150"/>
      <c r="H80" s="150"/>
      <c r="I80" s="138"/>
      <c r="J80" s="151"/>
      <c r="K80" s="138"/>
      <c r="L80" s="138"/>
      <c r="M80" s="151"/>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138"/>
      <c r="FR80" s="138"/>
      <c r="FS80" s="138"/>
      <c r="FT80" s="138"/>
      <c r="FU80" s="138"/>
      <c r="FV80" s="138"/>
      <c r="FW80" s="138"/>
      <c r="FX80" s="138"/>
      <c r="FY80" s="138"/>
      <c r="FZ80" s="138"/>
      <c r="GA80" s="138"/>
      <c r="GB80" s="138"/>
      <c r="GC80" s="138"/>
      <c r="GD80" s="138"/>
      <c r="GE80" s="138"/>
      <c r="GF80" s="138"/>
      <c r="GG80" s="138"/>
      <c r="GH80" s="138"/>
      <c r="GI80" s="138"/>
      <c r="GJ80" s="138"/>
      <c r="GK80" s="138"/>
      <c r="GL80" s="138"/>
      <c r="GM80" s="138"/>
      <c r="GN80" s="138"/>
      <c r="GO80" s="138"/>
      <c r="GP80" s="138"/>
      <c r="GQ80" s="138"/>
      <c r="GR80" s="138"/>
      <c r="GS80" s="138"/>
      <c r="GT80" s="138"/>
      <c r="GU80" s="138"/>
      <c r="GV80" s="138"/>
      <c r="GW80" s="138"/>
      <c r="GX80" s="138"/>
      <c r="GY80" s="138"/>
      <c r="GZ80" s="138"/>
      <c r="HA80" s="138"/>
      <c r="HB80" s="138"/>
      <c r="HC80" s="138"/>
      <c r="HD80" s="138"/>
      <c r="HE80" s="138"/>
      <c r="HF80" s="138"/>
      <c r="HG80" s="138"/>
      <c r="HH80" s="138"/>
      <c r="HI80" s="138"/>
      <c r="HJ80" s="138"/>
      <c r="HK80" s="138"/>
      <c r="HL80" s="138"/>
      <c r="HM80" s="138"/>
      <c r="HN80" s="138"/>
      <c r="HO80" s="138"/>
      <c r="HP80" s="138"/>
      <c r="HQ80" s="138"/>
      <c r="HR80" s="138"/>
      <c r="HS80" s="138"/>
      <c r="HT80" s="138"/>
      <c r="HU80" s="138"/>
      <c r="HV80" s="138"/>
      <c r="HW80" s="138"/>
      <c r="HX80" s="138"/>
      <c r="HY80" s="138"/>
      <c r="HZ80" s="138"/>
      <c r="IA80" s="138"/>
      <c r="IB80" s="138"/>
      <c r="IC80" s="138"/>
      <c r="ID80" s="138"/>
      <c r="IE80" s="138"/>
      <c r="IF80" s="138"/>
      <c r="IG80" s="138"/>
      <c r="IH80" s="138"/>
      <c r="II80" s="138"/>
      <c r="IJ80" s="138"/>
      <c r="IK80" s="138"/>
      <c r="IL80" s="138"/>
      <c r="IM80" s="138"/>
      <c r="IN80" s="138"/>
      <c r="IO80" s="138"/>
      <c r="IP80" s="138"/>
      <c r="IQ80" s="138"/>
      <c r="IR80" s="138"/>
      <c r="IS80" s="138"/>
      <c r="IT80" s="138"/>
      <c r="IU80" s="138"/>
      <c r="IV80" s="138"/>
    </row>
    <row r="81" spans="1:256" s="443" customFormat="1" ht="15" customHeight="1">
      <c r="A81" s="133"/>
      <c r="B81" s="133"/>
      <c r="C81" s="133"/>
      <c r="D81" s="184"/>
      <c r="E81" s="184"/>
      <c r="F81" s="184"/>
      <c r="G81" s="150"/>
      <c r="H81" s="150"/>
      <c r="I81" s="138"/>
      <c r="J81" s="151"/>
      <c r="K81" s="138"/>
      <c r="L81" s="138"/>
      <c r="M81" s="151"/>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138"/>
      <c r="FR81" s="138"/>
      <c r="FS81" s="138"/>
      <c r="FT81" s="138"/>
      <c r="FU81" s="138"/>
      <c r="FV81" s="138"/>
      <c r="FW81" s="138"/>
      <c r="FX81" s="138"/>
      <c r="FY81" s="138"/>
      <c r="FZ81" s="138"/>
      <c r="GA81" s="138"/>
      <c r="GB81" s="138"/>
      <c r="GC81" s="138"/>
      <c r="GD81" s="138"/>
      <c r="GE81" s="138"/>
      <c r="GF81" s="138"/>
      <c r="GG81" s="138"/>
      <c r="GH81" s="138"/>
      <c r="GI81" s="138"/>
      <c r="GJ81" s="138"/>
      <c r="GK81" s="138"/>
      <c r="GL81" s="138"/>
      <c r="GM81" s="138"/>
      <c r="GN81" s="138"/>
      <c r="GO81" s="138"/>
      <c r="GP81" s="138"/>
      <c r="GQ81" s="138"/>
      <c r="GR81" s="138"/>
      <c r="GS81" s="138"/>
      <c r="GT81" s="138"/>
      <c r="GU81" s="138"/>
      <c r="GV81" s="138"/>
      <c r="GW81" s="138"/>
      <c r="GX81" s="138"/>
      <c r="GY81" s="138"/>
      <c r="GZ81" s="138"/>
      <c r="HA81" s="138"/>
      <c r="HB81" s="138"/>
      <c r="HC81" s="138"/>
      <c r="HD81" s="138"/>
      <c r="HE81" s="138"/>
      <c r="HF81" s="138"/>
      <c r="HG81" s="138"/>
      <c r="HH81" s="138"/>
      <c r="HI81" s="138"/>
      <c r="HJ81" s="138"/>
      <c r="HK81" s="138"/>
      <c r="HL81" s="138"/>
      <c r="HM81" s="138"/>
      <c r="HN81" s="138"/>
      <c r="HO81" s="138"/>
      <c r="HP81" s="138"/>
      <c r="HQ81" s="138"/>
      <c r="HR81" s="138"/>
      <c r="HS81" s="138"/>
      <c r="HT81" s="138"/>
      <c r="HU81" s="138"/>
      <c r="HV81" s="138"/>
      <c r="HW81" s="138"/>
      <c r="HX81" s="138"/>
      <c r="HY81" s="138"/>
      <c r="HZ81" s="138"/>
      <c r="IA81" s="138"/>
      <c r="IB81" s="138"/>
      <c r="IC81" s="138"/>
      <c r="ID81" s="138"/>
      <c r="IE81" s="138"/>
      <c r="IF81" s="138"/>
      <c r="IG81" s="138"/>
      <c r="IH81" s="138"/>
      <c r="II81" s="138"/>
      <c r="IJ81" s="138"/>
      <c r="IK81" s="138"/>
      <c r="IL81" s="138"/>
      <c r="IM81" s="138"/>
      <c r="IN81" s="138"/>
      <c r="IO81" s="138"/>
      <c r="IP81" s="138"/>
      <c r="IQ81" s="138"/>
      <c r="IR81" s="138"/>
      <c r="IS81" s="138"/>
      <c r="IT81" s="138"/>
      <c r="IU81" s="138"/>
      <c r="IV81" s="138"/>
    </row>
    <row r="82" spans="1:256" s="443" customFormat="1" ht="15" customHeight="1">
      <c r="A82" s="133"/>
      <c r="B82" s="133"/>
      <c r="C82" s="133"/>
      <c r="D82" s="184"/>
      <c r="E82" s="184"/>
      <c r="F82" s="184"/>
      <c r="G82" s="150"/>
      <c r="H82" s="150"/>
      <c r="I82" s="138"/>
      <c r="J82" s="151"/>
      <c r="K82" s="138"/>
      <c r="L82" s="138"/>
      <c r="M82" s="151"/>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138"/>
      <c r="IK82" s="138"/>
      <c r="IL82" s="138"/>
      <c r="IM82" s="138"/>
      <c r="IN82" s="138"/>
      <c r="IO82" s="138"/>
      <c r="IP82" s="138"/>
      <c r="IQ82" s="138"/>
      <c r="IR82" s="138"/>
      <c r="IS82" s="138"/>
      <c r="IT82" s="138"/>
      <c r="IU82" s="138"/>
      <c r="IV82" s="138"/>
    </row>
    <row r="83" spans="1:256" s="443" customFormat="1" ht="15" customHeight="1">
      <c r="A83" s="133"/>
      <c r="B83" s="133"/>
      <c r="C83" s="133"/>
      <c r="D83" s="184"/>
      <c r="E83" s="184"/>
      <c r="F83" s="184"/>
      <c r="G83" s="150"/>
      <c r="H83" s="150"/>
      <c r="I83" s="138"/>
      <c r="J83" s="151"/>
      <c r="K83" s="138"/>
      <c r="L83" s="138"/>
      <c r="M83" s="151"/>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c r="DB83" s="138"/>
      <c r="DC83" s="138"/>
      <c r="DD83" s="138"/>
      <c r="DE83" s="138"/>
      <c r="DF83" s="138"/>
      <c r="DG83" s="138"/>
      <c r="DH83" s="138"/>
      <c r="DI83" s="138"/>
      <c r="DJ83" s="138"/>
      <c r="DK83" s="138"/>
      <c r="DL83" s="138"/>
      <c r="DM83" s="138"/>
      <c r="DN83" s="138"/>
      <c r="DO83" s="138"/>
      <c r="DP83" s="138"/>
      <c r="DQ83" s="138"/>
      <c r="DR83" s="138"/>
      <c r="DS83" s="138"/>
      <c r="DT83" s="138"/>
      <c r="DU83" s="138"/>
      <c r="DV83" s="138"/>
      <c r="DW83" s="138"/>
      <c r="DX83" s="138"/>
      <c r="DY83" s="138"/>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138"/>
      <c r="IK83" s="138"/>
      <c r="IL83" s="138"/>
      <c r="IM83" s="138"/>
      <c r="IN83" s="138"/>
      <c r="IO83" s="138"/>
      <c r="IP83" s="138"/>
      <c r="IQ83" s="138"/>
      <c r="IR83" s="138"/>
      <c r="IS83" s="138"/>
      <c r="IT83" s="138"/>
      <c r="IU83" s="138"/>
      <c r="IV83" s="138"/>
    </row>
    <row r="84" spans="1:256" s="443" customFormat="1" ht="15" customHeight="1">
      <c r="A84" s="133"/>
      <c r="B84" s="133"/>
      <c r="C84" s="133"/>
      <c r="D84" s="184"/>
      <c r="E84" s="184"/>
      <c r="F84" s="184"/>
      <c r="G84" s="150"/>
      <c r="H84" s="150"/>
      <c r="I84" s="138"/>
      <c r="J84" s="151"/>
      <c r="K84" s="138"/>
      <c r="L84" s="138"/>
      <c r="M84" s="151"/>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138"/>
      <c r="FR84" s="138"/>
      <c r="FS84" s="138"/>
      <c r="FT84" s="138"/>
      <c r="FU84" s="138"/>
      <c r="FV84" s="138"/>
      <c r="FW84" s="138"/>
      <c r="FX84" s="138"/>
      <c r="FY84" s="138"/>
      <c r="FZ84" s="138"/>
      <c r="GA84" s="138"/>
      <c r="GB84" s="138"/>
      <c r="GC84" s="138"/>
      <c r="GD84" s="138"/>
      <c r="GE84" s="138"/>
      <c r="GF84" s="138"/>
      <c r="GG84" s="138"/>
      <c r="GH84" s="138"/>
      <c r="GI84" s="138"/>
      <c r="GJ84" s="138"/>
      <c r="GK84" s="138"/>
      <c r="GL84" s="138"/>
      <c r="GM84" s="138"/>
      <c r="GN84" s="138"/>
      <c r="GO84" s="138"/>
      <c r="GP84" s="138"/>
      <c r="GQ84" s="138"/>
      <c r="GR84" s="138"/>
      <c r="GS84" s="138"/>
      <c r="GT84" s="138"/>
      <c r="GU84" s="138"/>
      <c r="GV84" s="138"/>
      <c r="GW84" s="138"/>
      <c r="GX84" s="138"/>
      <c r="GY84" s="138"/>
      <c r="GZ84" s="138"/>
      <c r="HA84" s="138"/>
      <c r="HB84" s="138"/>
      <c r="HC84" s="138"/>
      <c r="HD84" s="138"/>
      <c r="HE84" s="138"/>
      <c r="HF84" s="138"/>
      <c r="HG84" s="138"/>
      <c r="HH84" s="138"/>
      <c r="HI84" s="138"/>
      <c r="HJ84" s="138"/>
      <c r="HK84" s="138"/>
      <c r="HL84" s="138"/>
      <c r="HM84" s="138"/>
      <c r="HN84" s="138"/>
      <c r="HO84" s="138"/>
      <c r="HP84" s="138"/>
      <c r="HQ84" s="138"/>
      <c r="HR84" s="138"/>
      <c r="HS84" s="138"/>
      <c r="HT84" s="138"/>
      <c r="HU84" s="138"/>
      <c r="HV84" s="138"/>
      <c r="HW84" s="138"/>
      <c r="HX84" s="138"/>
      <c r="HY84" s="138"/>
      <c r="HZ84" s="138"/>
      <c r="IA84" s="138"/>
      <c r="IB84" s="138"/>
      <c r="IC84" s="138"/>
      <c r="ID84" s="138"/>
      <c r="IE84" s="138"/>
      <c r="IF84" s="138"/>
      <c r="IG84" s="138"/>
      <c r="IH84" s="138"/>
      <c r="II84" s="138"/>
      <c r="IJ84" s="138"/>
      <c r="IK84" s="138"/>
      <c r="IL84" s="138"/>
      <c r="IM84" s="138"/>
      <c r="IN84" s="138"/>
      <c r="IO84" s="138"/>
      <c r="IP84" s="138"/>
      <c r="IQ84" s="138"/>
      <c r="IR84" s="138"/>
      <c r="IS84" s="138"/>
      <c r="IT84" s="138"/>
      <c r="IU84" s="138"/>
      <c r="IV84" s="138"/>
    </row>
    <row r="85" spans="1:256" s="443" customFormat="1" ht="15" customHeight="1">
      <c r="A85" s="133"/>
      <c r="B85" s="133"/>
      <c r="C85" s="133"/>
      <c r="D85" s="184"/>
      <c r="E85" s="184"/>
      <c r="F85" s="184"/>
      <c r="G85" s="150"/>
      <c r="H85" s="150"/>
      <c r="I85" s="138"/>
      <c r="J85" s="151"/>
      <c r="K85" s="138"/>
      <c r="L85" s="138"/>
      <c r="M85" s="151"/>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138"/>
      <c r="FR85" s="138"/>
      <c r="FS85" s="138"/>
      <c r="FT85" s="138"/>
      <c r="FU85" s="138"/>
      <c r="FV85" s="138"/>
      <c r="FW85" s="138"/>
      <c r="FX85" s="138"/>
      <c r="FY85" s="138"/>
      <c r="FZ85" s="138"/>
      <c r="GA85" s="138"/>
      <c r="GB85" s="138"/>
      <c r="GC85" s="138"/>
      <c r="GD85" s="138"/>
      <c r="GE85" s="138"/>
      <c r="GF85" s="138"/>
      <c r="GG85" s="138"/>
      <c r="GH85" s="138"/>
      <c r="GI85" s="138"/>
      <c r="GJ85" s="138"/>
      <c r="GK85" s="138"/>
      <c r="GL85" s="138"/>
      <c r="GM85" s="138"/>
      <c r="GN85" s="138"/>
      <c r="GO85" s="138"/>
      <c r="GP85" s="138"/>
      <c r="GQ85" s="138"/>
      <c r="GR85" s="138"/>
      <c r="GS85" s="138"/>
      <c r="GT85" s="138"/>
      <c r="GU85" s="138"/>
      <c r="GV85" s="138"/>
      <c r="GW85" s="138"/>
      <c r="GX85" s="138"/>
      <c r="GY85" s="138"/>
      <c r="GZ85" s="138"/>
      <c r="HA85" s="138"/>
      <c r="HB85" s="138"/>
      <c r="HC85" s="138"/>
      <c r="HD85" s="138"/>
      <c r="HE85" s="138"/>
      <c r="HF85" s="138"/>
      <c r="HG85" s="138"/>
      <c r="HH85" s="138"/>
      <c r="HI85" s="138"/>
      <c r="HJ85" s="138"/>
      <c r="HK85" s="138"/>
      <c r="HL85" s="138"/>
      <c r="HM85" s="138"/>
      <c r="HN85" s="138"/>
      <c r="HO85" s="138"/>
      <c r="HP85" s="138"/>
      <c r="HQ85" s="138"/>
      <c r="HR85" s="138"/>
      <c r="HS85" s="138"/>
      <c r="HT85" s="138"/>
      <c r="HU85" s="138"/>
      <c r="HV85" s="138"/>
      <c r="HW85" s="138"/>
      <c r="HX85" s="138"/>
      <c r="HY85" s="138"/>
      <c r="HZ85" s="138"/>
      <c r="IA85" s="138"/>
      <c r="IB85" s="138"/>
      <c r="IC85" s="138"/>
      <c r="ID85" s="138"/>
      <c r="IE85" s="138"/>
      <c r="IF85" s="138"/>
      <c r="IG85" s="138"/>
      <c r="IH85" s="138"/>
      <c r="II85" s="138"/>
      <c r="IJ85" s="138"/>
      <c r="IK85" s="138"/>
      <c r="IL85" s="138"/>
      <c r="IM85" s="138"/>
      <c r="IN85" s="138"/>
      <c r="IO85" s="138"/>
      <c r="IP85" s="138"/>
      <c r="IQ85" s="138"/>
      <c r="IR85" s="138"/>
      <c r="IS85" s="138"/>
      <c r="IT85" s="138"/>
      <c r="IU85" s="138"/>
      <c r="IV85" s="138"/>
    </row>
    <row r="86" spans="1:256" s="443" customFormat="1" ht="15" customHeight="1">
      <c r="A86" s="133"/>
      <c r="B86" s="133"/>
      <c r="C86" s="133"/>
      <c r="D86" s="184"/>
      <c r="E86" s="184"/>
      <c r="F86" s="184"/>
      <c r="G86" s="150"/>
      <c r="H86" s="150"/>
      <c r="I86" s="138"/>
      <c r="J86" s="151"/>
      <c r="K86" s="138"/>
      <c r="L86" s="138"/>
      <c r="M86" s="151"/>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c r="DB86" s="138"/>
      <c r="DC86" s="138"/>
      <c r="DD86" s="138"/>
      <c r="DE86" s="138"/>
      <c r="DF86" s="138"/>
      <c r="DG86" s="138"/>
      <c r="DH86" s="138"/>
      <c r="DI86" s="138"/>
      <c r="DJ86" s="138"/>
      <c r="DK86" s="138"/>
      <c r="DL86" s="138"/>
      <c r="DM86" s="138"/>
      <c r="DN86" s="138"/>
      <c r="DO86" s="138"/>
      <c r="DP86" s="138"/>
      <c r="DQ86" s="138"/>
      <c r="DR86" s="138"/>
      <c r="DS86" s="138"/>
      <c r="DT86" s="138"/>
      <c r="DU86" s="138"/>
      <c r="DV86" s="138"/>
      <c r="DW86" s="138"/>
      <c r="DX86" s="138"/>
      <c r="DY86" s="138"/>
      <c r="DZ86" s="138"/>
      <c r="EA86" s="138"/>
      <c r="EB86" s="138"/>
      <c r="EC86" s="138"/>
      <c r="ED86" s="138"/>
      <c r="EE86" s="138"/>
      <c r="EF86" s="138"/>
      <c r="EG86" s="138"/>
      <c r="EH86" s="138"/>
      <c r="EI86" s="138"/>
      <c r="EJ86" s="138"/>
      <c r="EK86" s="138"/>
      <c r="EL86" s="138"/>
      <c r="EM86" s="138"/>
      <c r="EN86" s="138"/>
      <c r="EO86" s="138"/>
      <c r="EP86" s="138"/>
      <c r="EQ86" s="138"/>
      <c r="ER86" s="138"/>
      <c r="ES86" s="138"/>
      <c r="ET86" s="138"/>
      <c r="EU86" s="138"/>
      <c r="EV86" s="138"/>
      <c r="EW86" s="138"/>
      <c r="EX86" s="138"/>
      <c r="EY86" s="138"/>
      <c r="EZ86" s="138"/>
      <c r="FA86" s="138"/>
      <c r="FB86" s="138"/>
      <c r="FC86" s="138"/>
      <c r="FD86" s="138"/>
      <c r="FE86" s="138"/>
      <c r="FF86" s="138"/>
      <c r="FG86" s="138"/>
      <c r="FH86" s="138"/>
      <c r="FI86" s="138"/>
      <c r="FJ86" s="138"/>
      <c r="FK86" s="138"/>
      <c r="FL86" s="138"/>
      <c r="FM86" s="138"/>
      <c r="FN86" s="138"/>
      <c r="FO86" s="138"/>
      <c r="FP86" s="138"/>
      <c r="FQ86" s="138"/>
      <c r="FR86" s="138"/>
      <c r="FS86" s="138"/>
      <c r="FT86" s="138"/>
      <c r="FU86" s="138"/>
      <c r="FV86" s="138"/>
      <c r="FW86" s="138"/>
      <c r="FX86" s="138"/>
      <c r="FY86" s="138"/>
      <c r="FZ86" s="138"/>
      <c r="GA86" s="138"/>
      <c r="GB86" s="138"/>
      <c r="GC86" s="138"/>
      <c r="GD86" s="138"/>
      <c r="GE86" s="138"/>
      <c r="GF86" s="138"/>
      <c r="GG86" s="138"/>
      <c r="GH86" s="138"/>
      <c r="GI86" s="138"/>
      <c r="GJ86" s="138"/>
      <c r="GK86" s="138"/>
      <c r="GL86" s="138"/>
      <c r="GM86" s="138"/>
      <c r="GN86" s="138"/>
      <c r="GO86" s="138"/>
      <c r="GP86" s="138"/>
      <c r="GQ86" s="138"/>
      <c r="GR86" s="138"/>
      <c r="GS86" s="138"/>
      <c r="GT86" s="138"/>
      <c r="GU86" s="138"/>
      <c r="GV86" s="138"/>
      <c r="GW86" s="138"/>
      <c r="GX86" s="138"/>
      <c r="GY86" s="138"/>
      <c r="GZ86" s="138"/>
      <c r="HA86" s="138"/>
      <c r="HB86" s="138"/>
      <c r="HC86" s="138"/>
      <c r="HD86" s="138"/>
      <c r="HE86" s="138"/>
      <c r="HF86" s="138"/>
      <c r="HG86" s="138"/>
      <c r="HH86" s="138"/>
      <c r="HI86" s="138"/>
      <c r="HJ86" s="138"/>
      <c r="HK86" s="138"/>
      <c r="HL86" s="138"/>
      <c r="HM86" s="138"/>
      <c r="HN86" s="138"/>
      <c r="HO86" s="138"/>
      <c r="HP86" s="138"/>
      <c r="HQ86" s="138"/>
      <c r="HR86" s="138"/>
      <c r="HS86" s="138"/>
      <c r="HT86" s="138"/>
      <c r="HU86" s="138"/>
      <c r="HV86" s="138"/>
      <c r="HW86" s="138"/>
      <c r="HX86" s="138"/>
      <c r="HY86" s="138"/>
      <c r="HZ86" s="138"/>
      <c r="IA86" s="138"/>
      <c r="IB86" s="138"/>
      <c r="IC86" s="138"/>
      <c r="ID86" s="138"/>
      <c r="IE86" s="138"/>
      <c r="IF86" s="138"/>
      <c r="IG86" s="138"/>
      <c r="IH86" s="138"/>
      <c r="II86" s="138"/>
      <c r="IJ86" s="138"/>
      <c r="IK86" s="138"/>
      <c r="IL86" s="138"/>
      <c r="IM86" s="138"/>
      <c r="IN86" s="138"/>
      <c r="IO86" s="138"/>
      <c r="IP86" s="138"/>
      <c r="IQ86" s="138"/>
      <c r="IR86" s="138"/>
      <c r="IS86" s="138"/>
      <c r="IT86" s="138"/>
      <c r="IU86" s="138"/>
      <c r="IV86" s="138"/>
    </row>
    <row r="87" spans="1:256" s="443" customFormat="1" ht="15" customHeight="1">
      <c r="A87" s="133"/>
      <c r="B87" s="133"/>
      <c r="C87" s="133"/>
      <c r="D87" s="184"/>
      <c r="E87" s="184"/>
      <c r="F87" s="184"/>
      <c r="G87" s="150"/>
      <c r="H87" s="150"/>
      <c r="I87" s="138"/>
      <c r="J87" s="151"/>
      <c r="K87" s="138"/>
      <c r="L87" s="138"/>
      <c r="M87" s="151"/>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138"/>
      <c r="DJ87" s="138"/>
      <c r="DK87" s="138"/>
      <c r="DL87" s="138"/>
      <c r="DM87" s="138"/>
      <c r="DN87" s="138"/>
      <c r="DO87" s="138"/>
      <c r="DP87" s="138"/>
      <c r="DQ87" s="138"/>
      <c r="DR87" s="138"/>
      <c r="DS87" s="138"/>
      <c r="DT87" s="138"/>
      <c r="DU87" s="138"/>
      <c r="DV87" s="138"/>
      <c r="DW87" s="138"/>
      <c r="DX87" s="138"/>
      <c r="DY87" s="138"/>
      <c r="DZ87" s="138"/>
      <c r="EA87" s="138"/>
      <c r="EB87" s="138"/>
      <c r="EC87" s="138"/>
      <c r="ED87" s="138"/>
      <c r="EE87" s="138"/>
      <c r="EF87" s="138"/>
      <c r="EG87" s="138"/>
      <c r="EH87" s="138"/>
      <c r="EI87" s="138"/>
      <c r="EJ87" s="138"/>
      <c r="EK87" s="138"/>
      <c r="EL87" s="138"/>
      <c r="EM87" s="138"/>
      <c r="EN87" s="138"/>
      <c r="EO87" s="138"/>
      <c r="EP87" s="138"/>
      <c r="EQ87" s="138"/>
      <c r="ER87" s="138"/>
      <c r="ES87" s="138"/>
      <c r="ET87" s="138"/>
      <c r="EU87" s="138"/>
      <c r="EV87" s="138"/>
      <c r="EW87" s="138"/>
      <c r="EX87" s="138"/>
      <c r="EY87" s="138"/>
      <c r="EZ87" s="138"/>
      <c r="FA87" s="138"/>
      <c r="FB87" s="138"/>
      <c r="FC87" s="138"/>
      <c r="FD87" s="138"/>
      <c r="FE87" s="138"/>
      <c r="FF87" s="138"/>
      <c r="FG87" s="138"/>
      <c r="FH87" s="138"/>
      <c r="FI87" s="138"/>
      <c r="FJ87" s="138"/>
      <c r="FK87" s="138"/>
      <c r="FL87" s="138"/>
      <c r="FM87" s="138"/>
      <c r="FN87" s="138"/>
      <c r="FO87" s="138"/>
      <c r="FP87" s="138"/>
      <c r="FQ87" s="138"/>
      <c r="FR87" s="138"/>
      <c r="FS87" s="138"/>
      <c r="FT87" s="138"/>
      <c r="FU87" s="138"/>
      <c r="FV87" s="138"/>
      <c r="FW87" s="138"/>
      <c r="FX87" s="138"/>
      <c r="FY87" s="138"/>
      <c r="FZ87" s="138"/>
      <c r="GA87" s="138"/>
      <c r="GB87" s="138"/>
      <c r="GC87" s="138"/>
      <c r="GD87" s="138"/>
      <c r="GE87" s="138"/>
      <c r="GF87" s="138"/>
      <c r="GG87" s="138"/>
      <c r="GH87" s="138"/>
      <c r="GI87" s="138"/>
      <c r="GJ87" s="138"/>
      <c r="GK87" s="138"/>
      <c r="GL87" s="138"/>
      <c r="GM87" s="138"/>
      <c r="GN87" s="138"/>
      <c r="GO87" s="138"/>
      <c r="GP87" s="138"/>
      <c r="GQ87" s="138"/>
      <c r="GR87" s="138"/>
      <c r="GS87" s="138"/>
      <c r="GT87" s="138"/>
      <c r="GU87" s="138"/>
      <c r="GV87" s="138"/>
      <c r="GW87" s="138"/>
      <c r="GX87" s="138"/>
      <c r="GY87" s="138"/>
      <c r="GZ87" s="138"/>
      <c r="HA87" s="138"/>
      <c r="HB87" s="138"/>
      <c r="HC87" s="138"/>
      <c r="HD87" s="138"/>
      <c r="HE87" s="138"/>
      <c r="HF87" s="138"/>
      <c r="HG87" s="138"/>
      <c r="HH87" s="138"/>
      <c r="HI87" s="138"/>
      <c r="HJ87" s="138"/>
      <c r="HK87" s="138"/>
      <c r="HL87" s="138"/>
      <c r="HM87" s="138"/>
      <c r="HN87" s="138"/>
      <c r="HO87" s="138"/>
      <c r="HP87" s="138"/>
      <c r="HQ87" s="138"/>
      <c r="HR87" s="138"/>
      <c r="HS87" s="138"/>
      <c r="HT87" s="138"/>
      <c r="HU87" s="138"/>
      <c r="HV87" s="138"/>
      <c r="HW87" s="138"/>
      <c r="HX87" s="138"/>
      <c r="HY87" s="138"/>
      <c r="HZ87" s="138"/>
      <c r="IA87" s="138"/>
      <c r="IB87" s="138"/>
      <c r="IC87" s="138"/>
      <c r="ID87" s="138"/>
      <c r="IE87" s="138"/>
      <c r="IF87" s="138"/>
      <c r="IG87" s="138"/>
      <c r="IH87" s="138"/>
      <c r="II87" s="138"/>
      <c r="IJ87" s="138"/>
      <c r="IK87" s="138"/>
      <c r="IL87" s="138"/>
      <c r="IM87" s="138"/>
      <c r="IN87" s="138"/>
      <c r="IO87" s="138"/>
      <c r="IP87" s="138"/>
      <c r="IQ87" s="138"/>
      <c r="IR87" s="138"/>
      <c r="IS87" s="138"/>
      <c r="IT87" s="138"/>
      <c r="IU87" s="138"/>
      <c r="IV87" s="138"/>
    </row>
    <row r="88" spans="1:256" s="443" customFormat="1" ht="15" customHeight="1">
      <c r="A88" s="133"/>
      <c r="B88" s="133"/>
      <c r="C88" s="133"/>
      <c r="D88" s="184"/>
      <c r="E88" s="184"/>
      <c r="F88" s="184"/>
      <c r="G88" s="150"/>
      <c r="H88" s="150"/>
      <c r="I88" s="138"/>
      <c r="J88" s="151"/>
      <c r="K88" s="138"/>
      <c r="L88" s="138"/>
      <c r="M88" s="151"/>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138"/>
      <c r="DJ88" s="138"/>
      <c r="DK88" s="138"/>
      <c r="DL88" s="138"/>
      <c r="DM88" s="138"/>
      <c r="DN88" s="138"/>
      <c r="DO88" s="138"/>
      <c r="DP88" s="138"/>
      <c r="DQ88" s="138"/>
      <c r="DR88" s="138"/>
      <c r="DS88" s="138"/>
      <c r="DT88" s="138"/>
      <c r="DU88" s="138"/>
      <c r="DV88" s="138"/>
      <c r="DW88" s="138"/>
      <c r="DX88" s="138"/>
      <c r="DY88" s="138"/>
      <c r="DZ88" s="138"/>
      <c r="EA88" s="138"/>
      <c r="EB88" s="138"/>
      <c r="EC88" s="138"/>
      <c r="ED88" s="138"/>
      <c r="EE88" s="138"/>
      <c r="EF88" s="138"/>
      <c r="EG88" s="138"/>
      <c r="EH88" s="138"/>
      <c r="EI88" s="138"/>
      <c r="EJ88" s="138"/>
      <c r="EK88" s="138"/>
      <c r="EL88" s="138"/>
      <c r="EM88" s="138"/>
      <c r="EN88" s="138"/>
      <c r="EO88" s="138"/>
      <c r="EP88" s="138"/>
      <c r="EQ88" s="138"/>
      <c r="ER88" s="138"/>
      <c r="ES88" s="138"/>
      <c r="ET88" s="138"/>
      <c r="EU88" s="138"/>
      <c r="EV88" s="138"/>
      <c r="EW88" s="138"/>
      <c r="EX88" s="138"/>
      <c r="EY88" s="138"/>
      <c r="EZ88" s="138"/>
      <c r="FA88" s="138"/>
      <c r="FB88" s="138"/>
      <c r="FC88" s="138"/>
      <c r="FD88" s="138"/>
      <c r="FE88" s="138"/>
      <c r="FF88" s="138"/>
      <c r="FG88" s="138"/>
      <c r="FH88" s="138"/>
      <c r="FI88" s="138"/>
      <c r="FJ88" s="138"/>
      <c r="FK88" s="138"/>
      <c r="FL88" s="138"/>
      <c r="FM88" s="138"/>
      <c r="FN88" s="138"/>
      <c r="FO88" s="138"/>
      <c r="FP88" s="138"/>
      <c r="FQ88" s="138"/>
      <c r="FR88" s="138"/>
      <c r="FS88" s="138"/>
      <c r="FT88" s="138"/>
      <c r="FU88" s="138"/>
      <c r="FV88" s="138"/>
      <c r="FW88" s="138"/>
      <c r="FX88" s="138"/>
      <c r="FY88" s="138"/>
      <c r="FZ88" s="138"/>
      <c r="GA88" s="138"/>
      <c r="GB88" s="138"/>
      <c r="GC88" s="138"/>
      <c r="GD88" s="138"/>
      <c r="GE88" s="138"/>
      <c r="GF88" s="138"/>
      <c r="GG88" s="138"/>
      <c r="GH88" s="138"/>
      <c r="GI88" s="138"/>
      <c r="GJ88" s="138"/>
      <c r="GK88" s="138"/>
      <c r="GL88" s="138"/>
      <c r="GM88" s="138"/>
      <c r="GN88" s="138"/>
      <c r="GO88" s="138"/>
      <c r="GP88" s="138"/>
      <c r="GQ88" s="138"/>
      <c r="GR88" s="138"/>
      <c r="GS88" s="138"/>
      <c r="GT88" s="138"/>
      <c r="GU88" s="138"/>
      <c r="GV88" s="138"/>
      <c r="GW88" s="138"/>
      <c r="GX88" s="138"/>
      <c r="GY88" s="138"/>
      <c r="GZ88" s="138"/>
      <c r="HA88" s="138"/>
      <c r="HB88" s="138"/>
      <c r="HC88" s="138"/>
      <c r="HD88" s="138"/>
      <c r="HE88" s="138"/>
      <c r="HF88" s="138"/>
      <c r="HG88" s="138"/>
      <c r="HH88" s="138"/>
      <c r="HI88" s="138"/>
      <c r="HJ88" s="138"/>
      <c r="HK88" s="138"/>
      <c r="HL88" s="138"/>
      <c r="HM88" s="138"/>
      <c r="HN88" s="138"/>
      <c r="HO88" s="138"/>
      <c r="HP88" s="138"/>
      <c r="HQ88" s="138"/>
      <c r="HR88" s="138"/>
      <c r="HS88" s="138"/>
      <c r="HT88" s="138"/>
      <c r="HU88" s="138"/>
      <c r="HV88" s="138"/>
      <c r="HW88" s="138"/>
      <c r="HX88" s="138"/>
      <c r="HY88" s="138"/>
      <c r="HZ88" s="138"/>
      <c r="IA88" s="138"/>
      <c r="IB88" s="138"/>
      <c r="IC88" s="138"/>
      <c r="ID88" s="138"/>
      <c r="IE88" s="138"/>
      <c r="IF88" s="138"/>
      <c r="IG88" s="138"/>
      <c r="IH88" s="138"/>
      <c r="II88" s="138"/>
      <c r="IJ88" s="138"/>
      <c r="IK88" s="138"/>
      <c r="IL88" s="138"/>
      <c r="IM88" s="138"/>
      <c r="IN88" s="138"/>
      <c r="IO88" s="138"/>
      <c r="IP88" s="138"/>
      <c r="IQ88" s="138"/>
      <c r="IR88" s="138"/>
      <c r="IS88" s="138"/>
      <c r="IT88" s="138"/>
      <c r="IU88" s="138"/>
      <c r="IV88" s="138"/>
    </row>
    <row r="89" spans="1:256" s="443" customFormat="1" ht="15" customHeight="1">
      <c r="A89" s="133"/>
      <c r="B89" s="133"/>
      <c r="C89" s="133"/>
      <c r="D89" s="184"/>
      <c r="E89" s="184"/>
      <c r="F89" s="184"/>
      <c r="G89" s="150"/>
      <c r="H89" s="150"/>
      <c r="I89" s="138"/>
      <c r="J89" s="151"/>
      <c r="K89" s="138"/>
      <c r="L89" s="138"/>
      <c r="M89" s="151"/>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c r="FJ89" s="138"/>
      <c r="FK89" s="138"/>
      <c r="FL89" s="138"/>
      <c r="FM89" s="138"/>
      <c r="FN89" s="138"/>
      <c r="FO89" s="138"/>
      <c r="FP89" s="138"/>
      <c r="FQ89" s="138"/>
      <c r="FR89" s="138"/>
      <c r="FS89" s="138"/>
      <c r="FT89" s="138"/>
      <c r="FU89" s="138"/>
      <c r="FV89" s="138"/>
      <c r="FW89" s="138"/>
      <c r="FX89" s="138"/>
      <c r="FY89" s="138"/>
      <c r="FZ89" s="138"/>
      <c r="GA89" s="138"/>
      <c r="GB89" s="138"/>
      <c r="GC89" s="138"/>
      <c r="GD89" s="138"/>
      <c r="GE89" s="138"/>
      <c r="GF89" s="138"/>
      <c r="GG89" s="138"/>
      <c r="GH89" s="138"/>
      <c r="GI89" s="138"/>
      <c r="GJ89" s="138"/>
      <c r="GK89" s="138"/>
      <c r="GL89" s="138"/>
      <c r="GM89" s="138"/>
      <c r="GN89" s="138"/>
      <c r="GO89" s="138"/>
      <c r="GP89" s="138"/>
      <c r="GQ89" s="138"/>
      <c r="GR89" s="138"/>
      <c r="GS89" s="138"/>
      <c r="GT89" s="138"/>
      <c r="GU89" s="138"/>
      <c r="GV89" s="138"/>
      <c r="GW89" s="138"/>
      <c r="GX89" s="138"/>
      <c r="GY89" s="138"/>
      <c r="GZ89" s="138"/>
      <c r="HA89" s="138"/>
      <c r="HB89" s="138"/>
      <c r="HC89" s="138"/>
      <c r="HD89" s="138"/>
      <c r="HE89" s="138"/>
      <c r="HF89" s="138"/>
      <c r="HG89" s="138"/>
      <c r="HH89" s="138"/>
      <c r="HI89" s="138"/>
      <c r="HJ89" s="138"/>
      <c r="HK89" s="138"/>
      <c r="HL89" s="138"/>
      <c r="HM89" s="138"/>
      <c r="HN89" s="138"/>
      <c r="HO89" s="138"/>
      <c r="HP89" s="138"/>
      <c r="HQ89" s="138"/>
      <c r="HR89" s="138"/>
      <c r="HS89" s="138"/>
      <c r="HT89" s="138"/>
      <c r="HU89" s="138"/>
      <c r="HV89" s="138"/>
      <c r="HW89" s="138"/>
      <c r="HX89" s="138"/>
      <c r="HY89" s="138"/>
      <c r="HZ89" s="138"/>
      <c r="IA89" s="138"/>
      <c r="IB89" s="138"/>
      <c r="IC89" s="138"/>
      <c r="ID89" s="138"/>
      <c r="IE89" s="138"/>
      <c r="IF89" s="138"/>
      <c r="IG89" s="138"/>
      <c r="IH89" s="138"/>
      <c r="II89" s="138"/>
      <c r="IJ89" s="138"/>
      <c r="IK89" s="138"/>
      <c r="IL89" s="138"/>
      <c r="IM89" s="138"/>
      <c r="IN89" s="138"/>
      <c r="IO89" s="138"/>
      <c r="IP89" s="138"/>
      <c r="IQ89" s="138"/>
      <c r="IR89" s="138"/>
      <c r="IS89" s="138"/>
      <c r="IT89" s="138"/>
      <c r="IU89" s="138"/>
      <c r="IV89" s="138"/>
    </row>
    <row r="90" spans="1:256" s="443" customFormat="1" ht="15" customHeight="1">
      <c r="A90" s="133"/>
      <c r="B90" s="133"/>
      <c r="C90" s="133"/>
      <c r="D90" s="184"/>
      <c r="E90" s="184"/>
      <c r="F90" s="184"/>
      <c r="G90" s="150"/>
      <c r="H90" s="150"/>
      <c r="I90" s="138"/>
      <c r="J90" s="151"/>
      <c r="K90" s="138"/>
      <c r="L90" s="138"/>
      <c r="M90" s="151"/>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c r="DB90" s="138"/>
      <c r="DC90" s="138"/>
      <c r="DD90" s="138"/>
      <c r="DE90" s="138"/>
      <c r="DF90" s="138"/>
      <c r="DG90" s="138"/>
      <c r="DH90" s="138"/>
      <c r="DI90" s="138"/>
      <c r="DJ90" s="138"/>
      <c r="DK90" s="138"/>
      <c r="DL90" s="138"/>
      <c r="DM90" s="138"/>
      <c r="DN90" s="138"/>
      <c r="DO90" s="138"/>
      <c r="DP90" s="138"/>
      <c r="DQ90" s="138"/>
      <c r="DR90" s="138"/>
      <c r="DS90" s="138"/>
      <c r="DT90" s="138"/>
      <c r="DU90" s="138"/>
      <c r="DV90" s="138"/>
      <c r="DW90" s="138"/>
      <c r="DX90" s="138"/>
      <c r="DY90" s="138"/>
      <c r="DZ90" s="138"/>
      <c r="EA90" s="138"/>
      <c r="EB90" s="138"/>
      <c r="EC90" s="138"/>
      <c r="ED90" s="138"/>
      <c r="EE90" s="138"/>
      <c r="EF90" s="138"/>
      <c r="EG90" s="138"/>
      <c r="EH90" s="138"/>
      <c r="EI90" s="138"/>
      <c r="EJ90" s="138"/>
      <c r="EK90" s="138"/>
      <c r="EL90" s="138"/>
      <c r="EM90" s="138"/>
      <c r="EN90" s="138"/>
      <c r="EO90" s="138"/>
      <c r="EP90" s="138"/>
      <c r="EQ90" s="138"/>
      <c r="ER90" s="138"/>
      <c r="ES90" s="138"/>
      <c r="ET90" s="138"/>
      <c r="EU90" s="138"/>
      <c r="EV90" s="138"/>
      <c r="EW90" s="138"/>
      <c r="EX90" s="138"/>
      <c r="EY90" s="138"/>
      <c r="EZ90" s="138"/>
      <c r="FA90" s="138"/>
      <c r="FB90" s="138"/>
      <c r="FC90" s="138"/>
      <c r="FD90" s="138"/>
      <c r="FE90" s="138"/>
      <c r="FF90" s="138"/>
      <c r="FG90" s="138"/>
      <c r="FH90" s="138"/>
      <c r="FI90" s="138"/>
      <c r="FJ90" s="138"/>
      <c r="FK90" s="138"/>
      <c r="FL90" s="138"/>
      <c r="FM90" s="138"/>
      <c r="FN90" s="138"/>
      <c r="FO90" s="138"/>
      <c r="FP90" s="138"/>
      <c r="FQ90" s="138"/>
      <c r="FR90" s="138"/>
      <c r="FS90" s="138"/>
      <c r="FT90" s="138"/>
      <c r="FU90" s="138"/>
      <c r="FV90" s="138"/>
      <c r="FW90" s="138"/>
      <c r="FX90" s="138"/>
      <c r="FY90" s="138"/>
      <c r="FZ90" s="138"/>
      <c r="GA90" s="138"/>
      <c r="GB90" s="138"/>
      <c r="GC90" s="138"/>
      <c r="GD90" s="138"/>
      <c r="GE90" s="138"/>
      <c r="GF90" s="138"/>
      <c r="GG90" s="138"/>
      <c r="GH90" s="138"/>
      <c r="GI90" s="138"/>
      <c r="GJ90" s="138"/>
      <c r="GK90" s="138"/>
      <c r="GL90" s="138"/>
      <c r="GM90" s="138"/>
      <c r="GN90" s="138"/>
      <c r="GO90" s="138"/>
      <c r="GP90" s="138"/>
      <c r="GQ90" s="138"/>
      <c r="GR90" s="138"/>
      <c r="GS90" s="138"/>
      <c r="GT90" s="138"/>
      <c r="GU90" s="138"/>
      <c r="GV90" s="138"/>
      <c r="GW90" s="138"/>
      <c r="GX90" s="138"/>
      <c r="GY90" s="138"/>
      <c r="GZ90" s="138"/>
      <c r="HA90" s="138"/>
      <c r="HB90" s="138"/>
      <c r="HC90" s="138"/>
      <c r="HD90" s="138"/>
      <c r="HE90" s="138"/>
      <c r="HF90" s="138"/>
      <c r="HG90" s="138"/>
      <c r="HH90" s="138"/>
      <c r="HI90" s="138"/>
      <c r="HJ90" s="138"/>
      <c r="HK90" s="138"/>
      <c r="HL90" s="138"/>
      <c r="HM90" s="138"/>
      <c r="HN90" s="138"/>
      <c r="HO90" s="138"/>
      <c r="HP90" s="138"/>
      <c r="HQ90" s="138"/>
      <c r="HR90" s="138"/>
      <c r="HS90" s="138"/>
      <c r="HT90" s="138"/>
      <c r="HU90" s="138"/>
      <c r="HV90" s="138"/>
      <c r="HW90" s="138"/>
      <c r="HX90" s="138"/>
      <c r="HY90" s="138"/>
      <c r="HZ90" s="138"/>
      <c r="IA90" s="138"/>
      <c r="IB90" s="138"/>
      <c r="IC90" s="138"/>
      <c r="ID90" s="138"/>
      <c r="IE90" s="138"/>
      <c r="IF90" s="138"/>
      <c r="IG90" s="138"/>
      <c r="IH90" s="138"/>
      <c r="II90" s="138"/>
      <c r="IJ90" s="138"/>
      <c r="IK90" s="138"/>
      <c r="IL90" s="138"/>
      <c r="IM90" s="138"/>
      <c r="IN90" s="138"/>
      <c r="IO90" s="138"/>
      <c r="IP90" s="138"/>
      <c r="IQ90" s="138"/>
      <c r="IR90" s="138"/>
      <c r="IS90" s="138"/>
      <c r="IT90" s="138"/>
      <c r="IU90" s="138"/>
      <c r="IV90" s="138"/>
    </row>
    <row r="91" spans="1:256" s="443" customFormat="1" ht="15" customHeight="1">
      <c r="A91" s="133"/>
      <c r="B91" s="133"/>
      <c r="C91" s="133"/>
      <c r="D91" s="184"/>
      <c r="E91" s="184"/>
      <c r="F91" s="184"/>
      <c r="G91" s="150"/>
      <c r="H91" s="150"/>
      <c r="I91" s="138"/>
      <c r="J91" s="151"/>
      <c r="K91" s="138"/>
      <c r="L91" s="138"/>
      <c r="M91" s="151"/>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c r="FC91" s="138"/>
      <c r="FD91" s="138"/>
      <c r="FE91" s="138"/>
      <c r="FF91" s="138"/>
      <c r="FG91" s="138"/>
      <c r="FH91" s="138"/>
      <c r="FI91" s="138"/>
      <c r="FJ91" s="138"/>
      <c r="FK91" s="138"/>
      <c r="FL91" s="138"/>
      <c r="FM91" s="138"/>
      <c r="FN91" s="138"/>
      <c r="FO91" s="138"/>
      <c r="FP91" s="138"/>
      <c r="FQ91" s="138"/>
      <c r="FR91" s="138"/>
      <c r="FS91" s="138"/>
      <c r="FT91" s="138"/>
      <c r="FU91" s="138"/>
      <c r="FV91" s="138"/>
      <c r="FW91" s="138"/>
      <c r="FX91" s="138"/>
      <c r="FY91" s="138"/>
      <c r="FZ91" s="138"/>
      <c r="GA91" s="138"/>
      <c r="GB91" s="138"/>
      <c r="GC91" s="138"/>
      <c r="GD91" s="138"/>
      <c r="GE91" s="138"/>
      <c r="GF91" s="138"/>
      <c r="GG91" s="138"/>
      <c r="GH91" s="138"/>
      <c r="GI91" s="138"/>
      <c r="GJ91" s="138"/>
      <c r="GK91" s="138"/>
      <c r="GL91" s="138"/>
      <c r="GM91" s="138"/>
      <c r="GN91" s="138"/>
      <c r="GO91" s="138"/>
      <c r="GP91" s="138"/>
      <c r="GQ91" s="138"/>
      <c r="GR91" s="138"/>
      <c r="GS91" s="138"/>
      <c r="GT91" s="138"/>
      <c r="GU91" s="138"/>
      <c r="GV91" s="138"/>
      <c r="GW91" s="138"/>
      <c r="GX91" s="138"/>
      <c r="GY91" s="138"/>
      <c r="GZ91" s="138"/>
      <c r="HA91" s="138"/>
      <c r="HB91" s="138"/>
      <c r="HC91" s="138"/>
      <c r="HD91" s="138"/>
      <c r="HE91" s="138"/>
      <c r="HF91" s="138"/>
      <c r="HG91" s="138"/>
      <c r="HH91" s="138"/>
      <c r="HI91" s="138"/>
      <c r="HJ91" s="138"/>
      <c r="HK91" s="138"/>
      <c r="HL91" s="138"/>
      <c r="HM91" s="138"/>
      <c r="HN91" s="138"/>
      <c r="HO91" s="138"/>
      <c r="HP91" s="138"/>
      <c r="HQ91" s="138"/>
      <c r="HR91" s="138"/>
      <c r="HS91" s="138"/>
      <c r="HT91" s="138"/>
      <c r="HU91" s="138"/>
      <c r="HV91" s="138"/>
      <c r="HW91" s="138"/>
      <c r="HX91" s="138"/>
      <c r="HY91" s="138"/>
      <c r="HZ91" s="138"/>
      <c r="IA91" s="138"/>
      <c r="IB91" s="138"/>
      <c r="IC91" s="138"/>
      <c r="ID91" s="138"/>
      <c r="IE91" s="138"/>
      <c r="IF91" s="138"/>
      <c r="IG91" s="138"/>
      <c r="IH91" s="138"/>
      <c r="II91" s="138"/>
      <c r="IJ91" s="138"/>
      <c r="IK91" s="138"/>
      <c r="IL91" s="138"/>
      <c r="IM91" s="138"/>
      <c r="IN91" s="138"/>
      <c r="IO91" s="138"/>
      <c r="IP91" s="138"/>
      <c r="IQ91" s="138"/>
      <c r="IR91" s="138"/>
      <c r="IS91" s="138"/>
      <c r="IT91" s="138"/>
      <c r="IU91" s="138"/>
      <c r="IV91" s="138"/>
    </row>
    <row r="92" spans="1:256" s="443" customFormat="1" ht="15" customHeight="1">
      <c r="A92" s="133"/>
      <c r="B92" s="133"/>
      <c r="C92" s="133"/>
      <c r="D92" s="184"/>
      <c r="E92" s="184"/>
      <c r="F92" s="184"/>
      <c r="G92" s="150"/>
      <c r="H92" s="150"/>
      <c r="I92" s="138"/>
      <c r="J92" s="151"/>
      <c r="K92" s="138"/>
      <c r="L92" s="138"/>
      <c r="M92" s="151"/>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c r="DH92" s="138"/>
      <c r="DI92" s="138"/>
      <c r="DJ92" s="138"/>
      <c r="DK92" s="138"/>
      <c r="DL92" s="138"/>
      <c r="DM92" s="138"/>
      <c r="DN92" s="138"/>
      <c r="DO92" s="138"/>
      <c r="DP92" s="138"/>
      <c r="DQ92" s="138"/>
      <c r="DR92" s="138"/>
      <c r="DS92" s="138"/>
      <c r="DT92" s="138"/>
      <c r="DU92" s="138"/>
      <c r="DV92" s="138"/>
      <c r="DW92" s="138"/>
      <c r="DX92" s="138"/>
      <c r="DY92" s="138"/>
      <c r="DZ92" s="138"/>
      <c r="EA92" s="138"/>
      <c r="EB92" s="138"/>
      <c r="EC92" s="138"/>
      <c r="ED92" s="138"/>
      <c r="EE92" s="138"/>
      <c r="EF92" s="138"/>
      <c r="EG92" s="138"/>
      <c r="EH92" s="138"/>
      <c r="EI92" s="138"/>
      <c r="EJ92" s="138"/>
      <c r="EK92" s="138"/>
      <c r="EL92" s="138"/>
      <c r="EM92" s="138"/>
      <c r="EN92" s="138"/>
      <c r="EO92" s="138"/>
      <c r="EP92" s="138"/>
      <c r="EQ92" s="138"/>
      <c r="ER92" s="138"/>
      <c r="ES92" s="138"/>
      <c r="ET92" s="138"/>
      <c r="EU92" s="138"/>
      <c r="EV92" s="138"/>
      <c r="EW92" s="138"/>
      <c r="EX92" s="138"/>
      <c r="EY92" s="138"/>
      <c r="EZ92" s="138"/>
      <c r="FA92" s="138"/>
      <c r="FB92" s="138"/>
      <c r="FC92" s="138"/>
      <c r="FD92" s="138"/>
      <c r="FE92" s="138"/>
      <c r="FF92" s="138"/>
      <c r="FG92" s="138"/>
      <c r="FH92" s="138"/>
      <c r="FI92" s="138"/>
      <c r="FJ92" s="138"/>
      <c r="FK92" s="138"/>
      <c r="FL92" s="138"/>
      <c r="FM92" s="138"/>
      <c r="FN92" s="138"/>
      <c r="FO92" s="138"/>
      <c r="FP92" s="138"/>
      <c r="FQ92" s="138"/>
      <c r="FR92" s="138"/>
      <c r="FS92" s="138"/>
      <c r="FT92" s="138"/>
      <c r="FU92" s="138"/>
      <c r="FV92" s="138"/>
      <c r="FW92" s="138"/>
      <c r="FX92" s="138"/>
      <c r="FY92" s="138"/>
      <c r="FZ92" s="138"/>
      <c r="GA92" s="138"/>
      <c r="GB92" s="138"/>
      <c r="GC92" s="138"/>
      <c r="GD92" s="138"/>
      <c r="GE92" s="138"/>
      <c r="GF92" s="138"/>
      <c r="GG92" s="138"/>
      <c r="GH92" s="138"/>
      <c r="GI92" s="138"/>
      <c r="GJ92" s="138"/>
      <c r="GK92" s="138"/>
      <c r="GL92" s="138"/>
      <c r="GM92" s="138"/>
      <c r="GN92" s="138"/>
      <c r="GO92" s="138"/>
      <c r="GP92" s="138"/>
      <c r="GQ92" s="138"/>
      <c r="GR92" s="138"/>
      <c r="GS92" s="138"/>
      <c r="GT92" s="138"/>
      <c r="GU92" s="138"/>
      <c r="GV92" s="138"/>
      <c r="GW92" s="138"/>
      <c r="GX92" s="138"/>
      <c r="GY92" s="138"/>
      <c r="GZ92" s="138"/>
      <c r="HA92" s="138"/>
      <c r="HB92" s="138"/>
      <c r="HC92" s="138"/>
      <c r="HD92" s="138"/>
      <c r="HE92" s="138"/>
      <c r="HF92" s="138"/>
      <c r="HG92" s="138"/>
      <c r="HH92" s="138"/>
      <c r="HI92" s="138"/>
      <c r="HJ92" s="138"/>
      <c r="HK92" s="138"/>
      <c r="HL92" s="138"/>
      <c r="HM92" s="138"/>
      <c r="HN92" s="138"/>
      <c r="HO92" s="138"/>
      <c r="HP92" s="138"/>
      <c r="HQ92" s="138"/>
      <c r="HR92" s="138"/>
      <c r="HS92" s="138"/>
      <c r="HT92" s="138"/>
      <c r="HU92" s="138"/>
      <c r="HV92" s="138"/>
      <c r="HW92" s="138"/>
      <c r="HX92" s="138"/>
      <c r="HY92" s="138"/>
      <c r="HZ92" s="138"/>
      <c r="IA92" s="138"/>
      <c r="IB92" s="138"/>
      <c r="IC92" s="138"/>
      <c r="ID92" s="138"/>
      <c r="IE92" s="138"/>
      <c r="IF92" s="138"/>
      <c r="IG92" s="138"/>
      <c r="IH92" s="138"/>
      <c r="II92" s="138"/>
      <c r="IJ92" s="138"/>
      <c r="IK92" s="138"/>
      <c r="IL92" s="138"/>
      <c r="IM92" s="138"/>
      <c r="IN92" s="138"/>
      <c r="IO92" s="138"/>
      <c r="IP92" s="138"/>
      <c r="IQ92" s="138"/>
      <c r="IR92" s="138"/>
      <c r="IS92" s="138"/>
      <c r="IT92" s="138"/>
      <c r="IU92" s="138"/>
      <c r="IV92" s="138"/>
    </row>
    <row r="93" spans="1:256" s="443" customFormat="1" ht="15" customHeight="1">
      <c r="A93" s="133"/>
      <c r="B93" s="133"/>
      <c r="C93" s="133"/>
      <c r="D93" s="184"/>
      <c r="E93" s="184"/>
      <c r="F93" s="184"/>
      <c r="G93" s="150"/>
      <c r="H93" s="150"/>
      <c r="I93" s="138"/>
      <c r="J93" s="151"/>
      <c r="K93" s="138"/>
      <c r="L93" s="138"/>
      <c r="M93" s="151"/>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8"/>
      <c r="DQ93" s="138"/>
      <c r="DR93" s="138"/>
      <c r="DS93" s="138"/>
      <c r="DT93" s="138"/>
      <c r="DU93" s="138"/>
      <c r="DV93" s="138"/>
      <c r="DW93" s="138"/>
      <c r="DX93" s="138"/>
      <c r="DY93" s="138"/>
      <c r="DZ93" s="138"/>
      <c r="EA93" s="138"/>
      <c r="EB93" s="138"/>
      <c r="EC93" s="138"/>
      <c r="ED93" s="138"/>
      <c r="EE93" s="138"/>
      <c r="EF93" s="138"/>
      <c r="EG93" s="138"/>
      <c r="EH93" s="138"/>
      <c r="EI93" s="138"/>
      <c r="EJ93" s="138"/>
      <c r="EK93" s="138"/>
      <c r="EL93" s="138"/>
      <c r="EM93" s="138"/>
      <c r="EN93" s="138"/>
      <c r="EO93" s="138"/>
      <c r="EP93" s="138"/>
      <c r="EQ93" s="138"/>
      <c r="ER93" s="138"/>
      <c r="ES93" s="138"/>
      <c r="ET93" s="138"/>
      <c r="EU93" s="138"/>
      <c r="EV93" s="138"/>
      <c r="EW93" s="138"/>
      <c r="EX93" s="138"/>
      <c r="EY93" s="138"/>
      <c r="EZ93" s="138"/>
      <c r="FA93" s="138"/>
      <c r="FB93" s="138"/>
      <c r="FC93" s="138"/>
      <c r="FD93" s="138"/>
      <c r="FE93" s="138"/>
      <c r="FF93" s="138"/>
      <c r="FG93" s="138"/>
      <c r="FH93" s="138"/>
      <c r="FI93" s="138"/>
      <c r="FJ93" s="138"/>
      <c r="FK93" s="138"/>
      <c r="FL93" s="138"/>
      <c r="FM93" s="138"/>
      <c r="FN93" s="138"/>
      <c r="FO93" s="138"/>
      <c r="FP93" s="138"/>
      <c r="FQ93" s="138"/>
      <c r="FR93" s="138"/>
      <c r="FS93" s="138"/>
      <c r="FT93" s="138"/>
      <c r="FU93" s="138"/>
      <c r="FV93" s="138"/>
      <c r="FW93" s="138"/>
      <c r="FX93" s="138"/>
      <c r="FY93" s="138"/>
      <c r="FZ93" s="138"/>
      <c r="GA93" s="138"/>
      <c r="GB93" s="138"/>
      <c r="GC93" s="138"/>
      <c r="GD93" s="138"/>
      <c r="GE93" s="138"/>
      <c r="GF93" s="138"/>
      <c r="GG93" s="138"/>
      <c r="GH93" s="138"/>
      <c r="GI93" s="138"/>
      <c r="GJ93" s="138"/>
      <c r="GK93" s="138"/>
      <c r="GL93" s="138"/>
      <c r="GM93" s="138"/>
      <c r="GN93" s="138"/>
      <c r="GO93" s="138"/>
      <c r="GP93" s="138"/>
      <c r="GQ93" s="138"/>
      <c r="GR93" s="138"/>
      <c r="GS93" s="138"/>
      <c r="GT93" s="138"/>
      <c r="GU93" s="138"/>
      <c r="GV93" s="138"/>
      <c r="GW93" s="138"/>
      <c r="GX93" s="138"/>
      <c r="GY93" s="138"/>
      <c r="GZ93" s="138"/>
      <c r="HA93" s="138"/>
      <c r="HB93" s="138"/>
      <c r="HC93" s="138"/>
      <c r="HD93" s="138"/>
      <c r="HE93" s="138"/>
      <c r="HF93" s="138"/>
      <c r="HG93" s="138"/>
      <c r="HH93" s="138"/>
      <c r="HI93" s="138"/>
      <c r="HJ93" s="138"/>
      <c r="HK93" s="138"/>
      <c r="HL93" s="138"/>
      <c r="HM93" s="138"/>
      <c r="HN93" s="138"/>
      <c r="HO93" s="138"/>
      <c r="HP93" s="138"/>
      <c r="HQ93" s="138"/>
      <c r="HR93" s="138"/>
      <c r="HS93" s="138"/>
      <c r="HT93" s="138"/>
      <c r="HU93" s="138"/>
      <c r="HV93" s="138"/>
      <c r="HW93" s="138"/>
      <c r="HX93" s="138"/>
      <c r="HY93" s="138"/>
      <c r="HZ93" s="138"/>
      <c r="IA93" s="138"/>
      <c r="IB93" s="138"/>
      <c r="IC93" s="138"/>
      <c r="ID93" s="138"/>
      <c r="IE93" s="138"/>
      <c r="IF93" s="138"/>
      <c r="IG93" s="138"/>
      <c r="IH93" s="138"/>
      <c r="II93" s="138"/>
      <c r="IJ93" s="138"/>
      <c r="IK93" s="138"/>
      <c r="IL93" s="138"/>
      <c r="IM93" s="138"/>
      <c r="IN93" s="138"/>
      <c r="IO93" s="138"/>
      <c r="IP93" s="138"/>
      <c r="IQ93" s="138"/>
      <c r="IR93" s="138"/>
      <c r="IS93" s="138"/>
      <c r="IT93" s="138"/>
      <c r="IU93" s="138"/>
      <c r="IV93" s="138"/>
    </row>
    <row r="94" spans="1:256" s="443" customFormat="1" ht="15" customHeight="1">
      <c r="A94" s="133"/>
      <c r="B94" s="133"/>
      <c r="C94" s="133"/>
      <c r="D94" s="184"/>
      <c r="E94" s="184"/>
      <c r="F94" s="184"/>
      <c r="G94" s="150"/>
      <c r="H94" s="150"/>
      <c r="I94" s="138"/>
      <c r="J94" s="151"/>
      <c r="K94" s="138"/>
      <c r="L94" s="138"/>
      <c r="M94" s="151"/>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138"/>
      <c r="DJ94" s="138"/>
      <c r="DK94" s="138"/>
      <c r="DL94" s="138"/>
      <c r="DM94" s="138"/>
      <c r="DN94" s="138"/>
      <c r="DO94" s="138"/>
      <c r="DP94" s="138"/>
      <c r="DQ94" s="138"/>
      <c r="DR94" s="138"/>
      <c r="DS94" s="138"/>
      <c r="DT94" s="138"/>
      <c r="DU94" s="138"/>
      <c r="DV94" s="138"/>
      <c r="DW94" s="138"/>
      <c r="DX94" s="138"/>
      <c r="DY94" s="138"/>
      <c r="DZ94" s="138"/>
      <c r="EA94" s="138"/>
      <c r="EB94" s="138"/>
      <c r="EC94" s="138"/>
      <c r="ED94" s="138"/>
      <c r="EE94" s="138"/>
      <c r="EF94" s="138"/>
      <c r="EG94" s="138"/>
      <c r="EH94" s="138"/>
      <c r="EI94" s="138"/>
      <c r="EJ94" s="138"/>
      <c r="EK94" s="138"/>
      <c r="EL94" s="138"/>
      <c r="EM94" s="138"/>
      <c r="EN94" s="138"/>
      <c r="EO94" s="138"/>
      <c r="EP94" s="138"/>
      <c r="EQ94" s="138"/>
      <c r="ER94" s="138"/>
      <c r="ES94" s="138"/>
      <c r="ET94" s="138"/>
      <c r="EU94" s="138"/>
      <c r="EV94" s="138"/>
      <c r="EW94" s="138"/>
      <c r="EX94" s="138"/>
      <c r="EY94" s="138"/>
      <c r="EZ94" s="138"/>
      <c r="FA94" s="138"/>
      <c r="FB94" s="138"/>
      <c r="FC94" s="138"/>
      <c r="FD94" s="138"/>
      <c r="FE94" s="138"/>
      <c r="FF94" s="138"/>
      <c r="FG94" s="138"/>
      <c r="FH94" s="138"/>
      <c r="FI94" s="138"/>
      <c r="FJ94" s="138"/>
      <c r="FK94" s="138"/>
      <c r="FL94" s="138"/>
      <c r="FM94" s="138"/>
      <c r="FN94" s="138"/>
      <c r="FO94" s="138"/>
      <c r="FP94" s="138"/>
      <c r="FQ94" s="138"/>
      <c r="FR94" s="138"/>
      <c r="FS94" s="138"/>
      <c r="FT94" s="138"/>
      <c r="FU94" s="138"/>
      <c r="FV94" s="138"/>
      <c r="FW94" s="138"/>
      <c r="FX94" s="138"/>
      <c r="FY94" s="138"/>
      <c r="FZ94" s="138"/>
      <c r="GA94" s="138"/>
      <c r="GB94" s="138"/>
      <c r="GC94" s="138"/>
      <c r="GD94" s="138"/>
      <c r="GE94" s="138"/>
      <c r="GF94" s="138"/>
      <c r="GG94" s="138"/>
      <c r="GH94" s="138"/>
      <c r="GI94" s="138"/>
      <c r="GJ94" s="138"/>
      <c r="GK94" s="138"/>
      <c r="GL94" s="138"/>
      <c r="GM94" s="138"/>
      <c r="GN94" s="138"/>
      <c r="GO94" s="138"/>
      <c r="GP94" s="138"/>
      <c r="GQ94" s="138"/>
      <c r="GR94" s="138"/>
      <c r="GS94" s="138"/>
      <c r="GT94" s="138"/>
      <c r="GU94" s="138"/>
      <c r="GV94" s="138"/>
      <c r="GW94" s="138"/>
      <c r="GX94" s="138"/>
      <c r="GY94" s="138"/>
      <c r="GZ94" s="138"/>
      <c r="HA94" s="138"/>
      <c r="HB94" s="138"/>
      <c r="HC94" s="138"/>
      <c r="HD94" s="138"/>
      <c r="HE94" s="138"/>
      <c r="HF94" s="138"/>
      <c r="HG94" s="138"/>
      <c r="HH94" s="138"/>
      <c r="HI94" s="138"/>
      <c r="HJ94" s="138"/>
      <c r="HK94" s="138"/>
      <c r="HL94" s="138"/>
      <c r="HM94" s="138"/>
      <c r="HN94" s="138"/>
      <c r="HO94" s="138"/>
      <c r="HP94" s="138"/>
      <c r="HQ94" s="138"/>
      <c r="HR94" s="138"/>
      <c r="HS94" s="138"/>
      <c r="HT94" s="138"/>
      <c r="HU94" s="138"/>
      <c r="HV94" s="138"/>
      <c r="HW94" s="138"/>
      <c r="HX94" s="138"/>
      <c r="HY94" s="138"/>
      <c r="HZ94" s="138"/>
      <c r="IA94" s="138"/>
      <c r="IB94" s="138"/>
      <c r="IC94" s="138"/>
      <c r="ID94" s="138"/>
      <c r="IE94" s="138"/>
      <c r="IF94" s="138"/>
      <c r="IG94" s="138"/>
      <c r="IH94" s="138"/>
      <c r="II94" s="138"/>
      <c r="IJ94" s="138"/>
      <c r="IK94" s="138"/>
      <c r="IL94" s="138"/>
      <c r="IM94" s="138"/>
      <c r="IN94" s="138"/>
      <c r="IO94" s="138"/>
      <c r="IP94" s="138"/>
      <c r="IQ94" s="138"/>
      <c r="IR94" s="138"/>
      <c r="IS94" s="138"/>
      <c r="IT94" s="138"/>
      <c r="IU94" s="138"/>
      <c r="IV94" s="138"/>
    </row>
    <row r="95" spans="1:256" s="443" customFormat="1" ht="15" customHeight="1">
      <c r="A95" s="133"/>
      <c r="B95" s="133"/>
      <c r="C95" s="133"/>
      <c r="D95" s="184"/>
      <c r="E95" s="184"/>
      <c r="F95" s="184"/>
      <c r="G95" s="150"/>
      <c r="H95" s="150"/>
      <c r="I95" s="138"/>
      <c r="J95" s="151"/>
      <c r="K95" s="138"/>
      <c r="L95" s="138"/>
      <c r="M95" s="151"/>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c r="CS95" s="138"/>
      <c r="CT95" s="138"/>
      <c r="CU95" s="138"/>
      <c r="CV95" s="138"/>
      <c r="CW95" s="138"/>
      <c r="CX95" s="138"/>
      <c r="CY95" s="138"/>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38"/>
      <c r="EJ95" s="138"/>
      <c r="EK95" s="138"/>
      <c r="EL95" s="138"/>
      <c r="EM95" s="138"/>
      <c r="EN95" s="138"/>
      <c r="EO95" s="138"/>
      <c r="EP95" s="138"/>
      <c r="EQ95" s="138"/>
      <c r="ER95" s="138"/>
      <c r="ES95" s="138"/>
      <c r="ET95" s="138"/>
      <c r="EU95" s="138"/>
      <c r="EV95" s="138"/>
      <c r="EW95" s="138"/>
      <c r="EX95" s="138"/>
      <c r="EY95" s="138"/>
      <c r="EZ95" s="138"/>
      <c r="FA95" s="138"/>
      <c r="FB95" s="138"/>
      <c r="FC95" s="138"/>
      <c r="FD95" s="138"/>
      <c r="FE95" s="138"/>
      <c r="FF95" s="138"/>
      <c r="FG95" s="138"/>
      <c r="FH95" s="138"/>
      <c r="FI95" s="138"/>
      <c r="FJ95" s="138"/>
      <c r="FK95" s="138"/>
      <c r="FL95" s="138"/>
      <c r="FM95" s="138"/>
      <c r="FN95" s="138"/>
      <c r="FO95" s="138"/>
      <c r="FP95" s="138"/>
      <c r="FQ95" s="138"/>
      <c r="FR95" s="138"/>
      <c r="FS95" s="138"/>
      <c r="FT95" s="138"/>
      <c r="FU95" s="138"/>
      <c r="FV95" s="138"/>
      <c r="FW95" s="138"/>
      <c r="FX95" s="138"/>
      <c r="FY95" s="138"/>
      <c r="FZ95" s="138"/>
      <c r="GA95" s="138"/>
      <c r="GB95" s="138"/>
      <c r="GC95" s="138"/>
      <c r="GD95" s="138"/>
      <c r="GE95" s="138"/>
      <c r="GF95" s="138"/>
      <c r="GG95" s="138"/>
      <c r="GH95" s="138"/>
      <c r="GI95" s="138"/>
      <c r="GJ95" s="138"/>
      <c r="GK95" s="138"/>
      <c r="GL95" s="138"/>
      <c r="GM95" s="138"/>
      <c r="GN95" s="138"/>
      <c r="GO95" s="138"/>
      <c r="GP95" s="138"/>
      <c r="GQ95" s="138"/>
      <c r="GR95" s="138"/>
      <c r="GS95" s="138"/>
      <c r="GT95" s="138"/>
      <c r="GU95" s="138"/>
      <c r="GV95" s="138"/>
      <c r="GW95" s="138"/>
      <c r="GX95" s="138"/>
      <c r="GY95" s="138"/>
      <c r="GZ95" s="138"/>
      <c r="HA95" s="138"/>
      <c r="HB95" s="138"/>
      <c r="HC95" s="138"/>
      <c r="HD95" s="138"/>
      <c r="HE95" s="138"/>
      <c r="HF95" s="138"/>
      <c r="HG95" s="138"/>
      <c r="HH95" s="138"/>
      <c r="HI95" s="138"/>
      <c r="HJ95" s="138"/>
      <c r="HK95" s="138"/>
      <c r="HL95" s="138"/>
      <c r="HM95" s="138"/>
      <c r="HN95" s="138"/>
      <c r="HO95" s="138"/>
      <c r="HP95" s="138"/>
      <c r="HQ95" s="138"/>
      <c r="HR95" s="138"/>
      <c r="HS95" s="138"/>
      <c r="HT95" s="138"/>
      <c r="HU95" s="138"/>
      <c r="HV95" s="138"/>
      <c r="HW95" s="138"/>
      <c r="HX95" s="138"/>
      <c r="HY95" s="138"/>
      <c r="HZ95" s="138"/>
      <c r="IA95" s="138"/>
      <c r="IB95" s="138"/>
      <c r="IC95" s="138"/>
      <c r="ID95" s="138"/>
      <c r="IE95" s="138"/>
      <c r="IF95" s="138"/>
      <c r="IG95" s="138"/>
      <c r="IH95" s="138"/>
      <c r="II95" s="138"/>
      <c r="IJ95" s="138"/>
      <c r="IK95" s="138"/>
      <c r="IL95" s="138"/>
      <c r="IM95" s="138"/>
      <c r="IN95" s="138"/>
      <c r="IO95" s="138"/>
      <c r="IP95" s="138"/>
      <c r="IQ95" s="138"/>
      <c r="IR95" s="138"/>
      <c r="IS95" s="138"/>
      <c r="IT95" s="138"/>
      <c r="IU95" s="138"/>
      <c r="IV95" s="138"/>
    </row>
    <row r="96" spans="1:256" s="443" customFormat="1" ht="15" customHeight="1">
      <c r="A96" s="133"/>
      <c r="B96" s="133"/>
      <c r="C96" s="133"/>
      <c r="D96" s="184"/>
      <c r="E96" s="184"/>
      <c r="F96" s="184"/>
      <c r="G96" s="150"/>
      <c r="H96" s="150"/>
      <c r="I96" s="138"/>
      <c r="J96" s="151"/>
      <c r="K96" s="138"/>
      <c r="L96" s="138"/>
      <c r="M96" s="151"/>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c r="CS96" s="138"/>
      <c r="CT96" s="138"/>
      <c r="CU96" s="138"/>
      <c r="CV96" s="138"/>
      <c r="CW96" s="138"/>
      <c r="CX96" s="138"/>
      <c r="CY96" s="138"/>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38"/>
      <c r="EJ96" s="138"/>
      <c r="EK96" s="138"/>
      <c r="EL96" s="138"/>
      <c r="EM96" s="138"/>
      <c r="EN96" s="138"/>
      <c r="EO96" s="138"/>
      <c r="EP96" s="138"/>
      <c r="EQ96" s="138"/>
      <c r="ER96" s="138"/>
      <c r="ES96" s="138"/>
      <c r="ET96" s="138"/>
      <c r="EU96" s="138"/>
      <c r="EV96" s="138"/>
      <c r="EW96" s="138"/>
      <c r="EX96" s="138"/>
      <c r="EY96" s="138"/>
      <c r="EZ96" s="138"/>
      <c r="FA96" s="138"/>
      <c r="FB96" s="138"/>
      <c r="FC96" s="138"/>
      <c r="FD96" s="138"/>
      <c r="FE96" s="138"/>
      <c r="FF96" s="138"/>
      <c r="FG96" s="138"/>
      <c r="FH96" s="138"/>
      <c r="FI96" s="138"/>
      <c r="FJ96" s="138"/>
      <c r="FK96" s="138"/>
      <c r="FL96" s="138"/>
      <c r="FM96" s="138"/>
      <c r="FN96" s="138"/>
      <c r="FO96" s="138"/>
      <c r="FP96" s="138"/>
      <c r="FQ96" s="138"/>
      <c r="FR96" s="138"/>
      <c r="FS96" s="138"/>
      <c r="FT96" s="138"/>
      <c r="FU96" s="138"/>
      <c r="FV96" s="138"/>
      <c r="FW96" s="138"/>
      <c r="FX96" s="138"/>
      <c r="FY96" s="138"/>
      <c r="FZ96" s="138"/>
      <c r="GA96" s="138"/>
      <c r="GB96" s="138"/>
      <c r="GC96" s="138"/>
      <c r="GD96" s="138"/>
      <c r="GE96" s="138"/>
      <c r="GF96" s="138"/>
      <c r="GG96" s="138"/>
      <c r="GH96" s="138"/>
      <c r="GI96" s="138"/>
      <c r="GJ96" s="138"/>
      <c r="GK96" s="138"/>
      <c r="GL96" s="138"/>
      <c r="GM96" s="138"/>
      <c r="GN96" s="138"/>
      <c r="GO96" s="138"/>
      <c r="GP96" s="138"/>
      <c r="GQ96" s="138"/>
      <c r="GR96" s="138"/>
      <c r="GS96" s="138"/>
      <c r="GT96" s="138"/>
      <c r="GU96" s="138"/>
      <c r="GV96" s="138"/>
      <c r="GW96" s="138"/>
      <c r="GX96" s="138"/>
      <c r="GY96" s="138"/>
      <c r="GZ96" s="138"/>
      <c r="HA96" s="138"/>
      <c r="HB96" s="138"/>
      <c r="HC96" s="138"/>
      <c r="HD96" s="138"/>
      <c r="HE96" s="138"/>
      <c r="HF96" s="138"/>
      <c r="HG96" s="138"/>
      <c r="HH96" s="138"/>
      <c r="HI96" s="138"/>
      <c r="HJ96" s="138"/>
      <c r="HK96" s="138"/>
      <c r="HL96" s="138"/>
      <c r="HM96" s="138"/>
      <c r="HN96" s="138"/>
      <c r="HO96" s="138"/>
      <c r="HP96" s="138"/>
      <c r="HQ96" s="138"/>
      <c r="HR96" s="138"/>
      <c r="HS96" s="138"/>
      <c r="HT96" s="138"/>
      <c r="HU96" s="138"/>
      <c r="HV96" s="138"/>
      <c r="HW96" s="138"/>
      <c r="HX96" s="138"/>
      <c r="HY96" s="138"/>
      <c r="HZ96" s="138"/>
      <c r="IA96" s="138"/>
      <c r="IB96" s="138"/>
      <c r="IC96" s="138"/>
      <c r="ID96" s="138"/>
      <c r="IE96" s="138"/>
      <c r="IF96" s="138"/>
      <c r="IG96" s="138"/>
      <c r="IH96" s="138"/>
      <c r="II96" s="138"/>
      <c r="IJ96" s="138"/>
      <c r="IK96" s="138"/>
      <c r="IL96" s="138"/>
      <c r="IM96" s="138"/>
      <c r="IN96" s="138"/>
      <c r="IO96" s="138"/>
      <c r="IP96" s="138"/>
      <c r="IQ96" s="138"/>
      <c r="IR96" s="138"/>
      <c r="IS96" s="138"/>
      <c r="IT96" s="138"/>
      <c r="IU96" s="138"/>
      <c r="IV96" s="138"/>
    </row>
    <row r="97" spans="1:256" s="443" customFormat="1" ht="15" customHeight="1">
      <c r="A97" s="133"/>
      <c r="B97" s="133"/>
      <c r="C97" s="133"/>
      <c r="D97" s="184"/>
      <c r="E97" s="184"/>
      <c r="F97" s="184"/>
      <c r="G97" s="150"/>
      <c r="H97" s="150"/>
      <c r="I97" s="138"/>
      <c r="J97" s="151"/>
      <c r="K97" s="138"/>
      <c r="L97" s="138"/>
      <c r="M97" s="151"/>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c r="CS97" s="138"/>
      <c r="CT97" s="138"/>
      <c r="CU97" s="138"/>
      <c r="CV97" s="138"/>
      <c r="CW97" s="138"/>
      <c r="CX97" s="138"/>
      <c r="CY97" s="138"/>
      <c r="CZ97" s="138"/>
      <c r="DA97" s="138"/>
      <c r="DB97" s="138"/>
      <c r="DC97" s="138"/>
      <c r="DD97" s="138"/>
      <c r="DE97" s="138"/>
      <c r="DF97" s="138"/>
      <c r="DG97" s="138"/>
      <c r="DH97" s="138"/>
      <c r="DI97" s="138"/>
      <c r="DJ97" s="138"/>
      <c r="DK97" s="138"/>
      <c r="DL97" s="138"/>
      <c r="DM97" s="138"/>
      <c r="DN97" s="138"/>
      <c r="DO97" s="138"/>
      <c r="DP97" s="138"/>
      <c r="DQ97" s="138"/>
      <c r="DR97" s="138"/>
      <c r="DS97" s="138"/>
      <c r="DT97" s="138"/>
      <c r="DU97" s="138"/>
      <c r="DV97" s="138"/>
      <c r="DW97" s="138"/>
      <c r="DX97" s="138"/>
      <c r="DY97" s="138"/>
      <c r="DZ97" s="138"/>
      <c r="EA97" s="138"/>
      <c r="EB97" s="138"/>
      <c r="EC97" s="138"/>
      <c r="ED97" s="138"/>
      <c r="EE97" s="138"/>
      <c r="EF97" s="138"/>
      <c r="EG97" s="138"/>
      <c r="EH97" s="138"/>
      <c r="EI97" s="138"/>
      <c r="EJ97" s="138"/>
      <c r="EK97" s="138"/>
      <c r="EL97" s="138"/>
      <c r="EM97" s="138"/>
      <c r="EN97" s="138"/>
      <c r="EO97" s="138"/>
      <c r="EP97" s="138"/>
      <c r="EQ97" s="138"/>
      <c r="ER97" s="138"/>
      <c r="ES97" s="138"/>
      <c r="ET97" s="138"/>
      <c r="EU97" s="138"/>
      <c r="EV97" s="138"/>
      <c r="EW97" s="138"/>
      <c r="EX97" s="138"/>
      <c r="EY97" s="138"/>
      <c r="EZ97" s="138"/>
      <c r="FA97" s="138"/>
      <c r="FB97" s="138"/>
      <c r="FC97" s="138"/>
      <c r="FD97" s="138"/>
      <c r="FE97" s="138"/>
      <c r="FF97" s="138"/>
      <c r="FG97" s="138"/>
      <c r="FH97" s="138"/>
      <c r="FI97" s="138"/>
      <c r="FJ97" s="138"/>
      <c r="FK97" s="138"/>
      <c r="FL97" s="138"/>
      <c r="FM97" s="138"/>
      <c r="FN97" s="138"/>
      <c r="FO97" s="138"/>
      <c r="FP97" s="138"/>
      <c r="FQ97" s="138"/>
      <c r="FR97" s="138"/>
      <c r="FS97" s="138"/>
      <c r="FT97" s="138"/>
      <c r="FU97" s="138"/>
      <c r="FV97" s="138"/>
      <c r="FW97" s="138"/>
      <c r="FX97" s="138"/>
      <c r="FY97" s="138"/>
      <c r="FZ97" s="138"/>
      <c r="GA97" s="138"/>
      <c r="GB97" s="138"/>
      <c r="GC97" s="138"/>
      <c r="GD97" s="138"/>
      <c r="GE97" s="138"/>
      <c r="GF97" s="138"/>
      <c r="GG97" s="138"/>
      <c r="GH97" s="138"/>
      <c r="GI97" s="138"/>
      <c r="GJ97" s="138"/>
      <c r="GK97" s="138"/>
      <c r="GL97" s="138"/>
      <c r="GM97" s="138"/>
      <c r="GN97" s="138"/>
      <c r="GO97" s="138"/>
      <c r="GP97" s="138"/>
      <c r="GQ97" s="138"/>
      <c r="GR97" s="138"/>
      <c r="GS97" s="138"/>
      <c r="GT97" s="138"/>
      <c r="GU97" s="138"/>
      <c r="GV97" s="138"/>
      <c r="GW97" s="138"/>
      <c r="GX97" s="138"/>
      <c r="GY97" s="138"/>
      <c r="GZ97" s="138"/>
      <c r="HA97" s="138"/>
      <c r="HB97" s="138"/>
      <c r="HC97" s="138"/>
      <c r="HD97" s="138"/>
      <c r="HE97" s="138"/>
      <c r="HF97" s="138"/>
      <c r="HG97" s="138"/>
      <c r="HH97" s="138"/>
      <c r="HI97" s="138"/>
      <c r="HJ97" s="138"/>
      <c r="HK97" s="138"/>
      <c r="HL97" s="138"/>
      <c r="HM97" s="138"/>
      <c r="HN97" s="138"/>
      <c r="HO97" s="138"/>
      <c r="HP97" s="138"/>
      <c r="HQ97" s="138"/>
      <c r="HR97" s="138"/>
      <c r="HS97" s="138"/>
      <c r="HT97" s="138"/>
      <c r="HU97" s="138"/>
      <c r="HV97" s="138"/>
      <c r="HW97" s="138"/>
      <c r="HX97" s="138"/>
      <c r="HY97" s="138"/>
      <c r="HZ97" s="138"/>
      <c r="IA97" s="138"/>
      <c r="IB97" s="138"/>
      <c r="IC97" s="138"/>
      <c r="ID97" s="138"/>
      <c r="IE97" s="138"/>
      <c r="IF97" s="138"/>
      <c r="IG97" s="138"/>
      <c r="IH97" s="138"/>
      <c r="II97" s="138"/>
      <c r="IJ97" s="138"/>
      <c r="IK97" s="138"/>
      <c r="IL97" s="138"/>
      <c r="IM97" s="138"/>
      <c r="IN97" s="138"/>
      <c r="IO97" s="138"/>
      <c r="IP97" s="138"/>
      <c r="IQ97" s="138"/>
      <c r="IR97" s="138"/>
      <c r="IS97" s="138"/>
      <c r="IT97" s="138"/>
      <c r="IU97" s="138"/>
      <c r="IV97" s="138"/>
    </row>
    <row r="98" spans="1:256" s="443" customFormat="1" ht="15" customHeight="1">
      <c r="A98" s="133"/>
      <c r="B98" s="133"/>
      <c r="C98" s="133"/>
      <c r="D98" s="184"/>
      <c r="E98" s="184"/>
      <c r="F98" s="184"/>
      <c r="G98" s="150"/>
      <c r="H98" s="150"/>
      <c r="I98" s="138"/>
      <c r="J98" s="151"/>
      <c r="K98" s="138"/>
      <c r="L98" s="138"/>
      <c r="M98" s="151"/>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c r="CS98" s="138"/>
      <c r="CT98" s="138"/>
      <c r="CU98" s="138"/>
      <c r="CV98" s="138"/>
      <c r="CW98" s="138"/>
      <c r="CX98" s="138"/>
      <c r="CY98" s="138"/>
      <c r="CZ98" s="138"/>
      <c r="DA98" s="138"/>
      <c r="DB98" s="138"/>
      <c r="DC98" s="138"/>
      <c r="DD98" s="138"/>
      <c r="DE98" s="138"/>
      <c r="DF98" s="138"/>
      <c r="DG98" s="138"/>
      <c r="DH98" s="138"/>
      <c r="DI98" s="138"/>
      <c r="DJ98" s="138"/>
      <c r="DK98" s="138"/>
      <c r="DL98" s="138"/>
      <c r="DM98" s="138"/>
      <c r="DN98" s="138"/>
      <c r="DO98" s="138"/>
      <c r="DP98" s="138"/>
      <c r="DQ98" s="138"/>
      <c r="DR98" s="138"/>
      <c r="DS98" s="138"/>
      <c r="DT98" s="138"/>
      <c r="DU98" s="138"/>
      <c r="DV98" s="138"/>
      <c r="DW98" s="138"/>
      <c r="DX98" s="138"/>
      <c r="DY98" s="138"/>
      <c r="DZ98" s="138"/>
      <c r="EA98" s="138"/>
      <c r="EB98" s="138"/>
      <c r="EC98" s="138"/>
      <c r="ED98" s="138"/>
      <c r="EE98" s="138"/>
      <c r="EF98" s="138"/>
      <c r="EG98" s="138"/>
      <c r="EH98" s="138"/>
      <c r="EI98" s="138"/>
      <c r="EJ98" s="138"/>
      <c r="EK98" s="138"/>
      <c r="EL98" s="138"/>
      <c r="EM98" s="138"/>
      <c r="EN98" s="138"/>
      <c r="EO98" s="138"/>
      <c r="EP98" s="138"/>
      <c r="EQ98" s="138"/>
      <c r="ER98" s="138"/>
      <c r="ES98" s="138"/>
      <c r="ET98" s="138"/>
      <c r="EU98" s="138"/>
      <c r="EV98" s="138"/>
      <c r="EW98" s="138"/>
      <c r="EX98" s="138"/>
      <c r="EY98" s="138"/>
      <c r="EZ98" s="138"/>
      <c r="FA98" s="138"/>
      <c r="FB98" s="138"/>
      <c r="FC98" s="138"/>
      <c r="FD98" s="138"/>
      <c r="FE98" s="138"/>
      <c r="FF98" s="138"/>
      <c r="FG98" s="138"/>
      <c r="FH98" s="138"/>
      <c r="FI98" s="138"/>
      <c r="FJ98" s="138"/>
      <c r="FK98" s="138"/>
      <c r="FL98" s="138"/>
      <c r="FM98" s="138"/>
      <c r="FN98" s="138"/>
      <c r="FO98" s="138"/>
      <c r="FP98" s="138"/>
      <c r="FQ98" s="138"/>
      <c r="FR98" s="138"/>
      <c r="FS98" s="138"/>
      <c r="FT98" s="138"/>
      <c r="FU98" s="138"/>
      <c r="FV98" s="138"/>
      <c r="FW98" s="138"/>
      <c r="FX98" s="138"/>
      <c r="FY98" s="138"/>
      <c r="FZ98" s="138"/>
      <c r="GA98" s="138"/>
      <c r="GB98" s="138"/>
      <c r="GC98" s="138"/>
      <c r="GD98" s="138"/>
      <c r="GE98" s="138"/>
      <c r="GF98" s="138"/>
      <c r="GG98" s="138"/>
      <c r="GH98" s="138"/>
      <c r="GI98" s="138"/>
      <c r="GJ98" s="138"/>
      <c r="GK98" s="138"/>
      <c r="GL98" s="138"/>
      <c r="GM98" s="138"/>
      <c r="GN98" s="138"/>
      <c r="GO98" s="138"/>
      <c r="GP98" s="138"/>
      <c r="GQ98" s="138"/>
      <c r="GR98" s="138"/>
      <c r="GS98" s="138"/>
      <c r="GT98" s="138"/>
      <c r="GU98" s="138"/>
      <c r="GV98" s="138"/>
      <c r="GW98" s="138"/>
      <c r="GX98" s="138"/>
      <c r="GY98" s="138"/>
      <c r="GZ98" s="138"/>
      <c r="HA98" s="138"/>
      <c r="HB98" s="138"/>
      <c r="HC98" s="138"/>
      <c r="HD98" s="138"/>
      <c r="HE98" s="138"/>
      <c r="HF98" s="138"/>
      <c r="HG98" s="138"/>
      <c r="HH98" s="138"/>
      <c r="HI98" s="138"/>
      <c r="HJ98" s="138"/>
      <c r="HK98" s="138"/>
      <c r="HL98" s="138"/>
      <c r="HM98" s="138"/>
      <c r="HN98" s="138"/>
      <c r="HO98" s="138"/>
      <c r="HP98" s="138"/>
      <c r="HQ98" s="138"/>
      <c r="HR98" s="138"/>
      <c r="HS98" s="138"/>
      <c r="HT98" s="138"/>
      <c r="HU98" s="138"/>
      <c r="HV98" s="138"/>
      <c r="HW98" s="138"/>
      <c r="HX98" s="138"/>
      <c r="HY98" s="138"/>
      <c r="HZ98" s="138"/>
      <c r="IA98" s="138"/>
      <c r="IB98" s="138"/>
      <c r="IC98" s="138"/>
      <c r="ID98" s="138"/>
      <c r="IE98" s="138"/>
      <c r="IF98" s="138"/>
      <c r="IG98" s="138"/>
      <c r="IH98" s="138"/>
      <c r="II98" s="138"/>
      <c r="IJ98" s="138"/>
      <c r="IK98" s="138"/>
      <c r="IL98" s="138"/>
      <c r="IM98" s="138"/>
      <c r="IN98" s="138"/>
      <c r="IO98" s="138"/>
      <c r="IP98" s="138"/>
      <c r="IQ98" s="138"/>
      <c r="IR98" s="138"/>
      <c r="IS98" s="138"/>
      <c r="IT98" s="138"/>
      <c r="IU98" s="138"/>
      <c r="IV98" s="138"/>
    </row>
    <row r="99" spans="1:256" s="443" customFormat="1" ht="15" customHeight="1">
      <c r="A99" s="133"/>
      <c r="B99" s="133"/>
      <c r="C99" s="133"/>
      <c r="D99" s="184"/>
      <c r="E99" s="184"/>
      <c r="F99" s="184"/>
      <c r="G99" s="150"/>
      <c r="H99" s="150"/>
      <c r="I99" s="138"/>
      <c r="J99" s="151"/>
      <c r="K99" s="138"/>
      <c r="L99" s="138"/>
      <c r="M99" s="151"/>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c r="EX99" s="138"/>
      <c r="EY99" s="138"/>
      <c r="EZ99" s="138"/>
      <c r="FA99" s="138"/>
      <c r="FB99" s="138"/>
      <c r="FC99" s="138"/>
      <c r="FD99" s="138"/>
      <c r="FE99" s="138"/>
      <c r="FF99" s="138"/>
      <c r="FG99" s="138"/>
      <c r="FH99" s="138"/>
      <c r="FI99" s="138"/>
      <c r="FJ99" s="138"/>
      <c r="FK99" s="138"/>
      <c r="FL99" s="138"/>
      <c r="FM99" s="138"/>
      <c r="FN99" s="138"/>
      <c r="FO99" s="138"/>
      <c r="FP99" s="138"/>
      <c r="FQ99" s="138"/>
      <c r="FR99" s="138"/>
      <c r="FS99" s="138"/>
      <c r="FT99" s="138"/>
      <c r="FU99" s="138"/>
      <c r="FV99" s="138"/>
      <c r="FW99" s="138"/>
      <c r="FX99" s="138"/>
      <c r="FY99" s="138"/>
      <c r="FZ99" s="138"/>
      <c r="GA99" s="138"/>
      <c r="GB99" s="138"/>
      <c r="GC99" s="138"/>
      <c r="GD99" s="138"/>
      <c r="GE99" s="138"/>
      <c r="GF99" s="138"/>
      <c r="GG99" s="138"/>
      <c r="GH99" s="138"/>
      <c r="GI99" s="138"/>
      <c r="GJ99" s="138"/>
      <c r="GK99" s="138"/>
      <c r="GL99" s="138"/>
      <c r="GM99" s="138"/>
      <c r="GN99" s="138"/>
      <c r="GO99" s="138"/>
      <c r="GP99" s="138"/>
      <c r="GQ99" s="138"/>
      <c r="GR99" s="138"/>
      <c r="GS99" s="138"/>
      <c r="GT99" s="138"/>
      <c r="GU99" s="138"/>
      <c r="GV99" s="138"/>
      <c r="GW99" s="138"/>
      <c r="GX99" s="138"/>
      <c r="GY99" s="138"/>
      <c r="GZ99" s="138"/>
      <c r="HA99" s="138"/>
      <c r="HB99" s="138"/>
      <c r="HC99" s="138"/>
      <c r="HD99" s="138"/>
      <c r="HE99" s="138"/>
      <c r="HF99" s="138"/>
      <c r="HG99" s="138"/>
      <c r="HH99" s="138"/>
      <c r="HI99" s="138"/>
      <c r="HJ99" s="138"/>
      <c r="HK99" s="138"/>
      <c r="HL99" s="138"/>
      <c r="HM99" s="138"/>
      <c r="HN99" s="138"/>
      <c r="HO99" s="138"/>
      <c r="HP99" s="138"/>
      <c r="HQ99" s="138"/>
      <c r="HR99" s="138"/>
      <c r="HS99" s="138"/>
      <c r="HT99" s="138"/>
      <c r="HU99" s="138"/>
      <c r="HV99" s="138"/>
      <c r="HW99" s="138"/>
      <c r="HX99" s="138"/>
      <c r="HY99" s="138"/>
      <c r="HZ99" s="138"/>
      <c r="IA99" s="138"/>
      <c r="IB99" s="138"/>
      <c r="IC99" s="138"/>
      <c r="ID99" s="138"/>
      <c r="IE99" s="138"/>
      <c r="IF99" s="138"/>
      <c r="IG99" s="138"/>
      <c r="IH99" s="138"/>
      <c r="II99" s="138"/>
      <c r="IJ99" s="138"/>
      <c r="IK99" s="138"/>
      <c r="IL99" s="138"/>
      <c r="IM99" s="138"/>
      <c r="IN99" s="138"/>
      <c r="IO99" s="138"/>
      <c r="IP99" s="138"/>
      <c r="IQ99" s="138"/>
      <c r="IR99" s="138"/>
      <c r="IS99" s="138"/>
      <c r="IT99" s="138"/>
      <c r="IU99" s="138"/>
      <c r="IV99" s="138"/>
    </row>
    <row r="100" spans="1:256" s="443" customFormat="1" ht="15" customHeight="1">
      <c r="A100" s="133"/>
      <c r="B100" s="133"/>
      <c r="C100" s="133"/>
      <c r="D100" s="184"/>
      <c r="E100" s="184"/>
      <c r="F100" s="184"/>
      <c r="G100" s="150"/>
      <c r="H100" s="150"/>
      <c r="I100" s="138"/>
      <c r="J100" s="151"/>
      <c r="K100" s="138"/>
      <c r="L100" s="138"/>
      <c r="M100" s="151"/>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c r="DB100" s="138"/>
      <c r="DC100" s="138"/>
      <c r="DD100" s="138"/>
      <c r="DE100" s="138"/>
      <c r="DF100" s="138"/>
      <c r="DG100" s="138"/>
      <c r="DH100" s="138"/>
      <c r="DI100" s="138"/>
      <c r="DJ100" s="138"/>
      <c r="DK100" s="138"/>
      <c r="DL100" s="138"/>
      <c r="DM100" s="138"/>
      <c r="DN100" s="138"/>
      <c r="DO100" s="138"/>
      <c r="DP100" s="138"/>
      <c r="DQ100" s="138"/>
      <c r="DR100" s="138"/>
      <c r="DS100" s="138"/>
      <c r="DT100" s="138"/>
      <c r="DU100" s="138"/>
      <c r="DV100" s="138"/>
      <c r="DW100" s="138"/>
      <c r="DX100" s="138"/>
      <c r="DY100" s="138"/>
      <c r="DZ100" s="138"/>
      <c r="EA100" s="138"/>
      <c r="EB100" s="138"/>
      <c r="EC100" s="138"/>
      <c r="ED100" s="138"/>
      <c r="EE100" s="138"/>
      <c r="EF100" s="138"/>
      <c r="EG100" s="138"/>
      <c r="EH100" s="138"/>
      <c r="EI100" s="138"/>
      <c r="EJ100" s="138"/>
      <c r="EK100" s="138"/>
      <c r="EL100" s="138"/>
      <c r="EM100" s="138"/>
      <c r="EN100" s="138"/>
      <c r="EO100" s="138"/>
      <c r="EP100" s="138"/>
      <c r="EQ100" s="138"/>
      <c r="ER100" s="138"/>
      <c r="ES100" s="138"/>
      <c r="ET100" s="138"/>
      <c r="EU100" s="138"/>
      <c r="EV100" s="138"/>
      <c r="EW100" s="138"/>
      <c r="EX100" s="138"/>
      <c r="EY100" s="138"/>
      <c r="EZ100" s="138"/>
      <c r="FA100" s="138"/>
      <c r="FB100" s="138"/>
      <c r="FC100" s="138"/>
      <c r="FD100" s="138"/>
      <c r="FE100" s="138"/>
      <c r="FF100" s="138"/>
      <c r="FG100" s="138"/>
      <c r="FH100" s="138"/>
      <c r="FI100" s="138"/>
      <c r="FJ100" s="138"/>
      <c r="FK100" s="138"/>
      <c r="FL100" s="138"/>
      <c r="FM100" s="138"/>
      <c r="FN100" s="138"/>
      <c r="FO100" s="138"/>
      <c r="FP100" s="138"/>
      <c r="FQ100" s="138"/>
      <c r="FR100" s="138"/>
      <c r="FS100" s="138"/>
      <c r="FT100" s="138"/>
      <c r="FU100" s="138"/>
      <c r="FV100" s="138"/>
      <c r="FW100" s="138"/>
      <c r="FX100" s="138"/>
      <c r="FY100" s="138"/>
      <c r="FZ100" s="138"/>
      <c r="GA100" s="138"/>
      <c r="GB100" s="138"/>
      <c r="GC100" s="138"/>
      <c r="GD100" s="138"/>
      <c r="GE100" s="138"/>
      <c r="GF100" s="138"/>
      <c r="GG100" s="138"/>
      <c r="GH100" s="138"/>
      <c r="GI100" s="138"/>
      <c r="GJ100" s="138"/>
      <c r="GK100" s="138"/>
      <c r="GL100" s="138"/>
      <c r="GM100" s="138"/>
      <c r="GN100" s="138"/>
      <c r="GO100" s="138"/>
      <c r="GP100" s="138"/>
      <c r="GQ100" s="138"/>
      <c r="GR100" s="138"/>
      <c r="GS100" s="138"/>
      <c r="GT100" s="138"/>
      <c r="GU100" s="138"/>
      <c r="GV100" s="138"/>
      <c r="GW100" s="138"/>
      <c r="GX100" s="138"/>
      <c r="GY100" s="138"/>
      <c r="GZ100" s="138"/>
      <c r="HA100" s="138"/>
      <c r="HB100" s="138"/>
      <c r="HC100" s="138"/>
      <c r="HD100" s="138"/>
      <c r="HE100" s="138"/>
      <c r="HF100" s="138"/>
      <c r="HG100" s="138"/>
      <c r="HH100" s="138"/>
      <c r="HI100" s="138"/>
      <c r="HJ100" s="138"/>
      <c r="HK100" s="138"/>
      <c r="HL100" s="138"/>
      <c r="HM100" s="138"/>
      <c r="HN100" s="138"/>
      <c r="HO100" s="138"/>
      <c r="HP100" s="138"/>
      <c r="HQ100" s="138"/>
      <c r="HR100" s="138"/>
      <c r="HS100" s="138"/>
      <c r="HT100" s="138"/>
      <c r="HU100" s="138"/>
      <c r="HV100" s="138"/>
      <c r="HW100" s="138"/>
      <c r="HX100" s="138"/>
      <c r="HY100" s="138"/>
      <c r="HZ100" s="138"/>
      <c r="IA100" s="138"/>
      <c r="IB100" s="138"/>
      <c r="IC100" s="138"/>
      <c r="ID100" s="138"/>
      <c r="IE100" s="138"/>
      <c r="IF100" s="138"/>
      <c r="IG100" s="138"/>
      <c r="IH100" s="138"/>
      <c r="II100" s="138"/>
      <c r="IJ100" s="138"/>
      <c r="IK100" s="138"/>
      <c r="IL100" s="138"/>
      <c r="IM100" s="138"/>
      <c r="IN100" s="138"/>
      <c r="IO100" s="138"/>
      <c r="IP100" s="138"/>
      <c r="IQ100" s="138"/>
      <c r="IR100" s="138"/>
      <c r="IS100" s="138"/>
      <c r="IT100" s="138"/>
      <c r="IU100" s="138"/>
      <c r="IV100" s="138"/>
    </row>
    <row r="101" spans="1:256" s="443" customFormat="1" ht="15" customHeight="1">
      <c r="A101" s="133"/>
      <c r="B101" s="133"/>
      <c r="C101" s="133"/>
      <c r="D101" s="184"/>
      <c r="E101" s="184"/>
      <c r="F101" s="184"/>
      <c r="G101" s="150"/>
      <c r="H101" s="150"/>
      <c r="I101" s="138"/>
      <c r="J101" s="151"/>
      <c r="K101" s="138"/>
      <c r="L101" s="138"/>
      <c r="M101" s="151"/>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c r="FH101" s="138"/>
      <c r="FI101" s="138"/>
      <c r="FJ101" s="138"/>
      <c r="FK101" s="138"/>
      <c r="FL101" s="138"/>
      <c r="FM101" s="138"/>
      <c r="FN101" s="138"/>
      <c r="FO101" s="138"/>
      <c r="FP101" s="138"/>
      <c r="FQ101" s="138"/>
      <c r="FR101" s="138"/>
      <c r="FS101" s="138"/>
      <c r="FT101" s="138"/>
      <c r="FU101" s="138"/>
      <c r="FV101" s="138"/>
      <c r="FW101" s="138"/>
      <c r="FX101" s="138"/>
      <c r="FY101" s="138"/>
      <c r="FZ101" s="138"/>
      <c r="GA101" s="138"/>
      <c r="GB101" s="138"/>
      <c r="GC101" s="138"/>
      <c r="GD101" s="138"/>
      <c r="GE101" s="138"/>
      <c r="GF101" s="138"/>
      <c r="GG101" s="138"/>
      <c r="GH101" s="138"/>
      <c r="GI101" s="138"/>
      <c r="GJ101" s="138"/>
      <c r="GK101" s="138"/>
      <c r="GL101" s="138"/>
      <c r="GM101" s="138"/>
      <c r="GN101" s="138"/>
      <c r="GO101" s="138"/>
      <c r="GP101" s="138"/>
      <c r="GQ101" s="138"/>
      <c r="GR101" s="138"/>
      <c r="GS101" s="138"/>
      <c r="GT101" s="138"/>
      <c r="GU101" s="138"/>
      <c r="GV101" s="138"/>
      <c r="GW101" s="138"/>
      <c r="GX101" s="138"/>
      <c r="GY101" s="138"/>
      <c r="GZ101" s="138"/>
      <c r="HA101" s="138"/>
      <c r="HB101" s="138"/>
      <c r="HC101" s="138"/>
      <c r="HD101" s="138"/>
      <c r="HE101" s="138"/>
      <c r="HF101" s="138"/>
      <c r="HG101" s="138"/>
      <c r="HH101" s="138"/>
      <c r="HI101" s="138"/>
      <c r="HJ101" s="138"/>
      <c r="HK101" s="138"/>
      <c r="HL101" s="138"/>
      <c r="HM101" s="138"/>
      <c r="HN101" s="138"/>
      <c r="HO101" s="138"/>
      <c r="HP101" s="138"/>
      <c r="HQ101" s="138"/>
      <c r="HR101" s="138"/>
      <c r="HS101" s="138"/>
      <c r="HT101" s="138"/>
      <c r="HU101" s="138"/>
      <c r="HV101" s="138"/>
      <c r="HW101" s="138"/>
      <c r="HX101" s="138"/>
      <c r="HY101" s="138"/>
      <c r="HZ101" s="138"/>
      <c r="IA101" s="138"/>
      <c r="IB101" s="138"/>
      <c r="IC101" s="138"/>
      <c r="ID101" s="138"/>
      <c r="IE101" s="138"/>
      <c r="IF101" s="138"/>
      <c r="IG101" s="138"/>
      <c r="IH101" s="138"/>
      <c r="II101" s="138"/>
      <c r="IJ101" s="138"/>
      <c r="IK101" s="138"/>
      <c r="IL101" s="138"/>
      <c r="IM101" s="138"/>
      <c r="IN101" s="138"/>
      <c r="IO101" s="138"/>
      <c r="IP101" s="138"/>
      <c r="IQ101" s="138"/>
      <c r="IR101" s="138"/>
      <c r="IS101" s="138"/>
      <c r="IT101" s="138"/>
      <c r="IU101" s="138"/>
      <c r="IV101" s="138"/>
    </row>
    <row r="102" spans="1:256" s="443" customFormat="1" ht="15" customHeight="1">
      <c r="A102" s="133"/>
      <c r="B102" s="133"/>
      <c r="C102" s="133"/>
      <c r="D102" s="184"/>
      <c r="E102" s="184"/>
      <c r="F102" s="184"/>
      <c r="G102" s="150"/>
      <c r="H102" s="150"/>
      <c r="I102" s="138"/>
      <c r="J102" s="151"/>
      <c r="K102" s="138"/>
      <c r="L102" s="138"/>
      <c r="M102" s="151"/>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c r="DA102" s="138"/>
      <c r="DB102" s="138"/>
      <c r="DC102" s="138"/>
      <c r="DD102" s="138"/>
      <c r="DE102" s="138"/>
      <c r="DF102" s="138"/>
      <c r="DG102" s="138"/>
      <c r="DH102" s="138"/>
      <c r="DI102" s="138"/>
      <c r="DJ102" s="138"/>
      <c r="DK102" s="138"/>
      <c r="DL102" s="138"/>
      <c r="DM102" s="138"/>
      <c r="DN102" s="138"/>
      <c r="DO102" s="138"/>
      <c r="DP102" s="138"/>
      <c r="DQ102" s="138"/>
      <c r="DR102" s="138"/>
      <c r="DS102" s="138"/>
      <c r="DT102" s="138"/>
      <c r="DU102" s="138"/>
      <c r="DV102" s="138"/>
      <c r="DW102" s="138"/>
      <c r="DX102" s="138"/>
      <c r="DY102" s="138"/>
      <c r="DZ102" s="138"/>
      <c r="EA102" s="138"/>
      <c r="EB102" s="138"/>
      <c r="EC102" s="138"/>
      <c r="ED102" s="138"/>
      <c r="EE102" s="138"/>
      <c r="EF102" s="138"/>
      <c r="EG102" s="138"/>
      <c r="EH102" s="138"/>
      <c r="EI102" s="138"/>
      <c r="EJ102" s="138"/>
      <c r="EK102" s="138"/>
      <c r="EL102" s="138"/>
      <c r="EM102" s="138"/>
      <c r="EN102" s="138"/>
      <c r="EO102" s="138"/>
      <c r="EP102" s="138"/>
      <c r="EQ102" s="138"/>
      <c r="ER102" s="138"/>
      <c r="ES102" s="138"/>
      <c r="ET102" s="138"/>
      <c r="EU102" s="138"/>
      <c r="EV102" s="138"/>
      <c r="EW102" s="138"/>
      <c r="EX102" s="138"/>
      <c r="EY102" s="138"/>
      <c r="EZ102" s="138"/>
      <c r="FA102" s="138"/>
      <c r="FB102" s="138"/>
      <c r="FC102" s="138"/>
      <c r="FD102" s="138"/>
      <c r="FE102" s="138"/>
      <c r="FF102" s="138"/>
      <c r="FG102" s="138"/>
      <c r="FH102" s="138"/>
      <c r="FI102" s="138"/>
      <c r="FJ102" s="138"/>
      <c r="FK102" s="138"/>
      <c r="FL102" s="138"/>
      <c r="FM102" s="138"/>
      <c r="FN102" s="138"/>
      <c r="FO102" s="138"/>
      <c r="FP102" s="138"/>
      <c r="FQ102" s="138"/>
      <c r="FR102" s="138"/>
      <c r="FS102" s="138"/>
      <c r="FT102" s="138"/>
      <c r="FU102" s="138"/>
      <c r="FV102" s="138"/>
      <c r="FW102" s="138"/>
      <c r="FX102" s="138"/>
      <c r="FY102" s="138"/>
      <c r="FZ102" s="138"/>
      <c r="GA102" s="138"/>
      <c r="GB102" s="138"/>
      <c r="GC102" s="138"/>
      <c r="GD102" s="138"/>
      <c r="GE102" s="138"/>
      <c r="GF102" s="138"/>
      <c r="GG102" s="138"/>
      <c r="GH102" s="138"/>
      <c r="GI102" s="138"/>
      <c r="GJ102" s="138"/>
      <c r="GK102" s="138"/>
      <c r="GL102" s="138"/>
      <c r="GM102" s="138"/>
      <c r="GN102" s="138"/>
      <c r="GO102" s="138"/>
      <c r="GP102" s="138"/>
      <c r="GQ102" s="138"/>
      <c r="GR102" s="138"/>
      <c r="GS102" s="138"/>
      <c r="GT102" s="138"/>
      <c r="GU102" s="138"/>
      <c r="GV102" s="138"/>
      <c r="GW102" s="138"/>
      <c r="GX102" s="138"/>
      <c r="GY102" s="138"/>
      <c r="GZ102" s="138"/>
      <c r="HA102" s="138"/>
      <c r="HB102" s="138"/>
      <c r="HC102" s="138"/>
      <c r="HD102" s="138"/>
      <c r="HE102" s="138"/>
      <c r="HF102" s="138"/>
      <c r="HG102" s="138"/>
      <c r="HH102" s="138"/>
      <c r="HI102" s="138"/>
      <c r="HJ102" s="138"/>
      <c r="HK102" s="138"/>
      <c r="HL102" s="138"/>
      <c r="HM102" s="138"/>
      <c r="HN102" s="138"/>
      <c r="HO102" s="138"/>
      <c r="HP102" s="138"/>
      <c r="HQ102" s="138"/>
      <c r="HR102" s="138"/>
      <c r="HS102" s="138"/>
      <c r="HT102" s="138"/>
      <c r="HU102" s="138"/>
      <c r="HV102" s="138"/>
      <c r="HW102" s="138"/>
      <c r="HX102" s="138"/>
      <c r="HY102" s="138"/>
      <c r="HZ102" s="138"/>
      <c r="IA102" s="138"/>
      <c r="IB102" s="138"/>
      <c r="IC102" s="138"/>
      <c r="ID102" s="138"/>
      <c r="IE102" s="138"/>
      <c r="IF102" s="138"/>
      <c r="IG102" s="138"/>
      <c r="IH102" s="138"/>
      <c r="II102" s="138"/>
      <c r="IJ102" s="138"/>
      <c r="IK102" s="138"/>
      <c r="IL102" s="138"/>
      <c r="IM102" s="138"/>
      <c r="IN102" s="138"/>
      <c r="IO102" s="138"/>
      <c r="IP102" s="138"/>
      <c r="IQ102" s="138"/>
      <c r="IR102" s="138"/>
      <c r="IS102" s="138"/>
      <c r="IT102" s="138"/>
      <c r="IU102" s="138"/>
      <c r="IV102" s="138"/>
    </row>
    <row r="103" spans="1:256" s="443" customFormat="1" ht="15" customHeight="1">
      <c r="A103" s="133"/>
      <c r="B103" s="133"/>
      <c r="C103" s="133"/>
      <c r="D103" s="184"/>
      <c r="E103" s="184"/>
      <c r="F103" s="184"/>
      <c r="G103" s="150"/>
      <c r="H103" s="150"/>
      <c r="I103" s="138"/>
      <c r="J103" s="151"/>
      <c r="K103" s="138"/>
      <c r="L103" s="138"/>
      <c r="M103" s="151"/>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38"/>
      <c r="DD103" s="138"/>
      <c r="DE103" s="138"/>
      <c r="DF103" s="138"/>
      <c r="DG103" s="138"/>
      <c r="DH103" s="138"/>
      <c r="DI103" s="138"/>
      <c r="DJ103" s="138"/>
      <c r="DK103" s="138"/>
      <c r="DL103" s="138"/>
      <c r="DM103" s="138"/>
      <c r="DN103" s="138"/>
      <c r="DO103" s="138"/>
      <c r="DP103" s="138"/>
      <c r="DQ103" s="138"/>
      <c r="DR103" s="138"/>
      <c r="DS103" s="138"/>
      <c r="DT103" s="138"/>
      <c r="DU103" s="138"/>
      <c r="DV103" s="138"/>
      <c r="DW103" s="138"/>
      <c r="DX103" s="138"/>
      <c r="DY103" s="138"/>
      <c r="DZ103" s="138"/>
      <c r="EA103" s="138"/>
      <c r="EB103" s="138"/>
      <c r="EC103" s="138"/>
      <c r="ED103" s="138"/>
      <c r="EE103" s="138"/>
      <c r="EF103" s="138"/>
      <c r="EG103" s="138"/>
      <c r="EH103" s="138"/>
      <c r="EI103" s="138"/>
      <c r="EJ103" s="138"/>
      <c r="EK103" s="138"/>
      <c r="EL103" s="138"/>
      <c r="EM103" s="138"/>
      <c r="EN103" s="138"/>
      <c r="EO103" s="138"/>
      <c r="EP103" s="138"/>
      <c r="EQ103" s="138"/>
      <c r="ER103" s="138"/>
      <c r="ES103" s="138"/>
      <c r="ET103" s="138"/>
      <c r="EU103" s="138"/>
      <c r="EV103" s="138"/>
      <c r="EW103" s="138"/>
      <c r="EX103" s="138"/>
      <c r="EY103" s="138"/>
      <c r="EZ103" s="138"/>
      <c r="FA103" s="138"/>
      <c r="FB103" s="138"/>
      <c r="FC103" s="138"/>
      <c r="FD103" s="138"/>
      <c r="FE103" s="138"/>
      <c r="FF103" s="138"/>
      <c r="FG103" s="138"/>
      <c r="FH103" s="138"/>
      <c r="FI103" s="138"/>
      <c r="FJ103" s="138"/>
      <c r="FK103" s="138"/>
      <c r="FL103" s="138"/>
      <c r="FM103" s="138"/>
      <c r="FN103" s="138"/>
      <c r="FO103" s="138"/>
      <c r="FP103" s="138"/>
      <c r="FQ103" s="138"/>
      <c r="FR103" s="138"/>
      <c r="FS103" s="138"/>
      <c r="FT103" s="138"/>
      <c r="FU103" s="138"/>
      <c r="FV103" s="138"/>
      <c r="FW103" s="138"/>
      <c r="FX103" s="138"/>
      <c r="FY103" s="138"/>
      <c r="FZ103" s="138"/>
      <c r="GA103" s="138"/>
      <c r="GB103" s="138"/>
      <c r="GC103" s="138"/>
      <c r="GD103" s="138"/>
      <c r="GE103" s="138"/>
      <c r="GF103" s="138"/>
      <c r="GG103" s="138"/>
      <c r="GH103" s="138"/>
      <c r="GI103" s="138"/>
      <c r="GJ103" s="138"/>
      <c r="GK103" s="138"/>
      <c r="GL103" s="138"/>
      <c r="GM103" s="138"/>
      <c r="GN103" s="138"/>
      <c r="GO103" s="138"/>
      <c r="GP103" s="138"/>
      <c r="GQ103" s="138"/>
      <c r="GR103" s="138"/>
      <c r="GS103" s="138"/>
      <c r="GT103" s="138"/>
      <c r="GU103" s="138"/>
      <c r="GV103" s="138"/>
      <c r="GW103" s="138"/>
      <c r="GX103" s="138"/>
      <c r="GY103" s="138"/>
      <c r="GZ103" s="138"/>
      <c r="HA103" s="138"/>
      <c r="HB103" s="138"/>
      <c r="HC103" s="138"/>
      <c r="HD103" s="138"/>
      <c r="HE103" s="138"/>
      <c r="HF103" s="138"/>
      <c r="HG103" s="138"/>
      <c r="HH103" s="138"/>
      <c r="HI103" s="138"/>
      <c r="HJ103" s="138"/>
      <c r="HK103" s="138"/>
      <c r="HL103" s="138"/>
      <c r="HM103" s="138"/>
      <c r="HN103" s="138"/>
      <c r="HO103" s="138"/>
      <c r="HP103" s="138"/>
      <c r="HQ103" s="138"/>
      <c r="HR103" s="138"/>
      <c r="HS103" s="138"/>
      <c r="HT103" s="138"/>
      <c r="HU103" s="138"/>
      <c r="HV103" s="138"/>
      <c r="HW103" s="138"/>
      <c r="HX103" s="138"/>
      <c r="HY103" s="138"/>
      <c r="HZ103" s="138"/>
      <c r="IA103" s="138"/>
      <c r="IB103" s="138"/>
      <c r="IC103" s="138"/>
      <c r="ID103" s="138"/>
      <c r="IE103" s="138"/>
      <c r="IF103" s="138"/>
      <c r="IG103" s="138"/>
      <c r="IH103" s="138"/>
      <c r="II103" s="138"/>
      <c r="IJ103" s="138"/>
      <c r="IK103" s="138"/>
      <c r="IL103" s="138"/>
      <c r="IM103" s="138"/>
      <c r="IN103" s="138"/>
      <c r="IO103" s="138"/>
      <c r="IP103" s="138"/>
      <c r="IQ103" s="138"/>
      <c r="IR103" s="138"/>
      <c r="IS103" s="138"/>
      <c r="IT103" s="138"/>
      <c r="IU103" s="138"/>
      <c r="IV103" s="138"/>
    </row>
    <row r="104" spans="1:256" s="443" customFormat="1" ht="15" customHeight="1">
      <c r="A104" s="133"/>
      <c r="B104" s="133"/>
      <c r="C104" s="133"/>
      <c r="D104" s="184"/>
      <c r="E104" s="184"/>
      <c r="F104" s="184"/>
      <c r="G104" s="150"/>
      <c r="H104" s="150"/>
      <c r="I104" s="138"/>
      <c r="J104" s="151"/>
      <c r="K104" s="138"/>
      <c r="L104" s="138"/>
      <c r="M104" s="151"/>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8"/>
      <c r="DT104" s="138"/>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8"/>
      <c r="EP104" s="138"/>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8"/>
      <c r="FL104" s="138"/>
      <c r="FM104" s="138"/>
      <c r="FN104" s="138"/>
      <c r="FO104" s="138"/>
      <c r="FP104" s="138"/>
      <c r="FQ104" s="138"/>
      <c r="FR104" s="138"/>
      <c r="FS104" s="138"/>
      <c r="FT104" s="138"/>
      <c r="FU104" s="138"/>
      <c r="FV104" s="138"/>
      <c r="FW104" s="138"/>
      <c r="FX104" s="138"/>
      <c r="FY104" s="138"/>
      <c r="FZ104" s="138"/>
      <c r="GA104" s="138"/>
      <c r="GB104" s="138"/>
      <c r="GC104" s="138"/>
      <c r="GD104" s="138"/>
      <c r="GE104" s="138"/>
      <c r="GF104" s="138"/>
      <c r="GG104" s="138"/>
      <c r="GH104" s="138"/>
      <c r="GI104" s="138"/>
      <c r="GJ104" s="138"/>
      <c r="GK104" s="138"/>
      <c r="GL104" s="138"/>
      <c r="GM104" s="138"/>
      <c r="GN104" s="138"/>
      <c r="GO104" s="138"/>
      <c r="GP104" s="138"/>
      <c r="GQ104" s="138"/>
      <c r="GR104" s="138"/>
      <c r="GS104" s="138"/>
      <c r="GT104" s="138"/>
      <c r="GU104" s="138"/>
      <c r="GV104" s="138"/>
      <c r="GW104" s="138"/>
      <c r="GX104" s="138"/>
      <c r="GY104" s="138"/>
      <c r="GZ104" s="138"/>
      <c r="HA104" s="138"/>
      <c r="HB104" s="138"/>
      <c r="HC104" s="138"/>
      <c r="HD104" s="138"/>
      <c r="HE104" s="138"/>
      <c r="HF104" s="138"/>
      <c r="HG104" s="138"/>
      <c r="HH104" s="138"/>
      <c r="HI104" s="138"/>
      <c r="HJ104" s="138"/>
      <c r="HK104" s="138"/>
      <c r="HL104" s="138"/>
      <c r="HM104" s="138"/>
      <c r="HN104" s="138"/>
      <c r="HO104" s="138"/>
      <c r="HP104" s="138"/>
      <c r="HQ104" s="138"/>
      <c r="HR104" s="138"/>
      <c r="HS104" s="138"/>
      <c r="HT104" s="138"/>
      <c r="HU104" s="138"/>
      <c r="HV104" s="138"/>
      <c r="HW104" s="138"/>
      <c r="HX104" s="138"/>
      <c r="HY104" s="138"/>
      <c r="HZ104" s="138"/>
      <c r="IA104" s="138"/>
      <c r="IB104" s="138"/>
      <c r="IC104" s="138"/>
      <c r="ID104" s="138"/>
      <c r="IE104" s="138"/>
      <c r="IF104" s="138"/>
      <c r="IG104" s="138"/>
      <c r="IH104" s="138"/>
      <c r="II104" s="138"/>
      <c r="IJ104" s="138"/>
      <c r="IK104" s="138"/>
      <c r="IL104" s="138"/>
      <c r="IM104" s="138"/>
      <c r="IN104" s="138"/>
      <c r="IO104" s="138"/>
      <c r="IP104" s="138"/>
      <c r="IQ104" s="138"/>
      <c r="IR104" s="138"/>
      <c r="IS104" s="138"/>
      <c r="IT104" s="138"/>
      <c r="IU104" s="138"/>
      <c r="IV104" s="138"/>
    </row>
    <row r="105" spans="1:256" s="443" customFormat="1" ht="15" customHeight="1">
      <c r="A105" s="133"/>
      <c r="B105" s="133"/>
      <c r="C105" s="133"/>
      <c r="D105" s="184"/>
      <c r="E105" s="184"/>
      <c r="F105" s="184"/>
      <c r="G105" s="150"/>
      <c r="H105" s="150"/>
      <c r="I105" s="138"/>
      <c r="J105" s="151"/>
      <c r="K105" s="138"/>
      <c r="L105" s="138"/>
      <c r="M105" s="151"/>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8"/>
      <c r="DT105" s="138"/>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8"/>
      <c r="EP105" s="138"/>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8"/>
      <c r="FL105" s="138"/>
      <c r="FM105" s="138"/>
      <c r="FN105" s="138"/>
      <c r="FO105" s="138"/>
      <c r="FP105" s="138"/>
      <c r="FQ105" s="138"/>
      <c r="FR105" s="138"/>
      <c r="FS105" s="138"/>
      <c r="FT105" s="138"/>
      <c r="FU105" s="138"/>
      <c r="FV105" s="138"/>
      <c r="FW105" s="138"/>
      <c r="FX105" s="138"/>
      <c r="FY105" s="138"/>
      <c r="FZ105" s="138"/>
      <c r="GA105" s="138"/>
      <c r="GB105" s="138"/>
      <c r="GC105" s="138"/>
      <c r="GD105" s="138"/>
      <c r="GE105" s="138"/>
      <c r="GF105" s="138"/>
      <c r="GG105" s="138"/>
      <c r="GH105" s="138"/>
      <c r="GI105" s="138"/>
      <c r="GJ105" s="138"/>
      <c r="GK105" s="138"/>
      <c r="GL105" s="138"/>
      <c r="GM105" s="138"/>
      <c r="GN105" s="138"/>
      <c r="GO105" s="138"/>
      <c r="GP105" s="138"/>
      <c r="GQ105" s="138"/>
      <c r="GR105" s="138"/>
      <c r="GS105" s="138"/>
      <c r="GT105" s="138"/>
      <c r="GU105" s="138"/>
      <c r="GV105" s="138"/>
      <c r="GW105" s="138"/>
      <c r="GX105" s="138"/>
      <c r="GY105" s="138"/>
      <c r="GZ105" s="138"/>
      <c r="HA105" s="138"/>
      <c r="HB105" s="138"/>
      <c r="HC105" s="138"/>
      <c r="HD105" s="138"/>
      <c r="HE105" s="138"/>
      <c r="HF105" s="138"/>
      <c r="HG105" s="138"/>
      <c r="HH105" s="138"/>
      <c r="HI105" s="138"/>
      <c r="HJ105" s="138"/>
      <c r="HK105" s="138"/>
      <c r="HL105" s="138"/>
      <c r="HM105" s="138"/>
      <c r="HN105" s="138"/>
      <c r="HO105" s="138"/>
      <c r="HP105" s="138"/>
      <c r="HQ105" s="138"/>
      <c r="HR105" s="138"/>
      <c r="HS105" s="138"/>
      <c r="HT105" s="138"/>
      <c r="HU105" s="138"/>
      <c r="HV105" s="138"/>
      <c r="HW105" s="138"/>
      <c r="HX105" s="138"/>
      <c r="HY105" s="138"/>
      <c r="HZ105" s="138"/>
      <c r="IA105" s="138"/>
      <c r="IB105" s="138"/>
      <c r="IC105" s="138"/>
      <c r="ID105" s="138"/>
      <c r="IE105" s="138"/>
      <c r="IF105" s="138"/>
      <c r="IG105" s="138"/>
      <c r="IH105" s="138"/>
      <c r="II105" s="138"/>
      <c r="IJ105" s="138"/>
      <c r="IK105" s="138"/>
      <c r="IL105" s="138"/>
      <c r="IM105" s="138"/>
      <c r="IN105" s="138"/>
      <c r="IO105" s="138"/>
      <c r="IP105" s="138"/>
      <c r="IQ105" s="138"/>
      <c r="IR105" s="138"/>
      <c r="IS105" s="138"/>
      <c r="IT105" s="138"/>
      <c r="IU105" s="138"/>
      <c r="IV105" s="138"/>
    </row>
    <row r="106" spans="1:256" s="443" customFormat="1" ht="15" customHeight="1">
      <c r="A106" s="133"/>
      <c r="B106" s="133"/>
      <c r="C106" s="133"/>
      <c r="D106" s="184"/>
      <c r="E106" s="184"/>
      <c r="F106" s="184"/>
      <c r="G106" s="150"/>
      <c r="H106" s="150"/>
      <c r="I106" s="138"/>
      <c r="J106" s="151"/>
      <c r="K106" s="138"/>
      <c r="L106" s="138"/>
      <c r="M106" s="151"/>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c r="DB106" s="138"/>
      <c r="DC106" s="138"/>
      <c r="DD106" s="138"/>
      <c r="DE106" s="138"/>
      <c r="DF106" s="138"/>
      <c r="DG106" s="138"/>
      <c r="DH106" s="138"/>
      <c r="DI106" s="138"/>
      <c r="DJ106" s="138"/>
      <c r="DK106" s="138"/>
      <c r="DL106" s="138"/>
      <c r="DM106" s="138"/>
      <c r="DN106" s="138"/>
      <c r="DO106" s="138"/>
      <c r="DP106" s="138"/>
      <c r="DQ106" s="138"/>
      <c r="DR106" s="138"/>
      <c r="DS106" s="138"/>
      <c r="DT106" s="138"/>
      <c r="DU106" s="138"/>
      <c r="DV106" s="138"/>
      <c r="DW106" s="138"/>
      <c r="DX106" s="138"/>
      <c r="DY106" s="138"/>
      <c r="DZ106" s="138"/>
      <c r="EA106" s="138"/>
      <c r="EB106" s="138"/>
      <c r="EC106" s="138"/>
      <c r="ED106" s="138"/>
      <c r="EE106" s="138"/>
      <c r="EF106" s="138"/>
      <c r="EG106" s="138"/>
      <c r="EH106" s="138"/>
      <c r="EI106" s="138"/>
      <c r="EJ106" s="138"/>
      <c r="EK106" s="138"/>
      <c r="EL106" s="138"/>
      <c r="EM106" s="138"/>
      <c r="EN106" s="138"/>
      <c r="EO106" s="138"/>
      <c r="EP106" s="138"/>
      <c r="EQ106" s="138"/>
      <c r="ER106" s="138"/>
      <c r="ES106" s="138"/>
      <c r="ET106" s="138"/>
      <c r="EU106" s="138"/>
      <c r="EV106" s="138"/>
      <c r="EW106" s="138"/>
      <c r="EX106" s="138"/>
      <c r="EY106" s="138"/>
      <c r="EZ106" s="138"/>
      <c r="FA106" s="138"/>
      <c r="FB106" s="138"/>
      <c r="FC106" s="138"/>
      <c r="FD106" s="138"/>
      <c r="FE106" s="138"/>
      <c r="FF106" s="138"/>
      <c r="FG106" s="138"/>
      <c r="FH106" s="138"/>
      <c r="FI106" s="138"/>
      <c r="FJ106" s="138"/>
      <c r="FK106" s="138"/>
      <c r="FL106" s="138"/>
      <c r="FM106" s="138"/>
      <c r="FN106" s="138"/>
      <c r="FO106" s="138"/>
      <c r="FP106" s="138"/>
      <c r="FQ106" s="138"/>
      <c r="FR106" s="138"/>
      <c r="FS106" s="138"/>
      <c r="FT106" s="138"/>
      <c r="FU106" s="138"/>
      <c r="FV106" s="138"/>
      <c r="FW106" s="138"/>
      <c r="FX106" s="138"/>
      <c r="FY106" s="138"/>
      <c r="FZ106" s="138"/>
      <c r="GA106" s="138"/>
      <c r="GB106" s="138"/>
      <c r="GC106" s="138"/>
      <c r="GD106" s="138"/>
      <c r="GE106" s="138"/>
      <c r="GF106" s="138"/>
      <c r="GG106" s="138"/>
      <c r="GH106" s="138"/>
      <c r="GI106" s="138"/>
      <c r="GJ106" s="138"/>
      <c r="GK106" s="138"/>
      <c r="GL106" s="138"/>
      <c r="GM106" s="138"/>
      <c r="GN106" s="138"/>
      <c r="GO106" s="138"/>
      <c r="GP106" s="138"/>
      <c r="GQ106" s="138"/>
      <c r="GR106" s="138"/>
      <c r="GS106" s="138"/>
      <c r="GT106" s="138"/>
      <c r="GU106" s="138"/>
      <c r="GV106" s="138"/>
      <c r="GW106" s="138"/>
      <c r="GX106" s="138"/>
      <c r="GY106" s="138"/>
      <c r="GZ106" s="138"/>
      <c r="HA106" s="138"/>
      <c r="HB106" s="138"/>
      <c r="HC106" s="138"/>
      <c r="HD106" s="138"/>
      <c r="HE106" s="138"/>
      <c r="HF106" s="138"/>
      <c r="HG106" s="138"/>
      <c r="HH106" s="138"/>
      <c r="HI106" s="138"/>
      <c r="HJ106" s="138"/>
      <c r="HK106" s="138"/>
      <c r="HL106" s="138"/>
      <c r="HM106" s="138"/>
      <c r="HN106" s="138"/>
      <c r="HO106" s="138"/>
      <c r="HP106" s="138"/>
      <c r="HQ106" s="138"/>
      <c r="HR106" s="138"/>
      <c r="HS106" s="138"/>
      <c r="HT106" s="138"/>
      <c r="HU106" s="138"/>
      <c r="HV106" s="138"/>
      <c r="HW106" s="138"/>
      <c r="HX106" s="138"/>
      <c r="HY106" s="138"/>
      <c r="HZ106" s="138"/>
      <c r="IA106" s="138"/>
      <c r="IB106" s="138"/>
      <c r="IC106" s="138"/>
      <c r="ID106" s="138"/>
      <c r="IE106" s="138"/>
      <c r="IF106" s="138"/>
      <c r="IG106" s="138"/>
      <c r="IH106" s="138"/>
      <c r="II106" s="138"/>
      <c r="IJ106" s="138"/>
      <c r="IK106" s="138"/>
      <c r="IL106" s="138"/>
      <c r="IM106" s="138"/>
      <c r="IN106" s="138"/>
      <c r="IO106" s="138"/>
      <c r="IP106" s="138"/>
      <c r="IQ106" s="138"/>
      <c r="IR106" s="138"/>
      <c r="IS106" s="138"/>
      <c r="IT106" s="138"/>
      <c r="IU106" s="138"/>
      <c r="IV106" s="138"/>
    </row>
    <row r="107" spans="1:256" s="443" customFormat="1" ht="15" customHeight="1">
      <c r="A107" s="133"/>
      <c r="B107" s="133"/>
      <c r="C107" s="133"/>
      <c r="D107" s="184"/>
      <c r="E107" s="184"/>
      <c r="F107" s="184"/>
      <c r="G107" s="150"/>
      <c r="H107" s="150"/>
      <c r="I107" s="138"/>
      <c r="J107" s="151"/>
      <c r="K107" s="138"/>
      <c r="L107" s="138"/>
      <c r="M107" s="151"/>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c r="EA107" s="138"/>
      <c r="EB107" s="138"/>
      <c r="EC107" s="138"/>
      <c r="ED107" s="138"/>
      <c r="EE107" s="138"/>
      <c r="EF107" s="138"/>
      <c r="EG107" s="138"/>
      <c r="EH107" s="138"/>
      <c r="EI107" s="138"/>
      <c r="EJ107" s="138"/>
      <c r="EK107" s="138"/>
      <c r="EL107" s="138"/>
      <c r="EM107" s="138"/>
      <c r="EN107" s="138"/>
      <c r="EO107" s="138"/>
      <c r="EP107" s="138"/>
      <c r="EQ107" s="138"/>
      <c r="ER107" s="138"/>
      <c r="ES107" s="138"/>
      <c r="ET107" s="138"/>
      <c r="EU107" s="138"/>
      <c r="EV107" s="138"/>
      <c r="EW107" s="138"/>
      <c r="EX107" s="138"/>
      <c r="EY107" s="138"/>
      <c r="EZ107" s="138"/>
      <c r="FA107" s="138"/>
      <c r="FB107" s="138"/>
      <c r="FC107" s="138"/>
      <c r="FD107" s="138"/>
      <c r="FE107" s="138"/>
      <c r="FF107" s="138"/>
      <c r="FG107" s="138"/>
      <c r="FH107" s="138"/>
      <c r="FI107" s="138"/>
      <c r="FJ107" s="138"/>
      <c r="FK107" s="138"/>
      <c r="FL107" s="138"/>
      <c r="FM107" s="138"/>
      <c r="FN107" s="138"/>
      <c r="FO107" s="138"/>
      <c r="FP107" s="138"/>
      <c r="FQ107" s="138"/>
      <c r="FR107" s="138"/>
      <c r="FS107" s="138"/>
      <c r="FT107" s="138"/>
      <c r="FU107" s="138"/>
      <c r="FV107" s="138"/>
      <c r="FW107" s="138"/>
      <c r="FX107" s="138"/>
      <c r="FY107" s="138"/>
      <c r="FZ107" s="138"/>
      <c r="GA107" s="138"/>
      <c r="GB107" s="138"/>
      <c r="GC107" s="138"/>
      <c r="GD107" s="138"/>
      <c r="GE107" s="138"/>
      <c r="GF107" s="138"/>
      <c r="GG107" s="138"/>
      <c r="GH107" s="138"/>
      <c r="GI107" s="138"/>
      <c r="GJ107" s="138"/>
      <c r="GK107" s="138"/>
      <c r="GL107" s="138"/>
      <c r="GM107" s="138"/>
      <c r="GN107" s="138"/>
      <c r="GO107" s="138"/>
      <c r="GP107" s="138"/>
      <c r="GQ107" s="138"/>
      <c r="GR107" s="138"/>
      <c r="GS107" s="138"/>
      <c r="GT107" s="138"/>
      <c r="GU107" s="138"/>
      <c r="GV107" s="138"/>
      <c r="GW107" s="138"/>
      <c r="GX107" s="138"/>
      <c r="GY107" s="138"/>
      <c r="GZ107" s="138"/>
      <c r="HA107" s="138"/>
      <c r="HB107" s="138"/>
      <c r="HC107" s="138"/>
      <c r="HD107" s="138"/>
      <c r="HE107" s="138"/>
      <c r="HF107" s="138"/>
      <c r="HG107" s="138"/>
      <c r="HH107" s="138"/>
      <c r="HI107" s="138"/>
      <c r="HJ107" s="138"/>
      <c r="HK107" s="138"/>
      <c r="HL107" s="138"/>
      <c r="HM107" s="138"/>
      <c r="HN107" s="138"/>
      <c r="HO107" s="138"/>
      <c r="HP107" s="138"/>
      <c r="HQ107" s="138"/>
      <c r="HR107" s="138"/>
      <c r="HS107" s="138"/>
      <c r="HT107" s="138"/>
      <c r="HU107" s="138"/>
      <c r="HV107" s="138"/>
      <c r="HW107" s="138"/>
      <c r="HX107" s="138"/>
      <c r="HY107" s="138"/>
      <c r="HZ107" s="138"/>
      <c r="IA107" s="138"/>
      <c r="IB107" s="138"/>
      <c r="IC107" s="138"/>
      <c r="ID107" s="138"/>
      <c r="IE107" s="138"/>
      <c r="IF107" s="138"/>
      <c r="IG107" s="138"/>
      <c r="IH107" s="138"/>
      <c r="II107" s="138"/>
      <c r="IJ107" s="138"/>
      <c r="IK107" s="138"/>
      <c r="IL107" s="138"/>
      <c r="IM107" s="138"/>
      <c r="IN107" s="138"/>
      <c r="IO107" s="138"/>
      <c r="IP107" s="138"/>
      <c r="IQ107" s="138"/>
      <c r="IR107" s="138"/>
      <c r="IS107" s="138"/>
      <c r="IT107" s="138"/>
      <c r="IU107" s="138"/>
      <c r="IV107" s="138"/>
    </row>
    <row r="108" spans="1:256" s="443" customFormat="1" ht="15" customHeight="1">
      <c r="A108" s="133"/>
      <c r="B108" s="133"/>
      <c r="C108" s="133"/>
      <c r="D108" s="184"/>
      <c r="E108" s="184"/>
      <c r="F108" s="184"/>
      <c r="G108" s="150"/>
      <c r="H108" s="150"/>
      <c r="I108" s="138"/>
      <c r="J108" s="151"/>
      <c r="K108" s="138"/>
      <c r="L108" s="138"/>
      <c r="M108" s="151"/>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138"/>
      <c r="FR108" s="138"/>
      <c r="FS108" s="138"/>
      <c r="FT108" s="138"/>
      <c r="FU108" s="138"/>
      <c r="FV108" s="138"/>
      <c r="FW108" s="138"/>
      <c r="FX108" s="138"/>
      <c r="FY108" s="138"/>
      <c r="FZ108" s="138"/>
      <c r="GA108" s="138"/>
      <c r="GB108" s="138"/>
      <c r="GC108" s="138"/>
      <c r="GD108" s="138"/>
      <c r="GE108" s="138"/>
      <c r="GF108" s="138"/>
      <c r="GG108" s="138"/>
      <c r="GH108" s="138"/>
      <c r="GI108" s="138"/>
      <c r="GJ108" s="138"/>
      <c r="GK108" s="138"/>
      <c r="GL108" s="138"/>
      <c r="GM108" s="138"/>
      <c r="GN108" s="138"/>
      <c r="GO108" s="138"/>
      <c r="GP108" s="138"/>
      <c r="GQ108" s="138"/>
      <c r="GR108" s="138"/>
      <c r="GS108" s="138"/>
      <c r="GT108" s="138"/>
      <c r="GU108" s="138"/>
      <c r="GV108" s="138"/>
      <c r="GW108" s="138"/>
      <c r="GX108" s="138"/>
      <c r="GY108" s="138"/>
      <c r="GZ108" s="138"/>
      <c r="HA108" s="138"/>
      <c r="HB108" s="138"/>
      <c r="HC108" s="138"/>
      <c r="HD108" s="138"/>
      <c r="HE108" s="138"/>
      <c r="HF108" s="138"/>
      <c r="HG108" s="138"/>
      <c r="HH108" s="138"/>
      <c r="HI108" s="138"/>
      <c r="HJ108" s="138"/>
      <c r="HK108" s="138"/>
      <c r="HL108" s="138"/>
      <c r="HM108" s="138"/>
      <c r="HN108" s="138"/>
      <c r="HO108" s="138"/>
      <c r="HP108" s="138"/>
      <c r="HQ108" s="138"/>
      <c r="HR108" s="138"/>
      <c r="HS108" s="138"/>
      <c r="HT108" s="138"/>
      <c r="HU108" s="138"/>
      <c r="HV108" s="138"/>
      <c r="HW108" s="138"/>
      <c r="HX108" s="138"/>
      <c r="HY108" s="138"/>
      <c r="HZ108" s="138"/>
      <c r="IA108" s="138"/>
      <c r="IB108" s="138"/>
      <c r="IC108" s="138"/>
      <c r="ID108" s="138"/>
      <c r="IE108" s="138"/>
      <c r="IF108" s="138"/>
      <c r="IG108" s="138"/>
      <c r="IH108" s="138"/>
      <c r="II108" s="138"/>
      <c r="IJ108" s="138"/>
      <c r="IK108" s="138"/>
      <c r="IL108" s="138"/>
      <c r="IM108" s="138"/>
      <c r="IN108" s="138"/>
      <c r="IO108" s="138"/>
      <c r="IP108" s="138"/>
      <c r="IQ108" s="138"/>
      <c r="IR108" s="138"/>
      <c r="IS108" s="138"/>
      <c r="IT108" s="138"/>
      <c r="IU108" s="138"/>
      <c r="IV108" s="138"/>
    </row>
    <row r="109" spans="1:256" s="443" customFormat="1" ht="15" customHeight="1">
      <c r="A109" s="133"/>
      <c r="B109" s="133"/>
      <c r="C109" s="133"/>
      <c r="D109" s="184"/>
      <c r="E109" s="184"/>
      <c r="F109" s="184"/>
      <c r="G109" s="150"/>
      <c r="H109" s="150"/>
      <c r="I109" s="138"/>
      <c r="J109" s="151"/>
      <c r="K109" s="138"/>
      <c r="L109" s="138"/>
      <c r="M109" s="151"/>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c r="DA109" s="138"/>
      <c r="DB109" s="138"/>
      <c r="DC109" s="138"/>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138"/>
      <c r="FR109" s="138"/>
      <c r="FS109" s="138"/>
      <c r="FT109" s="138"/>
      <c r="FU109" s="138"/>
      <c r="FV109" s="138"/>
      <c r="FW109" s="138"/>
      <c r="FX109" s="138"/>
      <c r="FY109" s="138"/>
      <c r="FZ109" s="138"/>
      <c r="GA109" s="138"/>
      <c r="GB109" s="138"/>
      <c r="GC109" s="138"/>
      <c r="GD109" s="138"/>
      <c r="GE109" s="138"/>
      <c r="GF109" s="138"/>
      <c r="GG109" s="138"/>
      <c r="GH109" s="138"/>
      <c r="GI109" s="138"/>
      <c r="GJ109" s="138"/>
      <c r="GK109" s="138"/>
      <c r="GL109" s="138"/>
      <c r="GM109" s="138"/>
      <c r="GN109" s="138"/>
      <c r="GO109" s="138"/>
      <c r="GP109" s="138"/>
      <c r="GQ109" s="138"/>
      <c r="GR109" s="138"/>
      <c r="GS109" s="138"/>
      <c r="GT109" s="138"/>
      <c r="GU109" s="138"/>
      <c r="GV109" s="138"/>
      <c r="GW109" s="138"/>
      <c r="GX109" s="138"/>
      <c r="GY109" s="138"/>
      <c r="GZ109" s="138"/>
      <c r="HA109" s="138"/>
      <c r="HB109" s="138"/>
      <c r="HC109" s="138"/>
      <c r="HD109" s="138"/>
      <c r="HE109" s="138"/>
      <c r="HF109" s="138"/>
      <c r="HG109" s="138"/>
      <c r="HH109" s="138"/>
      <c r="HI109" s="138"/>
      <c r="HJ109" s="138"/>
      <c r="HK109" s="138"/>
      <c r="HL109" s="138"/>
      <c r="HM109" s="138"/>
      <c r="HN109" s="138"/>
      <c r="HO109" s="138"/>
      <c r="HP109" s="138"/>
      <c r="HQ109" s="138"/>
      <c r="HR109" s="138"/>
      <c r="HS109" s="138"/>
      <c r="HT109" s="138"/>
      <c r="HU109" s="138"/>
      <c r="HV109" s="138"/>
      <c r="HW109" s="138"/>
      <c r="HX109" s="138"/>
      <c r="HY109" s="138"/>
      <c r="HZ109" s="138"/>
      <c r="IA109" s="138"/>
      <c r="IB109" s="138"/>
      <c r="IC109" s="138"/>
      <c r="ID109" s="138"/>
      <c r="IE109" s="138"/>
      <c r="IF109" s="138"/>
      <c r="IG109" s="138"/>
      <c r="IH109" s="138"/>
      <c r="II109" s="138"/>
      <c r="IJ109" s="138"/>
      <c r="IK109" s="138"/>
      <c r="IL109" s="138"/>
      <c r="IM109" s="138"/>
      <c r="IN109" s="138"/>
      <c r="IO109" s="138"/>
      <c r="IP109" s="138"/>
      <c r="IQ109" s="138"/>
      <c r="IR109" s="138"/>
      <c r="IS109" s="138"/>
      <c r="IT109" s="138"/>
      <c r="IU109" s="138"/>
      <c r="IV109" s="138"/>
    </row>
    <row r="110" spans="1:256" s="443" customFormat="1" ht="15" customHeight="1">
      <c r="A110" s="133"/>
      <c r="B110" s="133"/>
      <c r="C110" s="133"/>
      <c r="D110" s="184"/>
      <c r="E110" s="184"/>
      <c r="F110" s="184"/>
      <c r="G110" s="150"/>
      <c r="H110" s="150"/>
      <c r="I110" s="138"/>
      <c r="J110" s="151"/>
      <c r="K110" s="138"/>
      <c r="L110" s="138"/>
      <c r="M110" s="151"/>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c r="DB110" s="138"/>
      <c r="DC110" s="138"/>
      <c r="DD110" s="138"/>
      <c r="DE110" s="138"/>
      <c r="DF110" s="138"/>
      <c r="DG110" s="138"/>
      <c r="DH110" s="138"/>
      <c r="DI110" s="138"/>
      <c r="DJ110" s="138"/>
      <c r="DK110" s="138"/>
      <c r="DL110" s="138"/>
      <c r="DM110" s="138"/>
      <c r="DN110" s="138"/>
      <c r="DO110" s="138"/>
      <c r="DP110" s="138"/>
      <c r="DQ110" s="138"/>
      <c r="DR110" s="138"/>
      <c r="DS110" s="138"/>
      <c r="DT110" s="138"/>
      <c r="DU110" s="138"/>
      <c r="DV110" s="138"/>
      <c r="DW110" s="138"/>
      <c r="DX110" s="138"/>
      <c r="DY110" s="138"/>
      <c r="DZ110" s="138"/>
      <c r="EA110" s="138"/>
      <c r="EB110" s="138"/>
      <c r="EC110" s="138"/>
      <c r="ED110" s="138"/>
      <c r="EE110" s="138"/>
      <c r="EF110" s="138"/>
      <c r="EG110" s="138"/>
      <c r="EH110" s="138"/>
      <c r="EI110" s="138"/>
      <c r="EJ110" s="138"/>
      <c r="EK110" s="138"/>
      <c r="EL110" s="138"/>
      <c r="EM110" s="138"/>
      <c r="EN110" s="138"/>
      <c r="EO110" s="138"/>
      <c r="EP110" s="138"/>
      <c r="EQ110" s="138"/>
      <c r="ER110" s="138"/>
      <c r="ES110" s="138"/>
      <c r="ET110" s="138"/>
      <c r="EU110" s="138"/>
      <c r="EV110" s="138"/>
      <c r="EW110" s="138"/>
      <c r="EX110" s="138"/>
      <c r="EY110" s="138"/>
      <c r="EZ110" s="138"/>
      <c r="FA110" s="138"/>
      <c r="FB110" s="138"/>
      <c r="FC110" s="138"/>
      <c r="FD110" s="138"/>
      <c r="FE110" s="138"/>
      <c r="FF110" s="138"/>
      <c r="FG110" s="138"/>
      <c r="FH110" s="138"/>
      <c r="FI110" s="138"/>
      <c r="FJ110" s="138"/>
      <c r="FK110" s="138"/>
      <c r="FL110" s="138"/>
      <c r="FM110" s="138"/>
      <c r="FN110" s="138"/>
      <c r="FO110" s="138"/>
      <c r="FP110" s="138"/>
      <c r="FQ110" s="138"/>
      <c r="FR110" s="138"/>
      <c r="FS110" s="138"/>
      <c r="FT110" s="138"/>
      <c r="FU110" s="138"/>
      <c r="FV110" s="138"/>
      <c r="FW110" s="138"/>
      <c r="FX110" s="138"/>
      <c r="FY110" s="138"/>
      <c r="FZ110" s="138"/>
      <c r="GA110" s="138"/>
      <c r="GB110" s="138"/>
      <c r="GC110" s="138"/>
      <c r="GD110" s="138"/>
      <c r="GE110" s="138"/>
      <c r="GF110" s="138"/>
      <c r="GG110" s="138"/>
      <c r="GH110" s="138"/>
      <c r="GI110" s="138"/>
      <c r="GJ110" s="138"/>
      <c r="GK110" s="138"/>
      <c r="GL110" s="138"/>
      <c r="GM110" s="138"/>
      <c r="GN110" s="138"/>
      <c r="GO110" s="138"/>
      <c r="GP110" s="138"/>
      <c r="GQ110" s="138"/>
      <c r="GR110" s="138"/>
      <c r="GS110" s="138"/>
      <c r="GT110" s="138"/>
      <c r="GU110" s="138"/>
      <c r="GV110" s="138"/>
      <c r="GW110" s="138"/>
      <c r="GX110" s="138"/>
      <c r="GY110" s="138"/>
      <c r="GZ110" s="138"/>
      <c r="HA110" s="138"/>
      <c r="HB110" s="138"/>
      <c r="HC110" s="138"/>
      <c r="HD110" s="138"/>
      <c r="HE110" s="138"/>
      <c r="HF110" s="138"/>
      <c r="HG110" s="138"/>
      <c r="HH110" s="138"/>
      <c r="HI110" s="138"/>
      <c r="HJ110" s="138"/>
      <c r="HK110" s="138"/>
      <c r="HL110" s="138"/>
      <c r="HM110" s="138"/>
      <c r="HN110" s="138"/>
      <c r="HO110" s="138"/>
      <c r="HP110" s="138"/>
      <c r="HQ110" s="138"/>
      <c r="HR110" s="138"/>
      <c r="HS110" s="138"/>
      <c r="HT110" s="138"/>
      <c r="HU110" s="138"/>
      <c r="HV110" s="138"/>
      <c r="HW110" s="138"/>
      <c r="HX110" s="138"/>
      <c r="HY110" s="138"/>
      <c r="HZ110" s="138"/>
      <c r="IA110" s="138"/>
      <c r="IB110" s="138"/>
      <c r="IC110" s="138"/>
      <c r="ID110" s="138"/>
      <c r="IE110" s="138"/>
      <c r="IF110" s="138"/>
      <c r="IG110" s="138"/>
      <c r="IH110" s="138"/>
      <c r="II110" s="138"/>
      <c r="IJ110" s="138"/>
      <c r="IK110" s="138"/>
      <c r="IL110" s="138"/>
      <c r="IM110" s="138"/>
      <c r="IN110" s="138"/>
      <c r="IO110" s="138"/>
      <c r="IP110" s="138"/>
      <c r="IQ110" s="138"/>
      <c r="IR110" s="138"/>
      <c r="IS110" s="138"/>
      <c r="IT110" s="138"/>
      <c r="IU110" s="138"/>
      <c r="IV110" s="138"/>
    </row>
    <row r="111" spans="1:256" s="443" customFormat="1" ht="15" customHeight="1">
      <c r="A111" s="133"/>
      <c r="B111" s="133"/>
      <c r="C111" s="133"/>
      <c r="D111" s="184"/>
      <c r="E111" s="184"/>
      <c r="F111" s="184"/>
      <c r="G111" s="150"/>
      <c r="H111" s="150"/>
      <c r="I111" s="138"/>
      <c r="J111" s="151"/>
      <c r="K111" s="138"/>
      <c r="L111" s="138"/>
      <c r="M111" s="151"/>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c r="EI111" s="138"/>
      <c r="EJ111" s="138"/>
      <c r="EK111" s="138"/>
      <c r="EL111" s="138"/>
      <c r="EM111" s="138"/>
      <c r="EN111" s="138"/>
      <c r="EO111" s="138"/>
      <c r="EP111" s="138"/>
      <c r="EQ111" s="138"/>
      <c r="ER111" s="138"/>
      <c r="ES111" s="138"/>
      <c r="ET111" s="138"/>
      <c r="EU111" s="138"/>
      <c r="EV111" s="138"/>
      <c r="EW111" s="138"/>
      <c r="EX111" s="138"/>
      <c r="EY111" s="138"/>
      <c r="EZ111" s="138"/>
      <c r="FA111" s="138"/>
      <c r="FB111" s="138"/>
      <c r="FC111" s="138"/>
      <c r="FD111" s="138"/>
      <c r="FE111" s="138"/>
      <c r="FF111" s="138"/>
      <c r="FG111" s="138"/>
      <c r="FH111" s="138"/>
      <c r="FI111" s="138"/>
      <c r="FJ111" s="138"/>
      <c r="FK111" s="138"/>
      <c r="FL111" s="138"/>
      <c r="FM111" s="138"/>
      <c r="FN111" s="138"/>
      <c r="FO111" s="138"/>
      <c r="FP111" s="138"/>
      <c r="FQ111" s="138"/>
      <c r="FR111" s="138"/>
      <c r="FS111" s="138"/>
      <c r="FT111" s="138"/>
      <c r="FU111" s="138"/>
      <c r="FV111" s="138"/>
      <c r="FW111" s="138"/>
      <c r="FX111" s="138"/>
      <c r="FY111" s="138"/>
      <c r="FZ111" s="138"/>
      <c r="GA111" s="138"/>
      <c r="GB111" s="138"/>
      <c r="GC111" s="138"/>
      <c r="GD111" s="138"/>
      <c r="GE111" s="138"/>
      <c r="GF111" s="138"/>
      <c r="GG111" s="138"/>
      <c r="GH111" s="138"/>
      <c r="GI111" s="138"/>
      <c r="GJ111" s="138"/>
      <c r="GK111" s="138"/>
      <c r="GL111" s="138"/>
      <c r="GM111" s="138"/>
      <c r="GN111" s="138"/>
      <c r="GO111" s="138"/>
      <c r="GP111" s="138"/>
      <c r="GQ111" s="138"/>
      <c r="GR111" s="138"/>
      <c r="GS111" s="138"/>
      <c r="GT111" s="138"/>
      <c r="GU111" s="138"/>
      <c r="GV111" s="138"/>
      <c r="GW111" s="138"/>
      <c r="GX111" s="138"/>
      <c r="GY111" s="138"/>
      <c r="GZ111" s="138"/>
      <c r="HA111" s="138"/>
      <c r="HB111" s="138"/>
      <c r="HC111" s="138"/>
      <c r="HD111" s="138"/>
      <c r="HE111" s="138"/>
      <c r="HF111" s="138"/>
      <c r="HG111" s="138"/>
      <c r="HH111" s="138"/>
      <c r="HI111" s="138"/>
      <c r="HJ111" s="138"/>
      <c r="HK111" s="138"/>
      <c r="HL111" s="138"/>
      <c r="HM111" s="138"/>
      <c r="HN111" s="138"/>
      <c r="HO111" s="138"/>
      <c r="HP111" s="138"/>
      <c r="HQ111" s="138"/>
      <c r="HR111" s="138"/>
      <c r="HS111" s="138"/>
      <c r="HT111" s="138"/>
      <c r="HU111" s="138"/>
      <c r="HV111" s="138"/>
      <c r="HW111" s="138"/>
      <c r="HX111" s="138"/>
      <c r="HY111" s="138"/>
      <c r="HZ111" s="138"/>
      <c r="IA111" s="138"/>
      <c r="IB111" s="138"/>
      <c r="IC111" s="138"/>
      <c r="ID111" s="138"/>
      <c r="IE111" s="138"/>
      <c r="IF111" s="138"/>
      <c r="IG111" s="138"/>
      <c r="IH111" s="138"/>
      <c r="II111" s="138"/>
      <c r="IJ111" s="138"/>
      <c r="IK111" s="138"/>
      <c r="IL111" s="138"/>
      <c r="IM111" s="138"/>
      <c r="IN111" s="138"/>
      <c r="IO111" s="138"/>
      <c r="IP111" s="138"/>
      <c r="IQ111" s="138"/>
      <c r="IR111" s="138"/>
      <c r="IS111" s="138"/>
      <c r="IT111" s="138"/>
      <c r="IU111" s="138"/>
      <c r="IV111" s="138"/>
    </row>
    <row r="112" spans="1:256" s="443" customFormat="1" ht="15" customHeight="1">
      <c r="A112" s="133"/>
      <c r="B112" s="133"/>
      <c r="C112" s="133"/>
      <c r="D112" s="184"/>
      <c r="E112" s="184"/>
      <c r="F112" s="184"/>
      <c r="G112" s="150"/>
      <c r="H112" s="150"/>
      <c r="I112" s="138"/>
      <c r="J112" s="151"/>
      <c r="K112" s="138"/>
      <c r="L112" s="138"/>
      <c r="M112" s="151"/>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c r="DY112" s="138"/>
      <c r="DZ112" s="138"/>
      <c r="EA112" s="138"/>
      <c r="EB112" s="138"/>
      <c r="EC112" s="138"/>
      <c r="ED112" s="138"/>
      <c r="EE112" s="138"/>
      <c r="EF112" s="138"/>
      <c r="EG112" s="138"/>
      <c r="EH112" s="138"/>
      <c r="EI112" s="138"/>
      <c r="EJ112" s="138"/>
      <c r="EK112" s="138"/>
      <c r="EL112" s="138"/>
      <c r="EM112" s="138"/>
      <c r="EN112" s="138"/>
      <c r="EO112" s="138"/>
      <c r="EP112" s="138"/>
      <c r="EQ112" s="138"/>
      <c r="ER112" s="138"/>
      <c r="ES112" s="138"/>
      <c r="ET112" s="138"/>
      <c r="EU112" s="138"/>
      <c r="EV112" s="138"/>
      <c r="EW112" s="138"/>
      <c r="EX112" s="138"/>
      <c r="EY112" s="138"/>
      <c r="EZ112" s="138"/>
      <c r="FA112" s="138"/>
      <c r="FB112" s="138"/>
      <c r="FC112" s="138"/>
      <c r="FD112" s="138"/>
      <c r="FE112" s="138"/>
      <c r="FF112" s="138"/>
      <c r="FG112" s="138"/>
      <c r="FH112" s="138"/>
      <c r="FI112" s="138"/>
      <c r="FJ112" s="138"/>
      <c r="FK112" s="138"/>
      <c r="FL112" s="138"/>
      <c r="FM112" s="138"/>
      <c r="FN112" s="138"/>
      <c r="FO112" s="138"/>
      <c r="FP112" s="138"/>
      <c r="FQ112" s="138"/>
      <c r="FR112" s="138"/>
      <c r="FS112" s="138"/>
      <c r="FT112" s="138"/>
      <c r="FU112" s="138"/>
      <c r="FV112" s="138"/>
      <c r="FW112" s="138"/>
      <c r="FX112" s="138"/>
      <c r="FY112" s="138"/>
      <c r="FZ112" s="138"/>
      <c r="GA112" s="138"/>
      <c r="GB112" s="138"/>
      <c r="GC112" s="138"/>
      <c r="GD112" s="138"/>
      <c r="GE112" s="138"/>
      <c r="GF112" s="138"/>
      <c r="GG112" s="138"/>
      <c r="GH112" s="138"/>
      <c r="GI112" s="138"/>
      <c r="GJ112" s="138"/>
      <c r="GK112" s="138"/>
      <c r="GL112" s="138"/>
      <c r="GM112" s="138"/>
      <c r="GN112" s="138"/>
      <c r="GO112" s="138"/>
      <c r="GP112" s="138"/>
      <c r="GQ112" s="138"/>
      <c r="GR112" s="138"/>
      <c r="GS112" s="138"/>
      <c r="GT112" s="138"/>
      <c r="GU112" s="138"/>
      <c r="GV112" s="138"/>
      <c r="GW112" s="138"/>
      <c r="GX112" s="138"/>
      <c r="GY112" s="138"/>
      <c r="GZ112" s="138"/>
      <c r="HA112" s="138"/>
      <c r="HB112" s="138"/>
      <c r="HC112" s="138"/>
      <c r="HD112" s="138"/>
      <c r="HE112" s="138"/>
      <c r="HF112" s="138"/>
      <c r="HG112" s="138"/>
      <c r="HH112" s="138"/>
      <c r="HI112" s="138"/>
      <c r="HJ112" s="138"/>
      <c r="HK112" s="138"/>
      <c r="HL112" s="138"/>
      <c r="HM112" s="138"/>
      <c r="HN112" s="138"/>
      <c r="HO112" s="138"/>
      <c r="HP112" s="138"/>
      <c r="HQ112" s="138"/>
      <c r="HR112" s="138"/>
      <c r="HS112" s="138"/>
      <c r="HT112" s="138"/>
      <c r="HU112" s="138"/>
      <c r="HV112" s="138"/>
      <c r="HW112" s="138"/>
      <c r="HX112" s="138"/>
      <c r="HY112" s="138"/>
      <c r="HZ112" s="138"/>
      <c r="IA112" s="138"/>
      <c r="IB112" s="138"/>
      <c r="IC112" s="138"/>
      <c r="ID112" s="138"/>
      <c r="IE112" s="138"/>
      <c r="IF112" s="138"/>
      <c r="IG112" s="138"/>
      <c r="IH112" s="138"/>
      <c r="II112" s="138"/>
      <c r="IJ112" s="138"/>
      <c r="IK112" s="138"/>
      <c r="IL112" s="138"/>
      <c r="IM112" s="138"/>
      <c r="IN112" s="138"/>
      <c r="IO112" s="138"/>
      <c r="IP112" s="138"/>
      <c r="IQ112" s="138"/>
      <c r="IR112" s="138"/>
      <c r="IS112" s="138"/>
      <c r="IT112" s="138"/>
      <c r="IU112" s="138"/>
      <c r="IV112" s="138"/>
    </row>
    <row r="113" spans="1:256" s="443" customFormat="1" ht="15" customHeight="1">
      <c r="A113" s="133"/>
      <c r="B113" s="133"/>
      <c r="C113" s="133"/>
      <c r="D113" s="184"/>
      <c r="E113" s="184"/>
      <c r="F113" s="184"/>
      <c r="G113" s="150"/>
      <c r="H113" s="150"/>
      <c r="I113" s="138"/>
      <c r="J113" s="151"/>
      <c r="K113" s="138"/>
      <c r="L113" s="138"/>
      <c r="M113" s="151"/>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c r="DB113" s="138"/>
      <c r="DC113" s="138"/>
      <c r="DD113" s="138"/>
      <c r="DE113" s="138"/>
      <c r="DF113" s="138"/>
      <c r="DG113" s="138"/>
      <c r="DH113" s="138"/>
      <c r="DI113" s="138"/>
      <c r="DJ113" s="138"/>
      <c r="DK113" s="138"/>
      <c r="DL113" s="138"/>
      <c r="DM113" s="138"/>
      <c r="DN113" s="138"/>
      <c r="DO113" s="138"/>
      <c r="DP113" s="138"/>
      <c r="DQ113" s="138"/>
      <c r="DR113" s="138"/>
      <c r="DS113" s="138"/>
      <c r="DT113" s="138"/>
      <c r="DU113" s="138"/>
      <c r="DV113" s="138"/>
      <c r="DW113" s="138"/>
      <c r="DX113" s="138"/>
      <c r="DY113" s="138"/>
      <c r="DZ113" s="138"/>
      <c r="EA113" s="138"/>
      <c r="EB113" s="138"/>
      <c r="EC113" s="138"/>
      <c r="ED113" s="138"/>
      <c r="EE113" s="138"/>
      <c r="EF113" s="138"/>
      <c r="EG113" s="138"/>
      <c r="EH113" s="138"/>
      <c r="EI113" s="138"/>
      <c r="EJ113" s="138"/>
      <c r="EK113" s="138"/>
      <c r="EL113" s="138"/>
      <c r="EM113" s="138"/>
      <c r="EN113" s="138"/>
      <c r="EO113" s="138"/>
      <c r="EP113" s="138"/>
      <c r="EQ113" s="138"/>
      <c r="ER113" s="138"/>
      <c r="ES113" s="138"/>
      <c r="ET113" s="138"/>
      <c r="EU113" s="138"/>
      <c r="EV113" s="138"/>
      <c r="EW113" s="138"/>
      <c r="EX113" s="138"/>
      <c r="EY113" s="138"/>
      <c r="EZ113" s="138"/>
      <c r="FA113" s="138"/>
      <c r="FB113" s="138"/>
      <c r="FC113" s="138"/>
      <c r="FD113" s="138"/>
      <c r="FE113" s="138"/>
      <c r="FF113" s="138"/>
      <c r="FG113" s="138"/>
      <c r="FH113" s="138"/>
      <c r="FI113" s="138"/>
      <c r="FJ113" s="138"/>
      <c r="FK113" s="138"/>
      <c r="FL113" s="138"/>
      <c r="FM113" s="138"/>
      <c r="FN113" s="138"/>
      <c r="FO113" s="138"/>
      <c r="FP113" s="138"/>
      <c r="FQ113" s="138"/>
      <c r="FR113" s="138"/>
      <c r="FS113" s="138"/>
      <c r="FT113" s="138"/>
      <c r="FU113" s="138"/>
      <c r="FV113" s="138"/>
      <c r="FW113" s="138"/>
      <c r="FX113" s="138"/>
      <c r="FY113" s="138"/>
      <c r="FZ113" s="138"/>
      <c r="GA113" s="138"/>
      <c r="GB113" s="138"/>
      <c r="GC113" s="138"/>
      <c r="GD113" s="138"/>
      <c r="GE113" s="138"/>
      <c r="GF113" s="138"/>
      <c r="GG113" s="138"/>
      <c r="GH113" s="138"/>
      <c r="GI113" s="138"/>
      <c r="GJ113" s="138"/>
      <c r="GK113" s="138"/>
      <c r="GL113" s="138"/>
      <c r="GM113" s="138"/>
      <c r="GN113" s="138"/>
      <c r="GO113" s="138"/>
      <c r="GP113" s="138"/>
      <c r="GQ113" s="138"/>
      <c r="GR113" s="138"/>
      <c r="GS113" s="138"/>
      <c r="GT113" s="138"/>
      <c r="GU113" s="138"/>
      <c r="GV113" s="138"/>
      <c r="GW113" s="138"/>
      <c r="GX113" s="138"/>
      <c r="GY113" s="138"/>
      <c r="GZ113" s="138"/>
      <c r="HA113" s="138"/>
      <c r="HB113" s="138"/>
      <c r="HC113" s="138"/>
      <c r="HD113" s="138"/>
      <c r="HE113" s="138"/>
      <c r="HF113" s="138"/>
      <c r="HG113" s="138"/>
      <c r="HH113" s="138"/>
      <c r="HI113" s="138"/>
      <c r="HJ113" s="138"/>
      <c r="HK113" s="138"/>
      <c r="HL113" s="138"/>
      <c r="HM113" s="138"/>
      <c r="HN113" s="138"/>
      <c r="HO113" s="138"/>
      <c r="HP113" s="138"/>
      <c r="HQ113" s="138"/>
      <c r="HR113" s="138"/>
      <c r="HS113" s="138"/>
      <c r="HT113" s="138"/>
      <c r="HU113" s="138"/>
      <c r="HV113" s="138"/>
      <c r="HW113" s="138"/>
      <c r="HX113" s="138"/>
      <c r="HY113" s="138"/>
      <c r="HZ113" s="138"/>
      <c r="IA113" s="138"/>
      <c r="IB113" s="138"/>
      <c r="IC113" s="138"/>
      <c r="ID113" s="138"/>
      <c r="IE113" s="138"/>
      <c r="IF113" s="138"/>
      <c r="IG113" s="138"/>
      <c r="IH113" s="138"/>
      <c r="II113" s="138"/>
      <c r="IJ113" s="138"/>
      <c r="IK113" s="138"/>
      <c r="IL113" s="138"/>
      <c r="IM113" s="138"/>
      <c r="IN113" s="138"/>
      <c r="IO113" s="138"/>
      <c r="IP113" s="138"/>
      <c r="IQ113" s="138"/>
      <c r="IR113" s="138"/>
      <c r="IS113" s="138"/>
      <c r="IT113" s="138"/>
      <c r="IU113" s="138"/>
      <c r="IV113" s="138"/>
    </row>
    <row r="114" spans="1:256" s="443" customFormat="1" ht="15" customHeight="1">
      <c r="A114" s="133"/>
      <c r="B114" s="133"/>
      <c r="C114" s="133"/>
      <c r="D114" s="184"/>
      <c r="E114" s="184"/>
      <c r="F114" s="184"/>
      <c r="G114" s="150"/>
      <c r="H114" s="150"/>
      <c r="I114" s="138"/>
      <c r="J114" s="151"/>
      <c r="K114" s="138"/>
      <c r="L114" s="138"/>
      <c r="M114" s="151"/>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c r="DB114" s="138"/>
      <c r="DC114" s="138"/>
      <c r="DD114" s="138"/>
      <c r="DE114" s="138"/>
      <c r="DF114" s="138"/>
      <c r="DG114" s="138"/>
      <c r="DH114" s="138"/>
      <c r="DI114" s="138"/>
      <c r="DJ114" s="138"/>
      <c r="DK114" s="138"/>
      <c r="DL114" s="138"/>
      <c r="DM114" s="138"/>
      <c r="DN114" s="138"/>
      <c r="DO114" s="138"/>
      <c r="DP114" s="138"/>
      <c r="DQ114" s="138"/>
      <c r="DR114" s="138"/>
      <c r="DS114" s="138"/>
      <c r="DT114" s="138"/>
      <c r="DU114" s="138"/>
      <c r="DV114" s="138"/>
      <c r="DW114" s="138"/>
      <c r="DX114" s="138"/>
      <c r="DY114" s="138"/>
      <c r="DZ114" s="138"/>
      <c r="EA114" s="138"/>
      <c r="EB114" s="138"/>
      <c r="EC114" s="138"/>
      <c r="ED114" s="138"/>
      <c r="EE114" s="138"/>
      <c r="EF114" s="138"/>
      <c r="EG114" s="138"/>
      <c r="EH114" s="138"/>
      <c r="EI114" s="138"/>
      <c r="EJ114" s="138"/>
      <c r="EK114" s="138"/>
      <c r="EL114" s="138"/>
      <c r="EM114" s="138"/>
      <c r="EN114" s="138"/>
      <c r="EO114" s="138"/>
      <c r="EP114" s="138"/>
      <c r="EQ114" s="138"/>
      <c r="ER114" s="138"/>
      <c r="ES114" s="138"/>
      <c r="ET114" s="138"/>
      <c r="EU114" s="138"/>
      <c r="EV114" s="138"/>
      <c r="EW114" s="138"/>
      <c r="EX114" s="138"/>
      <c r="EY114" s="138"/>
      <c r="EZ114" s="138"/>
      <c r="FA114" s="138"/>
      <c r="FB114" s="138"/>
      <c r="FC114" s="138"/>
      <c r="FD114" s="138"/>
      <c r="FE114" s="138"/>
      <c r="FF114" s="138"/>
      <c r="FG114" s="138"/>
      <c r="FH114" s="138"/>
      <c r="FI114" s="138"/>
      <c r="FJ114" s="138"/>
      <c r="FK114" s="138"/>
      <c r="FL114" s="138"/>
      <c r="FM114" s="138"/>
      <c r="FN114" s="138"/>
      <c r="FO114" s="138"/>
      <c r="FP114" s="138"/>
      <c r="FQ114" s="138"/>
      <c r="FR114" s="138"/>
      <c r="FS114" s="138"/>
      <c r="FT114" s="138"/>
      <c r="FU114" s="138"/>
      <c r="FV114" s="138"/>
      <c r="FW114" s="138"/>
      <c r="FX114" s="138"/>
      <c r="FY114" s="138"/>
      <c r="FZ114" s="138"/>
      <c r="GA114" s="138"/>
      <c r="GB114" s="138"/>
      <c r="GC114" s="138"/>
      <c r="GD114" s="138"/>
      <c r="GE114" s="138"/>
      <c r="GF114" s="138"/>
      <c r="GG114" s="138"/>
      <c r="GH114" s="138"/>
      <c r="GI114" s="138"/>
      <c r="GJ114" s="138"/>
      <c r="GK114" s="138"/>
      <c r="GL114" s="138"/>
      <c r="GM114" s="138"/>
      <c r="GN114" s="138"/>
      <c r="GO114" s="138"/>
      <c r="GP114" s="138"/>
      <c r="GQ114" s="138"/>
      <c r="GR114" s="138"/>
      <c r="GS114" s="138"/>
      <c r="GT114" s="138"/>
      <c r="GU114" s="138"/>
      <c r="GV114" s="138"/>
      <c r="GW114" s="138"/>
      <c r="GX114" s="138"/>
      <c r="GY114" s="138"/>
      <c r="GZ114" s="138"/>
      <c r="HA114" s="138"/>
      <c r="HB114" s="138"/>
      <c r="HC114" s="138"/>
      <c r="HD114" s="138"/>
      <c r="HE114" s="138"/>
      <c r="HF114" s="138"/>
      <c r="HG114" s="138"/>
      <c r="HH114" s="138"/>
      <c r="HI114" s="138"/>
      <c r="HJ114" s="138"/>
      <c r="HK114" s="138"/>
      <c r="HL114" s="138"/>
      <c r="HM114" s="138"/>
      <c r="HN114" s="138"/>
      <c r="HO114" s="138"/>
      <c r="HP114" s="138"/>
      <c r="HQ114" s="138"/>
      <c r="HR114" s="138"/>
      <c r="HS114" s="138"/>
      <c r="HT114" s="138"/>
      <c r="HU114" s="138"/>
      <c r="HV114" s="138"/>
      <c r="HW114" s="138"/>
      <c r="HX114" s="138"/>
      <c r="HY114" s="138"/>
      <c r="HZ114" s="138"/>
      <c r="IA114" s="138"/>
      <c r="IB114" s="138"/>
      <c r="IC114" s="138"/>
      <c r="ID114" s="138"/>
      <c r="IE114" s="138"/>
      <c r="IF114" s="138"/>
      <c r="IG114" s="138"/>
      <c r="IH114" s="138"/>
      <c r="II114" s="138"/>
      <c r="IJ114" s="138"/>
      <c r="IK114" s="138"/>
      <c r="IL114" s="138"/>
      <c r="IM114" s="138"/>
      <c r="IN114" s="138"/>
      <c r="IO114" s="138"/>
      <c r="IP114" s="138"/>
      <c r="IQ114" s="138"/>
      <c r="IR114" s="138"/>
      <c r="IS114" s="138"/>
      <c r="IT114" s="138"/>
      <c r="IU114" s="138"/>
      <c r="IV114" s="138"/>
    </row>
    <row r="115" spans="1:256" s="443" customFormat="1" ht="15" customHeight="1">
      <c r="A115" s="133"/>
      <c r="B115" s="133"/>
      <c r="C115" s="133"/>
      <c r="D115" s="184"/>
      <c r="E115" s="184"/>
      <c r="F115" s="184"/>
      <c r="G115" s="150"/>
      <c r="H115" s="150"/>
      <c r="I115" s="138"/>
      <c r="J115" s="151"/>
      <c r="K115" s="138"/>
      <c r="L115" s="138"/>
      <c r="M115" s="151"/>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c r="FL115" s="138"/>
      <c r="FM115" s="138"/>
      <c r="FN115" s="138"/>
      <c r="FO115" s="138"/>
      <c r="FP115" s="138"/>
      <c r="FQ115" s="138"/>
      <c r="FR115" s="138"/>
      <c r="FS115" s="138"/>
      <c r="FT115" s="138"/>
      <c r="FU115" s="138"/>
      <c r="FV115" s="138"/>
      <c r="FW115" s="138"/>
      <c r="FX115" s="138"/>
      <c r="FY115" s="138"/>
      <c r="FZ115" s="138"/>
      <c r="GA115" s="138"/>
      <c r="GB115" s="138"/>
      <c r="GC115" s="138"/>
      <c r="GD115" s="138"/>
      <c r="GE115" s="138"/>
      <c r="GF115" s="138"/>
      <c r="GG115" s="138"/>
      <c r="GH115" s="138"/>
      <c r="GI115" s="138"/>
      <c r="GJ115" s="138"/>
      <c r="GK115" s="138"/>
      <c r="GL115" s="138"/>
      <c r="GM115" s="138"/>
      <c r="GN115" s="138"/>
      <c r="GO115" s="138"/>
      <c r="GP115" s="138"/>
      <c r="GQ115" s="138"/>
      <c r="GR115" s="138"/>
      <c r="GS115" s="138"/>
      <c r="GT115" s="138"/>
      <c r="GU115" s="138"/>
      <c r="GV115" s="138"/>
      <c r="GW115" s="138"/>
      <c r="GX115" s="138"/>
      <c r="GY115" s="138"/>
      <c r="GZ115" s="138"/>
      <c r="HA115" s="138"/>
      <c r="HB115" s="138"/>
      <c r="HC115" s="138"/>
      <c r="HD115" s="138"/>
      <c r="HE115" s="138"/>
      <c r="HF115" s="138"/>
      <c r="HG115" s="138"/>
      <c r="HH115" s="138"/>
      <c r="HI115" s="138"/>
      <c r="HJ115" s="138"/>
      <c r="HK115" s="138"/>
      <c r="HL115" s="138"/>
      <c r="HM115" s="138"/>
      <c r="HN115" s="138"/>
      <c r="HO115" s="138"/>
      <c r="HP115" s="138"/>
      <c r="HQ115" s="138"/>
      <c r="HR115" s="138"/>
      <c r="HS115" s="138"/>
      <c r="HT115" s="138"/>
      <c r="HU115" s="138"/>
      <c r="HV115" s="138"/>
      <c r="HW115" s="138"/>
      <c r="HX115" s="138"/>
      <c r="HY115" s="138"/>
      <c r="HZ115" s="138"/>
      <c r="IA115" s="138"/>
      <c r="IB115" s="138"/>
      <c r="IC115" s="138"/>
      <c r="ID115" s="138"/>
      <c r="IE115" s="138"/>
      <c r="IF115" s="138"/>
      <c r="IG115" s="138"/>
      <c r="IH115" s="138"/>
      <c r="II115" s="138"/>
      <c r="IJ115" s="138"/>
      <c r="IK115" s="138"/>
      <c r="IL115" s="138"/>
      <c r="IM115" s="138"/>
      <c r="IN115" s="138"/>
      <c r="IO115" s="138"/>
      <c r="IP115" s="138"/>
      <c r="IQ115" s="138"/>
      <c r="IR115" s="138"/>
      <c r="IS115" s="138"/>
      <c r="IT115" s="138"/>
      <c r="IU115" s="138"/>
      <c r="IV115" s="138"/>
    </row>
    <row r="116" spans="1:256" s="443" customFormat="1" ht="15" customHeight="1">
      <c r="A116" s="133"/>
      <c r="B116" s="133"/>
      <c r="C116" s="133"/>
      <c r="D116" s="184"/>
      <c r="E116" s="184"/>
      <c r="F116" s="184"/>
      <c r="G116" s="150"/>
      <c r="H116" s="150"/>
      <c r="I116" s="138"/>
      <c r="J116" s="151"/>
      <c r="K116" s="138"/>
      <c r="L116" s="138"/>
      <c r="M116" s="151"/>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c r="FL116" s="138"/>
      <c r="FM116" s="138"/>
      <c r="FN116" s="138"/>
      <c r="FO116" s="138"/>
      <c r="FP116" s="138"/>
      <c r="FQ116" s="138"/>
      <c r="FR116" s="138"/>
      <c r="FS116" s="138"/>
      <c r="FT116" s="138"/>
      <c r="FU116" s="138"/>
      <c r="FV116" s="138"/>
      <c r="FW116" s="138"/>
      <c r="FX116" s="138"/>
      <c r="FY116" s="138"/>
      <c r="FZ116" s="138"/>
      <c r="GA116" s="138"/>
      <c r="GB116" s="138"/>
      <c r="GC116" s="138"/>
      <c r="GD116" s="138"/>
      <c r="GE116" s="138"/>
      <c r="GF116" s="138"/>
      <c r="GG116" s="138"/>
      <c r="GH116" s="138"/>
      <c r="GI116" s="138"/>
      <c r="GJ116" s="138"/>
      <c r="GK116" s="138"/>
      <c r="GL116" s="138"/>
      <c r="GM116" s="138"/>
      <c r="GN116" s="138"/>
      <c r="GO116" s="138"/>
      <c r="GP116" s="138"/>
      <c r="GQ116" s="138"/>
      <c r="GR116" s="138"/>
      <c r="GS116" s="138"/>
      <c r="GT116" s="138"/>
      <c r="GU116" s="138"/>
      <c r="GV116" s="138"/>
      <c r="GW116" s="138"/>
      <c r="GX116" s="138"/>
      <c r="GY116" s="138"/>
      <c r="GZ116" s="138"/>
      <c r="HA116" s="138"/>
      <c r="HB116" s="138"/>
      <c r="HC116" s="138"/>
      <c r="HD116" s="138"/>
      <c r="HE116" s="138"/>
      <c r="HF116" s="138"/>
      <c r="HG116" s="138"/>
      <c r="HH116" s="138"/>
      <c r="HI116" s="138"/>
      <c r="HJ116" s="138"/>
      <c r="HK116" s="138"/>
      <c r="HL116" s="138"/>
      <c r="HM116" s="138"/>
      <c r="HN116" s="138"/>
      <c r="HO116" s="138"/>
      <c r="HP116" s="138"/>
      <c r="HQ116" s="138"/>
      <c r="HR116" s="138"/>
      <c r="HS116" s="138"/>
      <c r="HT116" s="138"/>
      <c r="HU116" s="138"/>
      <c r="HV116" s="138"/>
      <c r="HW116" s="138"/>
      <c r="HX116" s="138"/>
      <c r="HY116" s="138"/>
      <c r="HZ116" s="138"/>
      <c r="IA116" s="138"/>
      <c r="IB116" s="138"/>
      <c r="IC116" s="138"/>
      <c r="ID116" s="138"/>
      <c r="IE116" s="138"/>
      <c r="IF116" s="138"/>
      <c r="IG116" s="138"/>
      <c r="IH116" s="138"/>
      <c r="II116" s="138"/>
      <c r="IJ116" s="138"/>
      <c r="IK116" s="138"/>
      <c r="IL116" s="138"/>
      <c r="IM116" s="138"/>
      <c r="IN116" s="138"/>
      <c r="IO116" s="138"/>
      <c r="IP116" s="138"/>
      <c r="IQ116" s="138"/>
      <c r="IR116" s="138"/>
      <c r="IS116" s="138"/>
      <c r="IT116" s="138"/>
      <c r="IU116" s="138"/>
      <c r="IV116" s="138"/>
    </row>
    <row r="117" spans="1:256" s="443" customFormat="1" ht="15" customHeight="1">
      <c r="A117" s="133"/>
      <c r="B117" s="133"/>
      <c r="C117" s="133"/>
      <c r="D117" s="184"/>
      <c r="E117" s="184"/>
      <c r="F117" s="184"/>
      <c r="G117" s="150"/>
      <c r="H117" s="150"/>
      <c r="I117" s="138"/>
      <c r="J117" s="151"/>
      <c r="K117" s="138"/>
      <c r="L117" s="138"/>
      <c r="M117" s="151"/>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138"/>
      <c r="FR117" s="138"/>
      <c r="FS117" s="138"/>
      <c r="FT117" s="138"/>
      <c r="FU117" s="138"/>
      <c r="FV117" s="138"/>
      <c r="FW117" s="138"/>
      <c r="FX117" s="138"/>
      <c r="FY117" s="138"/>
      <c r="FZ117" s="138"/>
      <c r="GA117" s="138"/>
      <c r="GB117" s="138"/>
      <c r="GC117" s="138"/>
      <c r="GD117" s="138"/>
      <c r="GE117" s="138"/>
      <c r="GF117" s="138"/>
      <c r="GG117" s="138"/>
      <c r="GH117" s="138"/>
      <c r="GI117" s="138"/>
      <c r="GJ117" s="138"/>
      <c r="GK117" s="138"/>
      <c r="GL117" s="138"/>
      <c r="GM117" s="138"/>
      <c r="GN117" s="138"/>
      <c r="GO117" s="138"/>
      <c r="GP117" s="138"/>
      <c r="GQ117" s="138"/>
      <c r="GR117" s="138"/>
      <c r="GS117" s="138"/>
      <c r="GT117" s="138"/>
      <c r="GU117" s="138"/>
      <c r="GV117" s="138"/>
      <c r="GW117" s="138"/>
      <c r="GX117" s="138"/>
      <c r="GY117" s="138"/>
      <c r="GZ117" s="138"/>
      <c r="HA117" s="138"/>
      <c r="HB117" s="138"/>
      <c r="HC117" s="138"/>
      <c r="HD117" s="138"/>
      <c r="HE117" s="138"/>
      <c r="HF117" s="138"/>
      <c r="HG117" s="138"/>
      <c r="HH117" s="138"/>
      <c r="HI117" s="138"/>
      <c r="HJ117" s="138"/>
      <c r="HK117" s="138"/>
      <c r="HL117" s="138"/>
      <c r="HM117" s="138"/>
      <c r="HN117" s="138"/>
      <c r="HO117" s="138"/>
      <c r="HP117" s="138"/>
      <c r="HQ117" s="138"/>
      <c r="HR117" s="138"/>
      <c r="HS117" s="138"/>
      <c r="HT117" s="138"/>
      <c r="HU117" s="138"/>
      <c r="HV117" s="138"/>
      <c r="HW117" s="138"/>
      <c r="HX117" s="138"/>
      <c r="HY117" s="138"/>
      <c r="HZ117" s="138"/>
      <c r="IA117" s="138"/>
      <c r="IB117" s="138"/>
      <c r="IC117" s="138"/>
      <c r="ID117" s="138"/>
      <c r="IE117" s="138"/>
      <c r="IF117" s="138"/>
      <c r="IG117" s="138"/>
      <c r="IH117" s="138"/>
      <c r="II117" s="138"/>
      <c r="IJ117" s="138"/>
      <c r="IK117" s="138"/>
      <c r="IL117" s="138"/>
      <c r="IM117" s="138"/>
      <c r="IN117" s="138"/>
      <c r="IO117" s="138"/>
      <c r="IP117" s="138"/>
      <c r="IQ117" s="138"/>
      <c r="IR117" s="138"/>
      <c r="IS117" s="138"/>
      <c r="IT117" s="138"/>
      <c r="IU117" s="138"/>
      <c r="IV117" s="138"/>
    </row>
    <row r="118" spans="1:256" s="443" customFormat="1" ht="15" customHeight="1">
      <c r="A118" s="133"/>
      <c r="B118" s="133"/>
      <c r="C118" s="133"/>
      <c r="D118" s="184"/>
      <c r="E118" s="184"/>
      <c r="F118" s="184"/>
      <c r="G118" s="150"/>
      <c r="H118" s="150"/>
      <c r="I118" s="138"/>
      <c r="J118" s="151"/>
      <c r="K118" s="138"/>
      <c r="L118" s="138"/>
      <c r="M118" s="151"/>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c r="FL118" s="138"/>
      <c r="FM118" s="138"/>
      <c r="FN118" s="138"/>
      <c r="FO118" s="138"/>
      <c r="FP118" s="138"/>
      <c r="FQ118" s="138"/>
      <c r="FR118" s="138"/>
      <c r="FS118" s="138"/>
      <c r="FT118" s="138"/>
      <c r="FU118" s="138"/>
      <c r="FV118" s="138"/>
      <c r="FW118" s="138"/>
      <c r="FX118" s="138"/>
      <c r="FY118" s="138"/>
      <c r="FZ118" s="138"/>
      <c r="GA118" s="138"/>
      <c r="GB118" s="138"/>
      <c r="GC118" s="138"/>
      <c r="GD118" s="138"/>
      <c r="GE118" s="138"/>
      <c r="GF118" s="138"/>
      <c r="GG118" s="138"/>
      <c r="GH118" s="138"/>
      <c r="GI118" s="138"/>
      <c r="GJ118" s="138"/>
      <c r="GK118" s="138"/>
      <c r="GL118" s="138"/>
      <c r="GM118" s="138"/>
      <c r="GN118" s="138"/>
      <c r="GO118" s="138"/>
      <c r="GP118" s="138"/>
      <c r="GQ118" s="138"/>
      <c r="GR118" s="138"/>
      <c r="GS118" s="138"/>
      <c r="GT118" s="138"/>
      <c r="GU118" s="138"/>
      <c r="GV118" s="138"/>
      <c r="GW118" s="138"/>
      <c r="GX118" s="138"/>
      <c r="GY118" s="138"/>
      <c r="GZ118" s="138"/>
      <c r="HA118" s="138"/>
      <c r="HB118" s="138"/>
      <c r="HC118" s="138"/>
      <c r="HD118" s="138"/>
      <c r="HE118" s="138"/>
      <c r="HF118" s="138"/>
      <c r="HG118" s="138"/>
      <c r="HH118" s="138"/>
      <c r="HI118" s="138"/>
      <c r="HJ118" s="138"/>
      <c r="HK118" s="138"/>
      <c r="HL118" s="138"/>
      <c r="HM118" s="138"/>
      <c r="HN118" s="138"/>
      <c r="HO118" s="138"/>
      <c r="HP118" s="138"/>
      <c r="HQ118" s="138"/>
      <c r="HR118" s="138"/>
      <c r="HS118" s="138"/>
      <c r="HT118" s="138"/>
      <c r="HU118" s="138"/>
      <c r="HV118" s="138"/>
      <c r="HW118" s="138"/>
      <c r="HX118" s="138"/>
      <c r="HY118" s="138"/>
      <c r="HZ118" s="138"/>
      <c r="IA118" s="138"/>
      <c r="IB118" s="138"/>
      <c r="IC118" s="138"/>
      <c r="ID118" s="138"/>
      <c r="IE118" s="138"/>
      <c r="IF118" s="138"/>
      <c r="IG118" s="138"/>
      <c r="IH118" s="138"/>
      <c r="II118" s="138"/>
      <c r="IJ118" s="138"/>
      <c r="IK118" s="138"/>
      <c r="IL118" s="138"/>
      <c r="IM118" s="138"/>
      <c r="IN118" s="138"/>
      <c r="IO118" s="138"/>
      <c r="IP118" s="138"/>
      <c r="IQ118" s="138"/>
      <c r="IR118" s="138"/>
      <c r="IS118" s="138"/>
      <c r="IT118" s="138"/>
      <c r="IU118" s="138"/>
      <c r="IV118" s="138"/>
    </row>
    <row r="119" spans="1:256" s="443" customFormat="1" ht="15" customHeight="1">
      <c r="A119" s="133"/>
      <c r="B119" s="133"/>
      <c r="C119" s="133"/>
      <c r="D119" s="184"/>
      <c r="E119" s="184"/>
      <c r="F119" s="184"/>
      <c r="G119" s="150"/>
      <c r="H119" s="150"/>
      <c r="I119" s="138"/>
      <c r="J119" s="151"/>
      <c r="K119" s="138"/>
      <c r="L119" s="138"/>
      <c r="M119" s="151"/>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c r="FL119" s="138"/>
      <c r="FM119" s="138"/>
      <c r="FN119" s="138"/>
      <c r="FO119" s="138"/>
      <c r="FP119" s="138"/>
      <c r="FQ119" s="138"/>
      <c r="FR119" s="138"/>
      <c r="FS119" s="138"/>
      <c r="FT119" s="138"/>
      <c r="FU119" s="138"/>
      <c r="FV119" s="138"/>
      <c r="FW119" s="138"/>
      <c r="FX119" s="138"/>
      <c r="FY119" s="138"/>
      <c r="FZ119" s="138"/>
      <c r="GA119" s="138"/>
      <c r="GB119" s="138"/>
      <c r="GC119" s="138"/>
      <c r="GD119" s="138"/>
      <c r="GE119" s="138"/>
      <c r="GF119" s="138"/>
      <c r="GG119" s="138"/>
      <c r="GH119" s="138"/>
      <c r="GI119" s="138"/>
      <c r="GJ119" s="138"/>
      <c r="GK119" s="138"/>
      <c r="GL119" s="138"/>
      <c r="GM119" s="138"/>
      <c r="GN119" s="138"/>
      <c r="GO119" s="138"/>
      <c r="GP119" s="138"/>
      <c r="GQ119" s="138"/>
      <c r="GR119" s="138"/>
      <c r="GS119" s="138"/>
      <c r="GT119" s="138"/>
      <c r="GU119" s="138"/>
      <c r="GV119" s="138"/>
      <c r="GW119" s="138"/>
      <c r="GX119" s="138"/>
      <c r="GY119" s="138"/>
      <c r="GZ119" s="138"/>
      <c r="HA119" s="138"/>
      <c r="HB119" s="138"/>
      <c r="HC119" s="138"/>
      <c r="HD119" s="138"/>
      <c r="HE119" s="138"/>
      <c r="HF119" s="138"/>
      <c r="HG119" s="138"/>
      <c r="HH119" s="138"/>
      <c r="HI119" s="138"/>
      <c r="HJ119" s="138"/>
      <c r="HK119" s="138"/>
      <c r="HL119" s="138"/>
      <c r="HM119" s="138"/>
      <c r="HN119" s="138"/>
      <c r="HO119" s="138"/>
      <c r="HP119" s="138"/>
      <c r="HQ119" s="138"/>
      <c r="HR119" s="138"/>
      <c r="HS119" s="138"/>
      <c r="HT119" s="138"/>
      <c r="HU119" s="138"/>
      <c r="HV119" s="138"/>
      <c r="HW119" s="138"/>
      <c r="HX119" s="138"/>
      <c r="HY119" s="138"/>
      <c r="HZ119" s="138"/>
      <c r="IA119" s="138"/>
      <c r="IB119" s="138"/>
      <c r="IC119" s="138"/>
      <c r="ID119" s="138"/>
      <c r="IE119" s="138"/>
      <c r="IF119" s="138"/>
      <c r="IG119" s="138"/>
      <c r="IH119" s="138"/>
      <c r="II119" s="138"/>
      <c r="IJ119" s="138"/>
      <c r="IK119" s="138"/>
      <c r="IL119" s="138"/>
      <c r="IM119" s="138"/>
      <c r="IN119" s="138"/>
      <c r="IO119" s="138"/>
      <c r="IP119" s="138"/>
      <c r="IQ119" s="138"/>
      <c r="IR119" s="138"/>
      <c r="IS119" s="138"/>
      <c r="IT119" s="138"/>
      <c r="IU119" s="138"/>
      <c r="IV119" s="138"/>
    </row>
    <row r="120" spans="1:256" s="443" customFormat="1" ht="15" customHeight="1">
      <c r="A120" s="133"/>
      <c r="B120" s="133"/>
      <c r="C120" s="133"/>
      <c r="D120" s="184"/>
      <c r="E120" s="184"/>
      <c r="F120" s="184"/>
      <c r="G120" s="150"/>
      <c r="H120" s="150"/>
      <c r="I120" s="138"/>
      <c r="J120" s="151"/>
      <c r="K120" s="138"/>
      <c r="L120" s="138"/>
      <c r="M120" s="151"/>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c r="FL120" s="138"/>
      <c r="FM120" s="138"/>
      <c r="FN120" s="138"/>
      <c r="FO120" s="138"/>
      <c r="FP120" s="138"/>
      <c r="FQ120" s="138"/>
      <c r="FR120" s="138"/>
      <c r="FS120" s="138"/>
      <c r="FT120" s="138"/>
      <c r="FU120" s="138"/>
      <c r="FV120" s="138"/>
      <c r="FW120" s="138"/>
      <c r="FX120" s="138"/>
      <c r="FY120" s="138"/>
      <c r="FZ120" s="138"/>
      <c r="GA120" s="138"/>
      <c r="GB120" s="138"/>
      <c r="GC120" s="138"/>
      <c r="GD120" s="138"/>
      <c r="GE120" s="138"/>
      <c r="GF120" s="138"/>
      <c r="GG120" s="138"/>
      <c r="GH120" s="138"/>
      <c r="GI120" s="138"/>
      <c r="GJ120" s="138"/>
      <c r="GK120" s="138"/>
      <c r="GL120" s="138"/>
      <c r="GM120" s="138"/>
      <c r="GN120" s="138"/>
      <c r="GO120" s="138"/>
      <c r="GP120" s="138"/>
      <c r="GQ120" s="138"/>
      <c r="GR120" s="138"/>
      <c r="GS120" s="138"/>
      <c r="GT120" s="138"/>
      <c r="GU120" s="138"/>
      <c r="GV120" s="138"/>
      <c r="GW120" s="138"/>
      <c r="GX120" s="138"/>
      <c r="GY120" s="138"/>
      <c r="GZ120" s="138"/>
      <c r="HA120" s="138"/>
      <c r="HB120" s="138"/>
      <c r="HC120" s="138"/>
      <c r="HD120" s="138"/>
      <c r="HE120" s="138"/>
      <c r="HF120" s="138"/>
      <c r="HG120" s="138"/>
      <c r="HH120" s="138"/>
      <c r="HI120" s="138"/>
      <c r="HJ120" s="138"/>
      <c r="HK120" s="138"/>
      <c r="HL120" s="138"/>
      <c r="HM120" s="138"/>
      <c r="HN120" s="138"/>
      <c r="HO120" s="138"/>
      <c r="HP120" s="138"/>
      <c r="HQ120" s="138"/>
      <c r="HR120" s="138"/>
      <c r="HS120" s="138"/>
      <c r="HT120" s="138"/>
      <c r="HU120" s="138"/>
      <c r="HV120" s="138"/>
      <c r="HW120" s="138"/>
      <c r="HX120" s="138"/>
      <c r="HY120" s="138"/>
      <c r="HZ120" s="138"/>
      <c r="IA120" s="138"/>
      <c r="IB120" s="138"/>
      <c r="IC120" s="138"/>
      <c r="ID120" s="138"/>
      <c r="IE120" s="138"/>
      <c r="IF120" s="138"/>
      <c r="IG120" s="138"/>
      <c r="IH120" s="138"/>
      <c r="II120" s="138"/>
      <c r="IJ120" s="138"/>
      <c r="IK120" s="138"/>
      <c r="IL120" s="138"/>
      <c r="IM120" s="138"/>
      <c r="IN120" s="138"/>
      <c r="IO120" s="138"/>
      <c r="IP120" s="138"/>
      <c r="IQ120" s="138"/>
      <c r="IR120" s="138"/>
      <c r="IS120" s="138"/>
      <c r="IT120" s="138"/>
      <c r="IU120" s="138"/>
      <c r="IV120" s="138"/>
    </row>
    <row r="121" spans="1:256" s="443" customFormat="1" ht="15" customHeight="1">
      <c r="A121" s="133"/>
      <c r="B121" s="133"/>
      <c r="C121" s="133"/>
      <c r="D121" s="184"/>
      <c r="E121" s="184"/>
      <c r="F121" s="184"/>
      <c r="G121" s="150"/>
      <c r="H121" s="150"/>
      <c r="I121" s="138"/>
      <c r="J121" s="151"/>
      <c r="K121" s="138"/>
      <c r="L121" s="138"/>
      <c r="M121" s="151"/>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c r="FL121" s="138"/>
      <c r="FM121" s="138"/>
      <c r="FN121" s="138"/>
      <c r="FO121" s="138"/>
      <c r="FP121" s="138"/>
      <c r="FQ121" s="138"/>
      <c r="FR121" s="138"/>
      <c r="FS121" s="138"/>
      <c r="FT121" s="138"/>
      <c r="FU121" s="138"/>
      <c r="FV121" s="138"/>
      <c r="FW121" s="138"/>
      <c r="FX121" s="138"/>
      <c r="FY121" s="138"/>
      <c r="FZ121" s="138"/>
      <c r="GA121" s="138"/>
      <c r="GB121" s="138"/>
      <c r="GC121" s="138"/>
      <c r="GD121" s="138"/>
      <c r="GE121" s="138"/>
      <c r="GF121" s="138"/>
      <c r="GG121" s="138"/>
      <c r="GH121" s="138"/>
      <c r="GI121" s="138"/>
      <c r="GJ121" s="138"/>
      <c r="GK121" s="138"/>
      <c r="GL121" s="138"/>
      <c r="GM121" s="138"/>
      <c r="GN121" s="138"/>
      <c r="GO121" s="138"/>
      <c r="GP121" s="138"/>
      <c r="GQ121" s="138"/>
      <c r="GR121" s="138"/>
      <c r="GS121" s="138"/>
      <c r="GT121" s="138"/>
      <c r="GU121" s="138"/>
      <c r="GV121" s="138"/>
      <c r="GW121" s="138"/>
      <c r="GX121" s="138"/>
      <c r="GY121" s="138"/>
      <c r="GZ121" s="138"/>
      <c r="HA121" s="138"/>
      <c r="HB121" s="138"/>
      <c r="HC121" s="138"/>
      <c r="HD121" s="138"/>
      <c r="HE121" s="138"/>
      <c r="HF121" s="138"/>
      <c r="HG121" s="138"/>
      <c r="HH121" s="138"/>
      <c r="HI121" s="138"/>
      <c r="HJ121" s="138"/>
      <c r="HK121" s="138"/>
      <c r="HL121" s="138"/>
      <c r="HM121" s="138"/>
      <c r="HN121" s="138"/>
      <c r="HO121" s="138"/>
      <c r="HP121" s="138"/>
      <c r="HQ121" s="138"/>
      <c r="HR121" s="138"/>
      <c r="HS121" s="138"/>
      <c r="HT121" s="138"/>
      <c r="HU121" s="138"/>
      <c r="HV121" s="138"/>
      <c r="HW121" s="138"/>
      <c r="HX121" s="138"/>
      <c r="HY121" s="138"/>
      <c r="HZ121" s="138"/>
      <c r="IA121" s="138"/>
      <c r="IB121" s="138"/>
      <c r="IC121" s="138"/>
      <c r="ID121" s="138"/>
      <c r="IE121" s="138"/>
      <c r="IF121" s="138"/>
      <c r="IG121" s="138"/>
      <c r="IH121" s="138"/>
      <c r="II121" s="138"/>
      <c r="IJ121" s="138"/>
      <c r="IK121" s="138"/>
      <c r="IL121" s="138"/>
      <c r="IM121" s="138"/>
      <c r="IN121" s="138"/>
      <c r="IO121" s="138"/>
      <c r="IP121" s="138"/>
      <c r="IQ121" s="138"/>
      <c r="IR121" s="138"/>
      <c r="IS121" s="138"/>
      <c r="IT121" s="138"/>
      <c r="IU121" s="138"/>
      <c r="IV121" s="138"/>
    </row>
    <row r="122" spans="1:256" s="443" customFormat="1" ht="15" customHeight="1">
      <c r="A122" s="133"/>
      <c r="B122" s="133"/>
      <c r="C122" s="133"/>
      <c r="D122" s="184"/>
      <c r="E122" s="184"/>
      <c r="F122" s="184"/>
      <c r="G122" s="150"/>
      <c r="H122" s="150"/>
      <c r="I122" s="138"/>
      <c r="J122" s="151"/>
      <c r="K122" s="138"/>
      <c r="L122" s="138"/>
      <c r="M122" s="151"/>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c r="FL122" s="138"/>
      <c r="FM122" s="138"/>
      <c r="FN122" s="138"/>
      <c r="FO122" s="138"/>
      <c r="FP122" s="138"/>
      <c r="FQ122" s="138"/>
      <c r="FR122" s="138"/>
      <c r="FS122" s="138"/>
      <c r="FT122" s="138"/>
      <c r="FU122" s="138"/>
      <c r="FV122" s="138"/>
      <c r="FW122" s="138"/>
      <c r="FX122" s="138"/>
      <c r="FY122" s="138"/>
      <c r="FZ122" s="138"/>
      <c r="GA122" s="138"/>
      <c r="GB122" s="138"/>
      <c r="GC122" s="138"/>
      <c r="GD122" s="138"/>
      <c r="GE122" s="138"/>
      <c r="GF122" s="138"/>
      <c r="GG122" s="138"/>
      <c r="GH122" s="138"/>
      <c r="GI122" s="138"/>
      <c r="GJ122" s="138"/>
      <c r="GK122" s="138"/>
      <c r="GL122" s="138"/>
      <c r="GM122" s="138"/>
      <c r="GN122" s="138"/>
      <c r="GO122" s="138"/>
      <c r="GP122" s="138"/>
      <c r="GQ122" s="138"/>
      <c r="GR122" s="138"/>
      <c r="GS122" s="138"/>
      <c r="GT122" s="138"/>
      <c r="GU122" s="138"/>
      <c r="GV122" s="138"/>
      <c r="GW122" s="138"/>
      <c r="GX122" s="138"/>
      <c r="GY122" s="138"/>
      <c r="GZ122" s="138"/>
      <c r="HA122" s="138"/>
      <c r="HB122" s="138"/>
      <c r="HC122" s="138"/>
      <c r="HD122" s="138"/>
      <c r="HE122" s="138"/>
      <c r="HF122" s="138"/>
      <c r="HG122" s="138"/>
      <c r="HH122" s="138"/>
      <c r="HI122" s="138"/>
      <c r="HJ122" s="138"/>
      <c r="HK122" s="138"/>
      <c r="HL122" s="138"/>
      <c r="HM122" s="138"/>
      <c r="HN122" s="138"/>
      <c r="HO122" s="138"/>
      <c r="HP122" s="138"/>
      <c r="HQ122" s="138"/>
      <c r="HR122" s="138"/>
      <c r="HS122" s="138"/>
      <c r="HT122" s="138"/>
      <c r="HU122" s="138"/>
      <c r="HV122" s="138"/>
      <c r="HW122" s="138"/>
      <c r="HX122" s="138"/>
      <c r="HY122" s="138"/>
      <c r="HZ122" s="138"/>
      <c r="IA122" s="138"/>
      <c r="IB122" s="138"/>
      <c r="IC122" s="138"/>
      <c r="ID122" s="138"/>
      <c r="IE122" s="138"/>
      <c r="IF122" s="138"/>
      <c r="IG122" s="138"/>
      <c r="IH122" s="138"/>
      <c r="II122" s="138"/>
      <c r="IJ122" s="138"/>
      <c r="IK122" s="138"/>
      <c r="IL122" s="138"/>
      <c r="IM122" s="138"/>
      <c r="IN122" s="138"/>
      <c r="IO122" s="138"/>
      <c r="IP122" s="138"/>
      <c r="IQ122" s="138"/>
      <c r="IR122" s="138"/>
      <c r="IS122" s="138"/>
      <c r="IT122" s="138"/>
      <c r="IU122" s="138"/>
      <c r="IV122" s="138"/>
    </row>
    <row r="123" spans="1:256" s="443" customFormat="1" ht="15" customHeight="1">
      <c r="A123" s="133"/>
      <c r="B123" s="133"/>
      <c r="C123" s="133"/>
      <c r="D123" s="184"/>
      <c r="E123" s="184"/>
      <c r="F123" s="184"/>
      <c r="G123" s="150"/>
      <c r="H123" s="150"/>
      <c r="I123" s="138"/>
      <c r="J123" s="151"/>
      <c r="K123" s="138"/>
      <c r="L123" s="138"/>
      <c r="M123" s="151"/>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c r="FL123" s="138"/>
      <c r="FM123" s="138"/>
      <c r="FN123" s="138"/>
      <c r="FO123" s="138"/>
      <c r="FP123" s="138"/>
      <c r="FQ123" s="138"/>
      <c r="FR123" s="138"/>
      <c r="FS123" s="138"/>
      <c r="FT123" s="138"/>
      <c r="FU123" s="138"/>
      <c r="FV123" s="138"/>
      <c r="FW123" s="138"/>
      <c r="FX123" s="138"/>
      <c r="FY123" s="138"/>
      <c r="FZ123" s="138"/>
      <c r="GA123" s="138"/>
      <c r="GB123" s="138"/>
      <c r="GC123" s="138"/>
      <c r="GD123" s="138"/>
      <c r="GE123" s="138"/>
      <c r="GF123" s="138"/>
      <c r="GG123" s="138"/>
      <c r="GH123" s="138"/>
      <c r="GI123" s="138"/>
      <c r="GJ123" s="138"/>
      <c r="GK123" s="138"/>
      <c r="GL123" s="138"/>
      <c r="GM123" s="138"/>
      <c r="GN123" s="138"/>
      <c r="GO123" s="138"/>
      <c r="GP123" s="138"/>
      <c r="GQ123" s="138"/>
      <c r="GR123" s="138"/>
      <c r="GS123" s="138"/>
      <c r="GT123" s="138"/>
      <c r="GU123" s="138"/>
      <c r="GV123" s="138"/>
      <c r="GW123" s="138"/>
      <c r="GX123" s="138"/>
      <c r="GY123" s="138"/>
      <c r="GZ123" s="138"/>
      <c r="HA123" s="138"/>
      <c r="HB123" s="138"/>
      <c r="HC123" s="138"/>
      <c r="HD123" s="138"/>
      <c r="HE123" s="138"/>
      <c r="HF123" s="138"/>
      <c r="HG123" s="138"/>
      <c r="HH123" s="138"/>
      <c r="HI123" s="138"/>
      <c r="HJ123" s="138"/>
      <c r="HK123" s="138"/>
      <c r="HL123" s="138"/>
      <c r="HM123" s="138"/>
      <c r="HN123" s="138"/>
      <c r="HO123" s="138"/>
      <c r="HP123" s="138"/>
      <c r="HQ123" s="138"/>
      <c r="HR123" s="138"/>
      <c r="HS123" s="138"/>
      <c r="HT123" s="138"/>
      <c r="HU123" s="138"/>
      <c r="HV123" s="138"/>
      <c r="HW123" s="138"/>
      <c r="HX123" s="138"/>
      <c r="HY123" s="138"/>
      <c r="HZ123" s="138"/>
      <c r="IA123" s="138"/>
      <c r="IB123" s="138"/>
      <c r="IC123" s="138"/>
      <c r="ID123" s="138"/>
      <c r="IE123" s="138"/>
      <c r="IF123" s="138"/>
      <c r="IG123" s="138"/>
      <c r="IH123" s="138"/>
      <c r="II123" s="138"/>
      <c r="IJ123" s="138"/>
      <c r="IK123" s="138"/>
      <c r="IL123" s="138"/>
      <c r="IM123" s="138"/>
      <c r="IN123" s="138"/>
      <c r="IO123" s="138"/>
      <c r="IP123" s="138"/>
      <c r="IQ123" s="138"/>
      <c r="IR123" s="138"/>
      <c r="IS123" s="138"/>
      <c r="IT123" s="138"/>
      <c r="IU123" s="138"/>
      <c r="IV123" s="138"/>
    </row>
    <row r="124" spans="1:256" s="446" customFormat="1" ht="15" customHeight="1">
      <c r="A124" s="133"/>
      <c r="B124" s="96"/>
      <c r="C124" s="96"/>
      <c r="D124" s="348"/>
      <c r="E124" s="348"/>
      <c r="F124" s="348"/>
      <c r="G124" s="179"/>
      <c r="H124" s="179"/>
      <c r="I124" s="95"/>
      <c r="J124" s="180"/>
      <c r="K124" s="95"/>
      <c r="L124" s="95"/>
      <c r="M124" s="180"/>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c r="IA124" s="95"/>
      <c r="IB124" s="95"/>
      <c r="IC124" s="95"/>
      <c r="ID124" s="95"/>
      <c r="IE124" s="95"/>
      <c r="IF124" s="95"/>
      <c r="IG124" s="95"/>
      <c r="IH124" s="95"/>
      <c r="II124" s="95"/>
      <c r="IJ124" s="95"/>
      <c r="IK124" s="95"/>
      <c r="IL124" s="95"/>
      <c r="IM124" s="95"/>
      <c r="IN124" s="95"/>
      <c r="IO124" s="95"/>
      <c r="IP124" s="95"/>
      <c r="IQ124" s="95"/>
      <c r="IR124" s="95"/>
      <c r="IS124" s="95"/>
      <c r="IT124" s="95"/>
      <c r="IU124" s="95"/>
      <c r="IV124" s="95"/>
    </row>
    <row r="125" spans="1:256" s="446" customFormat="1" ht="15" customHeight="1">
      <c r="A125" s="96"/>
      <c r="B125" s="96"/>
      <c r="C125" s="96"/>
      <c r="D125" s="348"/>
      <c r="E125" s="348"/>
      <c r="F125" s="348"/>
      <c r="G125" s="179"/>
      <c r="H125" s="179"/>
      <c r="I125" s="95"/>
      <c r="J125" s="180"/>
      <c r="K125" s="95"/>
      <c r="L125" s="95"/>
      <c r="M125" s="180"/>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N125" s="95"/>
      <c r="FO125" s="95"/>
      <c r="FP125" s="95"/>
      <c r="FQ125" s="95"/>
      <c r="FR125" s="95"/>
      <c r="FS125" s="95"/>
      <c r="FT125" s="95"/>
      <c r="FU125" s="95"/>
      <c r="FV125" s="95"/>
      <c r="FW125" s="95"/>
      <c r="FX125" s="95"/>
      <c r="FY125" s="95"/>
      <c r="FZ125" s="95"/>
      <c r="GA125" s="95"/>
      <c r="GB125" s="95"/>
      <c r="GC125" s="95"/>
      <c r="GD125" s="95"/>
      <c r="GE125" s="95"/>
      <c r="GF125" s="95"/>
      <c r="GG125" s="95"/>
      <c r="GH125" s="95"/>
      <c r="GI125" s="95"/>
      <c r="GJ125" s="95"/>
      <c r="GK125" s="95"/>
      <c r="GL125" s="95"/>
      <c r="GM125" s="95"/>
      <c r="GN125" s="95"/>
      <c r="GO125" s="95"/>
      <c r="GP125" s="95"/>
      <c r="GQ125" s="95"/>
      <c r="GR125" s="95"/>
      <c r="GS125" s="95"/>
      <c r="GT125" s="95"/>
      <c r="GU125" s="95"/>
      <c r="GV125" s="95"/>
      <c r="GW125" s="95"/>
      <c r="GX125" s="95"/>
      <c r="GY125" s="95"/>
      <c r="GZ125" s="95"/>
      <c r="HA125" s="95"/>
      <c r="HB125" s="95"/>
      <c r="HC125" s="95"/>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5"/>
    </row>
    <row r="126" spans="1:256" s="446" customFormat="1" ht="15" customHeight="1">
      <c r="A126" s="96"/>
      <c r="B126" s="96"/>
      <c r="C126" s="96"/>
      <c r="D126" s="348"/>
      <c r="E126" s="348"/>
      <c r="F126" s="348"/>
      <c r="G126" s="179"/>
      <c r="H126" s="179"/>
      <c r="I126" s="95"/>
      <c r="J126" s="180"/>
      <c r="K126" s="95"/>
      <c r="L126" s="95"/>
      <c r="M126" s="180"/>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N126" s="95"/>
      <c r="FO126" s="95"/>
      <c r="FP126" s="95"/>
      <c r="FQ126" s="95"/>
      <c r="FR126" s="95"/>
      <c r="FS126" s="95"/>
      <c r="FT126" s="95"/>
      <c r="FU126" s="95"/>
      <c r="FV126" s="95"/>
      <c r="FW126" s="95"/>
      <c r="FX126" s="95"/>
      <c r="FY126" s="95"/>
      <c r="FZ126" s="95"/>
      <c r="GA126" s="95"/>
      <c r="GB126" s="95"/>
      <c r="GC126" s="95"/>
      <c r="GD126" s="95"/>
      <c r="GE126" s="95"/>
      <c r="GF126" s="95"/>
      <c r="GG126" s="95"/>
      <c r="GH126" s="95"/>
      <c r="GI126" s="95"/>
      <c r="GJ126" s="95"/>
      <c r="GK126" s="95"/>
      <c r="GL126" s="95"/>
      <c r="GM126" s="95"/>
      <c r="GN126" s="95"/>
      <c r="GO126" s="95"/>
      <c r="GP126" s="95"/>
      <c r="GQ126" s="95"/>
      <c r="GR126" s="95"/>
      <c r="GS126" s="95"/>
      <c r="GT126" s="95"/>
      <c r="GU126" s="95"/>
      <c r="GV126" s="95"/>
      <c r="GW126" s="95"/>
      <c r="GX126" s="95"/>
      <c r="GY126" s="95"/>
      <c r="GZ126" s="95"/>
      <c r="HA126" s="95"/>
      <c r="HB126" s="95"/>
      <c r="HC126" s="95"/>
      <c r="HD126" s="95"/>
      <c r="HE126" s="95"/>
      <c r="HF126" s="95"/>
      <c r="HG126" s="95"/>
      <c r="HH126" s="95"/>
      <c r="HI126" s="95"/>
      <c r="HJ126" s="95"/>
      <c r="HK126" s="95"/>
      <c r="HL126" s="95"/>
      <c r="HM126" s="95"/>
      <c r="HN126" s="95"/>
      <c r="HO126" s="95"/>
      <c r="HP126" s="95"/>
      <c r="HQ126" s="95"/>
      <c r="HR126" s="95"/>
      <c r="HS126" s="95"/>
      <c r="HT126" s="95"/>
      <c r="HU126" s="95"/>
      <c r="HV126" s="95"/>
      <c r="HW126" s="95"/>
      <c r="HX126" s="95"/>
      <c r="HY126" s="95"/>
      <c r="HZ126" s="95"/>
      <c r="IA126" s="95"/>
      <c r="IB126" s="95"/>
      <c r="IC126" s="95"/>
      <c r="ID126" s="95"/>
      <c r="IE126" s="95"/>
      <c r="IF126" s="95"/>
      <c r="IG126" s="95"/>
      <c r="IH126" s="95"/>
      <c r="II126" s="95"/>
      <c r="IJ126" s="95"/>
      <c r="IK126" s="95"/>
      <c r="IL126" s="95"/>
      <c r="IM126" s="95"/>
      <c r="IN126" s="95"/>
      <c r="IO126" s="95"/>
      <c r="IP126" s="95"/>
      <c r="IQ126" s="95"/>
      <c r="IR126" s="95"/>
      <c r="IS126" s="95"/>
      <c r="IT126" s="95"/>
      <c r="IU126" s="95"/>
      <c r="IV126" s="95"/>
    </row>
    <row r="127" spans="1:256" s="446" customFormat="1" ht="15" customHeight="1">
      <c r="A127" s="96"/>
      <c r="B127" s="96"/>
      <c r="C127" s="96"/>
      <c r="D127" s="348"/>
      <c r="E127" s="348"/>
      <c r="F127" s="348"/>
      <c r="G127" s="179"/>
      <c r="H127" s="179"/>
      <c r="I127" s="95"/>
      <c r="J127" s="180"/>
      <c r="K127" s="95"/>
      <c r="L127" s="95"/>
      <c r="M127" s="180"/>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5"/>
      <c r="FL127" s="95"/>
      <c r="FM127" s="95"/>
      <c r="FN127" s="95"/>
      <c r="FO127" s="95"/>
      <c r="FP127" s="95"/>
      <c r="FQ127" s="95"/>
      <c r="FR127" s="95"/>
      <c r="FS127" s="95"/>
      <c r="FT127" s="95"/>
      <c r="FU127" s="95"/>
      <c r="FV127" s="95"/>
      <c r="FW127" s="95"/>
      <c r="FX127" s="95"/>
      <c r="FY127" s="95"/>
      <c r="FZ127" s="95"/>
      <c r="GA127" s="95"/>
      <c r="GB127" s="95"/>
      <c r="GC127" s="95"/>
      <c r="GD127" s="95"/>
      <c r="GE127" s="95"/>
      <c r="GF127" s="95"/>
      <c r="GG127" s="95"/>
      <c r="GH127" s="95"/>
      <c r="GI127" s="95"/>
      <c r="GJ127" s="95"/>
      <c r="GK127" s="95"/>
      <c r="GL127" s="95"/>
      <c r="GM127" s="95"/>
      <c r="GN127" s="95"/>
      <c r="GO127" s="95"/>
      <c r="GP127" s="95"/>
      <c r="GQ127" s="95"/>
      <c r="GR127" s="95"/>
      <c r="GS127" s="95"/>
      <c r="GT127" s="95"/>
      <c r="GU127" s="95"/>
      <c r="GV127" s="95"/>
      <c r="GW127" s="95"/>
      <c r="GX127" s="95"/>
      <c r="GY127" s="95"/>
      <c r="GZ127" s="95"/>
      <c r="HA127" s="95"/>
      <c r="HB127" s="95"/>
      <c r="HC127" s="95"/>
      <c r="HD127" s="95"/>
      <c r="HE127" s="95"/>
      <c r="HF127" s="95"/>
      <c r="HG127" s="95"/>
      <c r="HH127" s="95"/>
      <c r="HI127" s="95"/>
      <c r="HJ127" s="95"/>
      <c r="HK127" s="95"/>
      <c r="HL127" s="95"/>
      <c r="HM127" s="95"/>
      <c r="HN127" s="95"/>
      <c r="HO127" s="95"/>
      <c r="HP127" s="95"/>
      <c r="HQ127" s="95"/>
      <c r="HR127" s="95"/>
      <c r="HS127" s="95"/>
      <c r="HT127" s="95"/>
      <c r="HU127" s="95"/>
      <c r="HV127" s="95"/>
      <c r="HW127" s="95"/>
      <c r="HX127" s="95"/>
      <c r="HY127" s="95"/>
      <c r="HZ127" s="95"/>
      <c r="IA127" s="95"/>
      <c r="IB127" s="95"/>
      <c r="IC127" s="95"/>
      <c r="ID127" s="95"/>
      <c r="IE127" s="95"/>
      <c r="IF127" s="95"/>
      <c r="IG127" s="95"/>
      <c r="IH127" s="95"/>
      <c r="II127" s="95"/>
      <c r="IJ127" s="95"/>
      <c r="IK127" s="95"/>
      <c r="IL127" s="95"/>
      <c r="IM127" s="95"/>
      <c r="IN127" s="95"/>
      <c r="IO127" s="95"/>
      <c r="IP127" s="95"/>
      <c r="IQ127" s="95"/>
      <c r="IR127" s="95"/>
      <c r="IS127" s="95"/>
      <c r="IT127" s="95"/>
      <c r="IU127" s="95"/>
      <c r="IV127" s="95"/>
    </row>
    <row r="128" spans="1:256" s="446" customFormat="1" ht="15" customHeight="1">
      <c r="A128" s="96"/>
      <c r="B128" s="96"/>
      <c r="C128" s="96"/>
      <c r="D128" s="348"/>
      <c r="E128" s="348"/>
      <c r="F128" s="348"/>
      <c r="G128" s="179"/>
      <c r="H128" s="179"/>
      <c r="I128" s="95"/>
      <c r="J128" s="180"/>
      <c r="K128" s="95"/>
      <c r="L128" s="95"/>
      <c r="M128" s="180"/>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c r="EK128" s="95"/>
      <c r="EL128" s="95"/>
      <c r="EM128" s="95"/>
      <c r="EN128" s="95"/>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N128" s="95"/>
      <c r="FO128" s="95"/>
      <c r="FP128" s="95"/>
      <c r="FQ128" s="95"/>
      <c r="FR128" s="95"/>
      <c r="FS128" s="95"/>
      <c r="FT128" s="95"/>
      <c r="FU128" s="95"/>
      <c r="FV128" s="95"/>
      <c r="FW128" s="95"/>
      <c r="FX128" s="95"/>
      <c r="FY128" s="95"/>
      <c r="FZ128" s="95"/>
      <c r="GA128" s="95"/>
      <c r="GB128" s="95"/>
      <c r="GC128" s="95"/>
      <c r="GD128" s="95"/>
      <c r="GE128" s="95"/>
      <c r="GF128" s="95"/>
      <c r="GG128" s="95"/>
      <c r="GH128" s="95"/>
      <c r="GI128" s="95"/>
      <c r="GJ128" s="95"/>
      <c r="GK128" s="95"/>
      <c r="GL128" s="95"/>
      <c r="GM128" s="95"/>
      <c r="GN128" s="95"/>
      <c r="GO128" s="95"/>
      <c r="GP128" s="95"/>
      <c r="GQ128" s="95"/>
      <c r="GR128" s="95"/>
      <c r="GS128" s="95"/>
      <c r="GT128" s="95"/>
      <c r="GU128" s="95"/>
      <c r="GV128" s="95"/>
      <c r="GW128" s="95"/>
      <c r="GX128" s="95"/>
      <c r="GY128" s="95"/>
      <c r="GZ128" s="95"/>
      <c r="HA128" s="95"/>
      <c r="HB128" s="95"/>
      <c r="HC128" s="95"/>
      <c r="HD128" s="95"/>
      <c r="HE128" s="95"/>
      <c r="HF128" s="95"/>
      <c r="HG128" s="95"/>
      <c r="HH128" s="95"/>
      <c r="HI128" s="95"/>
      <c r="HJ128" s="95"/>
      <c r="HK128" s="95"/>
      <c r="HL128" s="95"/>
      <c r="HM128" s="95"/>
      <c r="HN128" s="95"/>
      <c r="HO128" s="95"/>
      <c r="HP128" s="95"/>
      <c r="HQ128" s="95"/>
      <c r="HR128" s="95"/>
      <c r="HS128" s="95"/>
      <c r="HT128" s="95"/>
      <c r="HU128" s="95"/>
      <c r="HV128" s="95"/>
      <c r="HW128" s="95"/>
      <c r="HX128" s="95"/>
      <c r="HY128" s="95"/>
      <c r="HZ128" s="95"/>
      <c r="IA128" s="95"/>
      <c r="IB128" s="95"/>
      <c r="IC128" s="95"/>
      <c r="ID128" s="95"/>
      <c r="IE128" s="95"/>
      <c r="IF128" s="95"/>
      <c r="IG128" s="95"/>
      <c r="IH128" s="95"/>
      <c r="II128" s="95"/>
      <c r="IJ128" s="95"/>
      <c r="IK128" s="95"/>
      <c r="IL128" s="95"/>
      <c r="IM128" s="95"/>
      <c r="IN128" s="95"/>
      <c r="IO128" s="95"/>
      <c r="IP128" s="95"/>
      <c r="IQ128" s="95"/>
      <c r="IR128" s="95"/>
      <c r="IS128" s="95"/>
      <c r="IT128" s="95"/>
      <c r="IU128" s="95"/>
      <c r="IV128" s="95"/>
    </row>
    <row r="129" spans="1:256" s="446" customFormat="1" ht="15" customHeight="1">
      <c r="A129" s="96"/>
      <c r="B129" s="96"/>
      <c r="C129" s="96"/>
      <c r="D129" s="348"/>
      <c r="E129" s="348"/>
      <c r="F129" s="348"/>
      <c r="G129" s="179"/>
      <c r="H129" s="179"/>
      <c r="I129" s="95"/>
      <c r="J129" s="180"/>
      <c r="K129" s="95"/>
      <c r="L129" s="95"/>
      <c r="M129" s="180"/>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c r="EK129" s="95"/>
      <c r="EL129" s="95"/>
      <c r="EM129" s="95"/>
      <c r="EN129" s="95"/>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N129" s="95"/>
      <c r="FO129" s="95"/>
      <c r="FP129" s="95"/>
      <c r="FQ129" s="95"/>
      <c r="FR129" s="95"/>
      <c r="FS129" s="95"/>
      <c r="FT129" s="95"/>
      <c r="FU129" s="95"/>
      <c r="FV129" s="95"/>
      <c r="FW129" s="95"/>
      <c r="FX129" s="95"/>
      <c r="FY129" s="95"/>
      <c r="FZ129" s="95"/>
      <c r="GA129" s="95"/>
      <c r="GB129" s="95"/>
      <c r="GC129" s="95"/>
      <c r="GD129" s="95"/>
      <c r="GE129" s="95"/>
      <c r="GF129" s="95"/>
      <c r="GG129" s="95"/>
      <c r="GH129" s="95"/>
      <c r="GI129" s="95"/>
      <c r="GJ129" s="95"/>
      <c r="GK129" s="95"/>
      <c r="GL129" s="95"/>
      <c r="GM129" s="95"/>
      <c r="GN129" s="95"/>
      <c r="GO129" s="95"/>
      <c r="GP129" s="95"/>
      <c r="GQ129" s="95"/>
      <c r="GR129" s="95"/>
      <c r="GS129" s="95"/>
      <c r="GT129" s="95"/>
      <c r="GU129" s="95"/>
      <c r="GV129" s="95"/>
      <c r="GW129" s="95"/>
      <c r="GX129" s="95"/>
      <c r="GY129" s="95"/>
      <c r="GZ129" s="95"/>
      <c r="HA129" s="95"/>
      <c r="HB129" s="95"/>
      <c r="HC129" s="95"/>
      <c r="HD129" s="95"/>
      <c r="HE129" s="95"/>
      <c r="HF129" s="95"/>
      <c r="HG129" s="95"/>
      <c r="HH129" s="95"/>
      <c r="HI129" s="95"/>
      <c r="HJ129" s="95"/>
      <c r="HK129" s="95"/>
      <c r="HL129" s="95"/>
      <c r="HM129" s="95"/>
      <c r="HN129" s="95"/>
      <c r="HO129" s="95"/>
      <c r="HP129" s="95"/>
      <c r="HQ129" s="95"/>
      <c r="HR129" s="95"/>
      <c r="HS129" s="95"/>
      <c r="HT129" s="95"/>
      <c r="HU129" s="95"/>
      <c r="HV129" s="95"/>
      <c r="HW129" s="95"/>
      <c r="HX129" s="95"/>
      <c r="HY129" s="95"/>
      <c r="HZ129" s="95"/>
      <c r="IA129" s="95"/>
      <c r="IB129" s="95"/>
      <c r="IC129" s="95"/>
      <c r="ID129" s="95"/>
      <c r="IE129" s="95"/>
      <c r="IF129" s="95"/>
      <c r="IG129" s="95"/>
      <c r="IH129" s="95"/>
      <c r="II129" s="95"/>
      <c r="IJ129" s="95"/>
      <c r="IK129" s="95"/>
      <c r="IL129" s="95"/>
      <c r="IM129" s="95"/>
      <c r="IN129" s="95"/>
      <c r="IO129" s="95"/>
      <c r="IP129" s="95"/>
      <c r="IQ129" s="95"/>
      <c r="IR129" s="95"/>
      <c r="IS129" s="95"/>
      <c r="IT129" s="95"/>
      <c r="IU129" s="95"/>
      <c r="IV129" s="95"/>
    </row>
    <row r="130" spans="1:256" s="446" customFormat="1" ht="15" customHeight="1">
      <c r="A130" s="96"/>
      <c r="B130" s="96"/>
      <c r="C130" s="96"/>
      <c r="D130" s="348"/>
      <c r="E130" s="348"/>
      <c r="F130" s="348"/>
      <c r="G130" s="179"/>
      <c r="H130" s="179"/>
      <c r="I130" s="95"/>
      <c r="J130" s="180"/>
      <c r="K130" s="95"/>
      <c r="L130" s="95"/>
      <c r="M130" s="180"/>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c r="BN130" s="95"/>
      <c r="BO130" s="95"/>
      <c r="BP130" s="95"/>
      <c r="BQ130" s="95"/>
      <c r="BR130" s="95"/>
      <c r="BS130" s="95"/>
      <c r="BT130" s="95"/>
      <c r="BU130" s="95"/>
      <c r="BV130" s="95"/>
      <c r="BW130" s="95"/>
      <c r="BX130" s="95"/>
      <c r="BY130" s="95"/>
      <c r="BZ130" s="95"/>
      <c r="CA130" s="95"/>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5"/>
      <c r="DL130" s="95"/>
      <c r="DM130" s="95"/>
      <c r="DN130" s="95"/>
      <c r="DO130" s="95"/>
      <c r="DP130" s="95"/>
      <c r="DQ130" s="95"/>
      <c r="DR130" s="95"/>
      <c r="DS130" s="95"/>
      <c r="DT130" s="95"/>
      <c r="DU130" s="95"/>
      <c r="DV130" s="95"/>
      <c r="DW130" s="95"/>
      <c r="DX130" s="95"/>
      <c r="DY130" s="95"/>
      <c r="DZ130" s="95"/>
      <c r="EA130" s="95"/>
      <c r="EB130" s="95"/>
      <c r="EC130" s="95"/>
      <c r="ED130" s="95"/>
      <c r="EE130" s="95"/>
      <c r="EF130" s="95"/>
      <c r="EG130" s="95"/>
      <c r="EH130" s="95"/>
      <c r="EI130" s="95"/>
      <c r="EJ130" s="95"/>
      <c r="EK130" s="95"/>
      <c r="EL130" s="95"/>
      <c r="EM130" s="95"/>
      <c r="EN130" s="95"/>
      <c r="EO130" s="95"/>
      <c r="EP130" s="95"/>
      <c r="EQ130" s="95"/>
      <c r="ER130" s="95"/>
      <c r="ES130" s="95"/>
      <c r="ET130" s="95"/>
      <c r="EU130" s="95"/>
      <c r="EV130" s="95"/>
      <c r="EW130" s="95"/>
      <c r="EX130" s="95"/>
      <c r="EY130" s="95"/>
      <c r="EZ130" s="95"/>
      <c r="FA130" s="95"/>
      <c r="FB130" s="95"/>
      <c r="FC130" s="95"/>
      <c r="FD130" s="95"/>
      <c r="FE130" s="95"/>
      <c r="FF130" s="95"/>
      <c r="FG130" s="95"/>
      <c r="FH130" s="95"/>
      <c r="FI130" s="95"/>
      <c r="FJ130" s="95"/>
      <c r="FK130" s="95"/>
      <c r="FL130" s="95"/>
      <c r="FM130" s="95"/>
      <c r="FN130" s="95"/>
      <c r="FO130" s="95"/>
      <c r="FP130" s="95"/>
      <c r="FQ130" s="95"/>
      <c r="FR130" s="95"/>
      <c r="FS130" s="95"/>
      <c r="FT130" s="95"/>
      <c r="FU130" s="95"/>
      <c r="FV130" s="95"/>
      <c r="FW130" s="95"/>
      <c r="FX130" s="95"/>
      <c r="FY130" s="95"/>
      <c r="FZ130" s="95"/>
      <c r="GA130" s="95"/>
      <c r="GB130" s="95"/>
      <c r="GC130" s="95"/>
      <c r="GD130" s="95"/>
      <c r="GE130" s="95"/>
      <c r="GF130" s="95"/>
      <c r="GG130" s="95"/>
      <c r="GH130" s="95"/>
      <c r="GI130" s="95"/>
      <c r="GJ130" s="95"/>
      <c r="GK130" s="95"/>
      <c r="GL130" s="95"/>
      <c r="GM130" s="95"/>
      <c r="GN130" s="95"/>
      <c r="GO130" s="95"/>
      <c r="GP130" s="95"/>
      <c r="GQ130" s="95"/>
      <c r="GR130" s="95"/>
      <c r="GS130" s="95"/>
      <c r="GT130" s="95"/>
      <c r="GU130" s="95"/>
      <c r="GV130" s="95"/>
      <c r="GW130" s="95"/>
      <c r="GX130" s="95"/>
      <c r="GY130" s="95"/>
      <c r="GZ130" s="95"/>
      <c r="HA130" s="95"/>
      <c r="HB130" s="95"/>
      <c r="HC130" s="95"/>
      <c r="HD130" s="95"/>
      <c r="HE130" s="95"/>
      <c r="HF130" s="95"/>
      <c r="HG130" s="95"/>
      <c r="HH130" s="95"/>
      <c r="HI130" s="95"/>
      <c r="HJ130" s="95"/>
      <c r="HK130" s="95"/>
      <c r="HL130" s="95"/>
      <c r="HM130" s="95"/>
      <c r="HN130" s="95"/>
      <c r="HO130" s="95"/>
      <c r="HP130" s="95"/>
      <c r="HQ130" s="95"/>
      <c r="HR130" s="95"/>
      <c r="HS130" s="95"/>
      <c r="HT130" s="95"/>
      <c r="HU130" s="95"/>
      <c r="HV130" s="95"/>
      <c r="HW130" s="95"/>
      <c r="HX130" s="95"/>
      <c r="HY130" s="95"/>
      <c r="HZ130" s="95"/>
      <c r="IA130" s="95"/>
      <c r="IB130" s="95"/>
      <c r="IC130" s="95"/>
      <c r="ID130" s="95"/>
      <c r="IE130" s="95"/>
      <c r="IF130" s="95"/>
      <c r="IG130" s="95"/>
      <c r="IH130" s="95"/>
      <c r="II130" s="95"/>
      <c r="IJ130" s="95"/>
      <c r="IK130" s="95"/>
      <c r="IL130" s="95"/>
      <c r="IM130" s="95"/>
      <c r="IN130" s="95"/>
      <c r="IO130" s="95"/>
      <c r="IP130" s="95"/>
      <c r="IQ130" s="95"/>
      <c r="IR130" s="95"/>
      <c r="IS130" s="95"/>
      <c r="IT130" s="95"/>
      <c r="IU130" s="95"/>
      <c r="IV130" s="95"/>
    </row>
    <row r="131" spans="1:256" s="446" customFormat="1" ht="15" customHeight="1">
      <c r="A131" s="96"/>
      <c r="B131" s="96"/>
      <c r="C131" s="96"/>
      <c r="D131" s="348"/>
      <c r="E131" s="348"/>
      <c r="F131" s="348"/>
      <c r="G131" s="179"/>
      <c r="H131" s="179"/>
      <c r="I131" s="95"/>
      <c r="J131" s="180"/>
      <c r="K131" s="95"/>
      <c r="L131" s="95"/>
      <c r="M131" s="180"/>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95"/>
      <c r="BR131" s="95"/>
      <c r="BS131" s="95"/>
      <c r="BT131" s="95"/>
      <c r="BU131" s="95"/>
      <c r="BV131" s="95"/>
      <c r="BW131" s="95"/>
      <c r="BX131" s="95"/>
      <c r="BY131" s="95"/>
      <c r="BZ131" s="95"/>
      <c r="CA131" s="95"/>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c r="DK131" s="95"/>
      <c r="DL131" s="95"/>
      <c r="DM131" s="95"/>
      <c r="DN131" s="95"/>
      <c r="DO131" s="95"/>
      <c r="DP131" s="95"/>
      <c r="DQ131" s="95"/>
      <c r="DR131" s="95"/>
      <c r="DS131" s="95"/>
      <c r="DT131" s="95"/>
      <c r="DU131" s="95"/>
      <c r="DV131" s="95"/>
      <c r="DW131" s="95"/>
      <c r="DX131" s="95"/>
      <c r="DY131" s="95"/>
      <c r="DZ131" s="95"/>
      <c r="EA131" s="95"/>
      <c r="EB131" s="95"/>
      <c r="EC131" s="95"/>
      <c r="ED131" s="95"/>
      <c r="EE131" s="95"/>
      <c r="EF131" s="95"/>
      <c r="EG131" s="95"/>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N131" s="95"/>
      <c r="FO131" s="95"/>
      <c r="FP131" s="95"/>
      <c r="FQ131" s="95"/>
      <c r="FR131" s="95"/>
      <c r="FS131" s="95"/>
      <c r="FT131" s="95"/>
      <c r="FU131" s="95"/>
      <c r="FV131" s="95"/>
      <c r="FW131" s="95"/>
      <c r="FX131" s="95"/>
      <c r="FY131" s="95"/>
      <c r="FZ131" s="95"/>
      <c r="GA131" s="95"/>
      <c r="GB131" s="95"/>
      <c r="GC131" s="95"/>
      <c r="GD131" s="95"/>
      <c r="GE131" s="95"/>
      <c r="GF131" s="95"/>
      <c r="GG131" s="95"/>
      <c r="GH131" s="95"/>
      <c r="GI131" s="95"/>
      <c r="GJ131" s="95"/>
      <c r="GK131" s="95"/>
      <c r="GL131" s="95"/>
      <c r="GM131" s="95"/>
      <c r="GN131" s="95"/>
      <c r="GO131" s="95"/>
      <c r="GP131" s="95"/>
      <c r="GQ131" s="95"/>
      <c r="GR131" s="95"/>
      <c r="GS131" s="95"/>
      <c r="GT131" s="95"/>
      <c r="GU131" s="95"/>
      <c r="GV131" s="95"/>
      <c r="GW131" s="95"/>
      <c r="GX131" s="95"/>
      <c r="GY131" s="95"/>
      <c r="GZ131" s="95"/>
      <c r="HA131" s="95"/>
      <c r="HB131" s="95"/>
      <c r="HC131" s="95"/>
      <c r="HD131" s="95"/>
      <c r="HE131" s="95"/>
      <c r="HF131" s="95"/>
      <c r="HG131" s="95"/>
      <c r="HH131" s="95"/>
      <c r="HI131" s="95"/>
      <c r="HJ131" s="95"/>
      <c r="HK131" s="95"/>
      <c r="HL131" s="95"/>
      <c r="HM131" s="95"/>
      <c r="HN131" s="95"/>
      <c r="HO131" s="95"/>
      <c r="HP131" s="95"/>
      <c r="HQ131" s="95"/>
      <c r="HR131" s="95"/>
      <c r="HS131" s="95"/>
      <c r="HT131" s="95"/>
      <c r="HU131" s="95"/>
      <c r="HV131" s="95"/>
      <c r="HW131" s="95"/>
      <c r="HX131" s="95"/>
      <c r="HY131" s="95"/>
      <c r="HZ131" s="95"/>
      <c r="IA131" s="95"/>
      <c r="IB131" s="95"/>
      <c r="IC131" s="95"/>
      <c r="ID131" s="95"/>
      <c r="IE131" s="95"/>
      <c r="IF131" s="95"/>
      <c r="IG131" s="95"/>
      <c r="IH131" s="95"/>
      <c r="II131" s="95"/>
      <c r="IJ131" s="95"/>
      <c r="IK131" s="95"/>
      <c r="IL131" s="95"/>
      <c r="IM131" s="95"/>
      <c r="IN131" s="95"/>
      <c r="IO131" s="95"/>
      <c r="IP131" s="95"/>
      <c r="IQ131" s="95"/>
      <c r="IR131" s="95"/>
      <c r="IS131" s="95"/>
      <c r="IT131" s="95"/>
      <c r="IU131" s="95"/>
      <c r="IV131" s="95"/>
    </row>
    <row r="132" spans="1:256" s="446" customFormat="1" ht="15" customHeight="1">
      <c r="A132" s="96"/>
      <c r="B132" s="96"/>
      <c r="C132" s="96"/>
      <c r="D132" s="348"/>
      <c r="E132" s="348"/>
      <c r="F132" s="348"/>
      <c r="G132" s="179"/>
      <c r="H132" s="179"/>
      <c r="I132" s="95"/>
      <c r="J132" s="180"/>
      <c r="K132" s="95"/>
      <c r="L132" s="95"/>
      <c r="M132" s="180"/>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5"/>
      <c r="DL132" s="95"/>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N132" s="95"/>
      <c r="FO132" s="95"/>
      <c r="FP132" s="95"/>
      <c r="FQ132" s="95"/>
      <c r="FR132" s="95"/>
      <c r="FS132" s="95"/>
      <c r="FT132" s="95"/>
      <c r="FU132" s="95"/>
      <c r="FV132" s="95"/>
      <c r="FW132" s="95"/>
      <c r="FX132" s="95"/>
      <c r="FY132" s="95"/>
      <c r="FZ132" s="95"/>
      <c r="GA132" s="95"/>
      <c r="GB132" s="95"/>
      <c r="GC132" s="95"/>
      <c r="GD132" s="95"/>
      <c r="GE132" s="95"/>
      <c r="GF132" s="95"/>
      <c r="GG132" s="95"/>
      <c r="GH132" s="95"/>
      <c r="GI132" s="95"/>
      <c r="GJ132" s="95"/>
      <c r="GK132" s="95"/>
      <c r="GL132" s="95"/>
      <c r="GM132" s="95"/>
      <c r="GN132" s="95"/>
      <c r="GO132" s="95"/>
      <c r="GP132" s="95"/>
      <c r="GQ132" s="95"/>
      <c r="GR132" s="95"/>
      <c r="GS132" s="95"/>
      <c r="GT132" s="95"/>
      <c r="GU132" s="95"/>
      <c r="GV132" s="95"/>
      <c r="GW132" s="95"/>
      <c r="GX132" s="95"/>
      <c r="GY132" s="95"/>
      <c r="GZ132" s="95"/>
      <c r="HA132" s="95"/>
      <c r="HB132" s="95"/>
      <c r="HC132" s="95"/>
      <c r="HD132" s="95"/>
      <c r="HE132" s="95"/>
      <c r="HF132" s="95"/>
      <c r="HG132" s="95"/>
      <c r="HH132" s="95"/>
      <c r="HI132" s="95"/>
      <c r="HJ132" s="95"/>
      <c r="HK132" s="95"/>
      <c r="HL132" s="95"/>
      <c r="HM132" s="95"/>
      <c r="HN132" s="95"/>
      <c r="HO132" s="95"/>
      <c r="HP132" s="95"/>
      <c r="HQ132" s="95"/>
      <c r="HR132" s="95"/>
      <c r="HS132" s="95"/>
      <c r="HT132" s="95"/>
      <c r="HU132" s="95"/>
      <c r="HV132" s="95"/>
      <c r="HW132" s="95"/>
      <c r="HX132" s="95"/>
      <c r="HY132" s="95"/>
      <c r="HZ132" s="95"/>
      <c r="IA132" s="95"/>
      <c r="IB132" s="95"/>
      <c r="IC132" s="95"/>
      <c r="ID132" s="95"/>
      <c r="IE132" s="95"/>
      <c r="IF132" s="95"/>
      <c r="IG132" s="95"/>
      <c r="IH132" s="95"/>
      <c r="II132" s="95"/>
      <c r="IJ132" s="95"/>
      <c r="IK132" s="95"/>
      <c r="IL132" s="95"/>
      <c r="IM132" s="95"/>
      <c r="IN132" s="95"/>
      <c r="IO132" s="95"/>
      <c r="IP132" s="95"/>
      <c r="IQ132" s="95"/>
      <c r="IR132" s="95"/>
      <c r="IS132" s="95"/>
      <c r="IT132" s="95"/>
      <c r="IU132" s="95"/>
      <c r="IV132" s="95"/>
    </row>
    <row r="133" spans="1:256" s="446" customFormat="1" ht="15" customHeight="1">
      <c r="A133" s="96"/>
      <c r="B133" s="96"/>
      <c r="C133" s="96"/>
      <c r="D133" s="348"/>
      <c r="E133" s="348"/>
      <c r="F133" s="348"/>
      <c r="G133" s="179"/>
      <c r="H133" s="179"/>
      <c r="I133" s="95"/>
      <c r="J133" s="180"/>
      <c r="K133" s="95"/>
      <c r="L133" s="95"/>
      <c r="M133" s="180"/>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95"/>
      <c r="DD133" s="95"/>
      <c r="DE133" s="95"/>
      <c r="DF133" s="95"/>
      <c r="DG133" s="95"/>
      <c r="DH133" s="95"/>
      <c r="DI133" s="95"/>
      <c r="DJ133" s="95"/>
      <c r="DK133" s="95"/>
      <c r="DL133" s="95"/>
      <c r="DM133" s="95"/>
      <c r="DN133" s="95"/>
      <c r="DO133" s="95"/>
      <c r="DP133" s="95"/>
      <c r="DQ133" s="95"/>
      <c r="DR133" s="95"/>
      <c r="DS133" s="95"/>
      <c r="DT133" s="95"/>
      <c r="DU133" s="95"/>
      <c r="DV133" s="95"/>
      <c r="DW133" s="95"/>
      <c r="DX133" s="95"/>
      <c r="DY133" s="95"/>
      <c r="DZ133" s="95"/>
      <c r="EA133" s="95"/>
      <c r="EB133" s="95"/>
      <c r="EC133" s="95"/>
      <c r="ED133" s="95"/>
      <c r="EE133" s="95"/>
      <c r="EF133" s="95"/>
      <c r="EG133" s="95"/>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N133" s="95"/>
      <c r="FO133" s="95"/>
      <c r="FP133" s="95"/>
      <c r="FQ133" s="95"/>
      <c r="FR133" s="95"/>
      <c r="FS133" s="95"/>
      <c r="FT133" s="95"/>
      <c r="FU133" s="95"/>
      <c r="FV133" s="95"/>
      <c r="FW133" s="95"/>
      <c r="FX133" s="95"/>
      <c r="FY133" s="95"/>
      <c r="FZ133" s="95"/>
      <c r="GA133" s="95"/>
      <c r="GB133" s="95"/>
      <c r="GC133" s="95"/>
      <c r="GD133" s="95"/>
      <c r="GE133" s="95"/>
      <c r="GF133" s="95"/>
      <c r="GG133" s="95"/>
      <c r="GH133" s="95"/>
      <c r="GI133" s="95"/>
      <c r="GJ133" s="95"/>
      <c r="GK133" s="95"/>
      <c r="GL133" s="95"/>
      <c r="GM133" s="95"/>
      <c r="GN133" s="95"/>
      <c r="GO133" s="95"/>
      <c r="GP133" s="95"/>
      <c r="GQ133" s="95"/>
      <c r="GR133" s="95"/>
      <c r="GS133" s="95"/>
      <c r="GT133" s="95"/>
      <c r="GU133" s="95"/>
      <c r="GV133" s="95"/>
      <c r="GW133" s="95"/>
      <c r="GX133" s="95"/>
      <c r="GY133" s="95"/>
      <c r="GZ133" s="95"/>
      <c r="HA133" s="95"/>
      <c r="HB133" s="95"/>
      <c r="HC133" s="95"/>
      <c r="HD133" s="95"/>
      <c r="HE133" s="95"/>
      <c r="HF133" s="95"/>
      <c r="HG133" s="95"/>
      <c r="HH133" s="95"/>
      <c r="HI133" s="95"/>
      <c r="HJ133" s="95"/>
      <c r="HK133" s="95"/>
      <c r="HL133" s="95"/>
      <c r="HM133" s="95"/>
      <c r="HN133" s="95"/>
      <c r="HO133" s="95"/>
      <c r="HP133" s="95"/>
      <c r="HQ133" s="95"/>
      <c r="HR133" s="95"/>
      <c r="HS133" s="95"/>
      <c r="HT133" s="95"/>
      <c r="HU133" s="95"/>
      <c r="HV133" s="95"/>
      <c r="HW133" s="95"/>
      <c r="HX133" s="95"/>
      <c r="HY133" s="95"/>
      <c r="HZ133" s="95"/>
      <c r="IA133" s="95"/>
      <c r="IB133" s="95"/>
      <c r="IC133" s="95"/>
      <c r="ID133" s="95"/>
      <c r="IE133" s="95"/>
      <c r="IF133" s="95"/>
      <c r="IG133" s="95"/>
      <c r="IH133" s="95"/>
      <c r="II133" s="95"/>
      <c r="IJ133" s="95"/>
      <c r="IK133" s="95"/>
      <c r="IL133" s="95"/>
      <c r="IM133" s="95"/>
      <c r="IN133" s="95"/>
      <c r="IO133" s="95"/>
      <c r="IP133" s="95"/>
      <c r="IQ133" s="95"/>
      <c r="IR133" s="95"/>
      <c r="IS133" s="95"/>
      <c r="IT133" s="95"/>
      <c r="IU133" s="95"/>
      <c r="IV133" s="95"/>
    </row>
    <row r="134" spans="1:256" s="446" customFormat="1" ht="15" customHeight="1">
      <c r="A134" s="96"/>
      <c r="B134" s="96"/>
      <c r="C134" s="96"/>
      <c r="D134" s="348"/>
      <c r="E134" s="348"/>
      <c r="F134" s="348"/>
      <c r="G134" s="179"/>
      <c r="H134" s="179"/>
      <c r="I134" s="95"/>
      <c r="J134" s="180"/>
      <c r="K134" s="95"/>
      <c r="L134" s="95"/>
      <c r="M134" s="180"/>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5"/>
      <c r="FY134" s="95"/>
      <c r="FZ134" s="95"/>
      <c r="GA134" s="95"/>
      <c r="GB134" s="95"/>
      <c r="GC134" s="95"/>
      <c r="GD134" s="95"/>
      <c r="GE134" s="95"/>
      <c r="GF134" s="95"/>
      <c r="GG134" s="95"/>
      <c r="GH134" s="95"/>
      <c r="GI134" s="95"/>
      <c r="GJ134" s="95"/>
      <c r="GK134" s="95"/>
      <c r="GL134" s="95"/>
      <c r="GM134" s="95"/>
      <c r="GN134" s="95"/>
      <c r="GO134" s="95"/>
      <c r="GP134" s="95"/>
      <c r="GQ134" s="95"/>
      <c r="GR134" s="95"/>
      <c r="GS134" s="95"/>
      <c r="GT134" s="95"/>
      <c r="GU134" s="95"/>
      <c r="GV134" s="95"/>
      <c r="GW134" s="95"/>
      <c r="GX134" s="95"/>
      <c r="GY134" s="95"/>
      <c r="GZ134" s="95"/>
      <c r="HA134" s="95"/>
      <c r="HB134" s="95"/>
      <c r="HC134" s="95"/>
      <c r="HD134" s="95"/>
      <c r="HE134" s="95"/>
      <c r="HF134" s="95"/>
      <c r="HG134" s="95"/>
      <c r="HH134" s="95"/>
      <c r="HI134" s="95"/>
      <c r="HJ134" s="95"/>
      <c r="HK134" s="95"/>
      <c r="HL134" s="95"/>
      <c r="HM134" s="95"/>
      <c r="HN134" s="95"/>
      <c r="HO134" s="95"/>
      <c r="HP134" s="95"/>
      <c r="HQ134" s="95"/>
      <c r="HR134" s="95"/>
      <c r="HS134" s="95"/>
      <c r="HT134" s="95"/>
      <c r="HU134" s="95"/>
      <c r="HV134" s="95"/>
      <c r="HW134" s="95"/>
      <c r="HX134" s="95"/>
      <c r="HY134" s="95"/>
      <c r="HZ134" s="95"/>
      <c r="IA134" s="95"/>
      <c r="IB134" s="95"/>
      <c r="IC134" s="95"/>
      <c r="ID134" s="95"/>
      <c r="IE134" s="95"/>
      <c r="IF134" s="95"/>
      <c r="IG134" s="95"/>
      <c r="IH134" s="95"/>
      <c r="II134" s="95"/>
      <c r="IJ134" s="95"/>
      <c r="IK134" s="95"/>
      <c r="IL134" s="95"/>
      <c r="IM134" s="95"/>
      <c r="IN134" s="95"/>
      <c r="IO134" s="95"/>
      <c r="IP134" s="95"/>
      <c r="IQ134" s="95"/>
      <c r="IR134" s="95"/>
      <c r="IS134" s="95"/>
      <c r="IT134" s="95"/>
      <c r="IU134" s="95"/>
      <c r="IV134" s="95"/>
    </row>
    <row r="135" spans="1:256" s="446" customFormat="1" ht="15" customHeight="1">
      <c r="A135" s="96"/>
      <c r="B135" s="96"/>
      <c r="C135" s="96"/>
      <c r="D135" s="348"/>
      <c r="E135" s="348"/>
      <c r="F135" s="348"/>
      <c r="G135" s="179"/>
      <c r="H135" s="179"/>
      <c r="I135" s="95"/>
      <c r="J135" s="180"/>
      <c r="K135" s="95"/>
      <c r="L135" s="95"/>
      <c r="M135" s="180"/>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5"/>
      <c r="DL135" s="95"/>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c r="HP135" s="95"/>
      <c r="HQ135" s="95"/>
      <c r="HR135" s="95"/>
      <c r="HS135" s="95"/>
      <c r="HT135" s="95"/>
      <c r="HU135" s="95"/>
      <c r="HV135" s="95"/>
      <c r="HW135" s="95"/>
      <c r="HX135" s="95"/>
      <c r="HY135" s="95"/>
      <c r="HZ135" s="95"/>
      <c r="IA135" s="95"/>
      <c r="IB135" s="95"/>
      <c r="IC135" s="95"/>
      <c r="ID135" s="95"/>
      <c r="IE135" s="95"/>
      <c r="IF135" s="95"/>
      <c r="IG135" s="95"/>
      <c r="IH135" s="95"/>
      <c r="II135" s="95"/>
      <c r="IJ135" s="95"/>
      <c r="IK135" s="95"/>
      <c r="IL135" s="95"/>
      <c r="IM135" s="95"/>
      <c r="IN135" s="95"/>
      <c r="IO135" s="95"/>
      <c r="IP135" s="95"/>
      <c r="IQ135" s="95"/>
      <c r="IR135" s="95"/>
      <c r="IS135" s="95"/>
      <c r="IT135" s="95"/>
      <c r="IU135" s="95"/>
      <c r="IV135" s="95"/>
    </row>
    <row r="136" spans="1:256" s="446" customFormat="1" ht="15" customHeight="1">
      <c r="A136" s="96"/>
      <c r="B136" s="96"/>
      <c r="C136" s="96"/>
      <c r="D136" s="348"/>
      <c r="E136" s="348"/>
      <c r="F136" s="348"/>
      <c r="G136" s="179"/>
      <c r="H136" s="179"/>
      <c r="I136" s="95"/>
      <c r="J136" s="180"/>
      <c r="K136" s="95"/>
      <c r="L136" s="95"/>
      <c r="M136" s="180"/>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5"/>
      <c r="CA136" s="95"/>
      <c r="CB136" s="95"/>
      <c r="CC136" s="95"/>
      <c r="CD136" s="95"/>
      <c r="CE136" s="95"/>
      <c r="CF136" s="95"/>
      <c r="CG136" s="95"/>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5"/>
      <c r="DI136" s="95"/>
      <c r="DJ136" s="95"/>
      <c r="DK136" s="95"/>
      <c r="DL136" s="95"/>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N136" s="95"/>
      <c r="FO136" s="95"/>
      <c r="FP136" s="95"/>
      <c r="FQ136" s="95"/>
      <c r="FR136" s="95"/>
      <c r="FS136" s="95"/>
      <c r="FT136" s="95"/>
      <c r="FU136" s="95"/>
      <c r="FV136" s="95"/>
      <c r="FW136" s="95"/>
      <c r="FX136" s="95"/>
      <c r="FY136" s="95"/>
      <c r="FZ136" s="95"/>
      <c r="GA136" s="95"/>
      <c r="GB136" s="95"/>
      <c r="GC136" s="95"/>
      <c r="GD136" s="95"/>
      <c r="GE136" s="95"/>
      <c r="GF136" s="95"/>
      <c r="GG136" s="95"/>
      <c r="GH136" s="95"/>
      <c r="GI136" s="95"/>
      <c r="GJ136" s="95"/>
      <c r="GK136" s="95"/>
      <c r="GL136" s="95"/>
      <c r="GM136" s="95"/>
      <c r="GN136" s="95"/>
      <c r="GO136" s="95"/>
      <c r="GP136" s="95"/>
      <c r="GQ136" s="95"/>
      <c r="GR136" s="95"/>
      <c r="GS136" s="95"/>
      <c r="GT136" s="95"/>
      <c r="GU136" s="95"/>
      <c r="GV136" s="95"/>
      <c r="GW136" s="95"/>
      <c r="GX136" s="95"/>
      <c r="GY136" s="95"/>
      <c r="GZ136" s="95"/>
      <c r="HA136" s="95"/>
      <c r="HB136" s="95"/>
      <c r="HC136" s="95"/>
      <c r="HD136" s="95"/>
      <c r="HE136" s="95"/>
      <c r="HF136" s="95"/>
      <c r="HG136" s="95"/>
      <c r="HH136" s="95"/>
      <c r="HI136" s="95"/>
      <c r="HJ136" s="95"/>
      <c r="HK136" s="95"/>
      <c r="HL136" s="95"/>
      <c r="HM136" s="95"/>
      <c r="HN136" s="95"/>
      <c r="HO136" s="95"/>
      <c r="HP136" s="95"/>
      <c r="HQ136" s="95"/>
      <c r="HR136" s="95"/>
      <c r="HS136" s="95"/>
      <c r="HT136" s="95"/>
      <c r="HU136" s="95"/>
      <c r="HV136" s="95"/>
      <c r="HW136" s="95"/>
      <c r="HX136" s="95"/>
      <c r="HY136" s="95"/>
      <c r="HZ136" s="95"/>
      <c r="IA136" s="95"/>
      <c r="IB136" s="95"/>
      <c r="IC136" s="95"/>
      <c r="ID136" s="95"/>
      <c r="IE136" s="95"/>
      <c r="IF136" s="95"/>
      <c r="IG136" s="95"/>
      <c r="IH136" s="95"/>
      <c r="II136" s="95"/>
      <c r="IJ136" s="95"/>
      <c r="IK136" s="95"/>
      <c r="IL136" s="95"/>
      <c r="IM136" s="95"/>
      <c r="IN136" s="95"/>
      <c r="IO136" s="95"/>
      <c r="IP136" s="95"/>
      <c r="IQ136" s="95"/>
      <c r="IR136" s="95"/>
      <c r="IS136" s="95"/>
      <c r="IT136" s="95"/>
      <c r="IU136" s="95"/>
      <c r="IV136" s="95"/>
    </row>
    <row r="137" spans="1:256" s="446" customFormat="1" ht="15" customHeight="1">
      <c r="A137" s="96"/>
      <c r="B137" s="96"/>
      <c r="C137" s="96"/>
      <c r="D137" s="348"/>
      <c r="E137" s="348"/>
      <c r="F137" s="348"/>
      <c r="G137" s="179"/>
      <c r="H137" s="179"/>
      <c r="I137" s="95"/>
      <c r="J137" s="180"/>
      <c r="K137" s="95"/>
      <c r="L137" s="95"/>
      <c r="M137" s="180"/>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5"/>
      <c r="DL137" s="95"/>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5"/>
      <c r="FY137" s="95"/>
      <c r="FZ137" s="95"/>
      <c r="GA137" s="95"/>
      <c r="GB137" s="95"/>
      <c r="GC137" s="95"/>
      <c r="GD137" s="95"/>
      <c r="GE137" s="95"/>
      <c r="GF137" s="95"/>
      <c r="GG137" s="95"/>
      <c r="GH137" s="95"/>
      <c r="GI137" s="95"/>
      <c r="GJ137" s="95"/>
      <c r="GK137" s="95"/>
      <c r="GL137" s="95"/>
      <c r="GM137" s="95"/>
      <c r="GN137" s="95"/>
      <c r="GO137" s="95"/>
      <c r="GP137" s="95"/>
      <c r="GQ137" s="95"/>
      <c r="GR137" s="95"/>
      <c r="GS137" s="95"/>
      <c r="GT137" s="95"/>
      <c r="GU137" s="95"/>
      <c r="GV137" s="95"/>
      <c r="GW137" s="95"/>
      <c r="GX137" s="95"/>
      <c r="GY137" s="95"/>
      <c r="GZ137" s="95"/>
      <c r="HA137" s="95"/>
      <c r="HB137" s="95"/>
      <c r="HC137" s="95"/>
      <c r="HD137" s="95"/>
      <c r="HE137" s="95"/>
      <c r="HF137" s="95"/>
      <c r="HG137" s="95"/>
      <c r="HH137" s="95"/>
      <c r="HI137" s="95"/>
      <c r="HJ137" s="95"/>
      <c r="HK137" s="95"/>
      <c r="HL137" s="95"/>
      <c r="HM137" s="95"/>
      <c r="HN137" s="95"/>
      <c r="HO137" s="95"/>
      <c r="HP137" s="95"/>
      <c r="HQ137" s="95"/>
      <c r="HR137" s="95"/>
      <c r="HS137" s="95"/>
      <c r="HT137" s="95"/>
      <c r="HU137" s="95"/>
      <c r="HV137" s="95"/>
      <c r="HW137" s="95"/>
      <c r="HX137" s="95"/>
      <c r="HY137" s="95"/>
      <c r="HZ137" s="95"/>
      <c r="IA137" s="95"/>
      <c r="IB137" s="95"/>
      <c r="IC137" s="95"/>
      <c r="ID137" s="95"/>
      <c r="IE137" s="95"/>
      <c r="IF137" s="95"/>
      <c r="IG137" s="95"/>
      <c r="IH137" s="95"/>
      <c r="II137" s="95"/>
      <c r="IJ137" s="95"/>
      <c r="IK137" s="95"/>
      <c r="IL137" s="95"/>
      <c r="IM137" s="95"/>
      <c r="IN137" s="95"/>
      <c r="IO137" s="95"/>
      <c r="IP137" s="95"/>
      <c r="IQ137" s="95"/>
      <c r="IR137" s="95"/>
      <c r="IS137" s="95"/>
      <c r="IT137" s="95"/>
      <c r="IU137" s="95"/>
      <c r="IV137" s="95"/>
    </row>
    <row r="138" spans="1:256" s="446" customFormat="1" ht="15" customHeight="1">
      <c r="A138" s="96"/>
      <c r="B138" s="96"/>
      <c r="C138" s="96"/>
      <c r="D138" s="348"/>
      <c r="E138" s="348"/>
      <c r="F138" s="348"/>
      <c r="G138" s="179"/>
      <c r="H138" s="179"/>
      <c r="I138" s="95"/>
      <c r="J138" s="180"/>
      <c r="K138" s="95"/>
      <c r="L138" s="95"/>
      <c r="M138" s="180"/>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c r="IA138" s="95"/>
      <c r="IB138" s="95"/>
      <c r="IC138" s="95"/>
      <c r="ID138" s="95"/>
      <c r="IE138" s="95"/>
      <c r="IF138" s="95"/>
      <c r="IG138" s="95"/>
      <c r="IH138" s="95"/>
      <c r="II138" s="95"/>
      <c r="IJ138" s="95"/>
      <c r="IK138" s="95"/>
      <c r="IL138" s="95"/>
      <c r="IM138" s="95"/>
      <c r="IN138" s="95"/>
      <c r="IO138" s="95"/>
      <c r="IP138" s="95"/>
      <c r="IQ138" s="95"/>
      <c r="IR138" s="95"/>
      <c r="IS138" s="95"/>
      <c r="IT138" s="95"/>
      <c r="IU138" s="95"/>
      <c r="IV138" s="95"/>
    </row>
    <row r="139" spans="1:256" s="446" customFormat="1" ht="15" customHeight="1">
      <c r="A139" s="96"/>
      <c r="B139" s="96"/>
      <c r="C139" s="96"/>
      <c r="D139" s="348"/>
      <c r="E139" s="348"/>
      <c r="F139" s="348"/>
      <c r="G139" s="179"/>
      <c r="H139" s="179"/>
      <c r="I139" s="95"/>
      <c r="J139" s="180"/>
      <c r="K139" s="95"/>
      <c r="L139" s="95"/>
      <c r="M139" s="180"/>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c r="CR139" s="95"/>
      <c r="CS139" s="95"/>
      <c r="CT139" s="95"/>
      <c r="CU139" s="95"/>
      <c r="CV139" s="95"/>
      <c r="CW139" s="95"/>
      <c r="CX139" s="95"/>
      <c r="CY139" s="95"/>
      <c r="CZ139" s="95"/>
      <c r="DA139" s="95"/>
      <c r="DB139" s="95"/>
      <c r="DC139" s="95"/>
      <c r="DD139" s="95"/>
      <c r="DE139" s="95"/>
      <c r="DF139" s="95"/>
      <c r="DG139" s="95"/>
      <c r="DH139" s="95"/>
      <c r="DI139" s="95"/>
      <c r="DJ139" s="95"/>
      <c r="DK139" s="95"/>
      <c r="DL139" s="95"/>
      <c r="DM139" s="95"/>
      <c r="DN139" s="95"/>
      <c r="DO139" s="95"/>
      <c r="DP139" s="95"/>
      <c r="DQ139" s="95"/>
      <c r="DR139" s="95"/>
      <c r="DS139" s="95"/>
      <c r="DT139" s="95"/>
      <c r="DU139" s="95"/>
      <c r="DV139" s="95"/>
      <c r="DW139" s="95"/>
      <c r="DX139" s="95"/>
      <c r="DY139" s="95"/>
      <c r="DZ139" s="95"/>
      <c r="EA139" s="95"/>
      <c r="EB139" s="95"/>
      <c r="EC139" s="95"/>
      <c r="ED139" s="95"/>
      <c r="EE139" s="95"/>
      <c r="EF139" s="95"/>
      <c r="EG139" s="95"/>
      <c r="EH139" s="95"/>
      <c r="EI139" s="95"/>
      <c r="EJ139" s="95"/>
      <c r="EK139" s="95"/>
      <c r="EL139" s="95"/>
      <c r="EM139" s="95"/>
      <c r="EN139" s="95"/>
      <c r="EO139" s="95"/>
      <c r="EP139" s="95"/>
      <c r="EQ139" s="95"/>
      <c r="ER139" s="95"/>
      <c r="ES139" s="95"/>
      <c r="ET139" s="95"/>
      <c r="EU139" s="95"/>
      <c r="EV139" s="95"/>
      <c r="EW139" s="95"/>
      <c r="EX139" s="95"/>
      <c r="EY139" s="95"/>
      <c r="EZ139" s="95"/>
      <c r="FA139" s="95"/>
      <c r="FB139" s="95"/>
      <c r="FC139" s="95"/>
      <c r="FD139" s="95"/>
      <c r="FE139" s="95"/>
      <c r="FF139" s="95"/>
      <c r="FG139" s="95"/>
      <c r="FH139" s="95"/>
      <c r="FI139" s="95"/>
      <c r="FJ139" s="95"/>
      <c r="FK139" s="95"/>
      <c r="FL139" s="95"/>
      <c r="FM139" s="95"/>
      <c r="FN139" s="95"/>
      <c r="FO139" s="95"/>
      <c r="FP139" s="95"/>
      <c r="FQ139" s="95"/>
      <c r="FR139" s="95"/>
      <c r="FS139" s="95"/>
      <c r="FT139" s="95"/>
      <c r="FU139" s="95"/>
      <c r="FV139" s="95"/>
      <c r="FW139" s="95"/>
      <c r="FX139" s="95"/>
      <c r="FY139" s="95"/>
      <c r="FZ139" s="95"/>
      <c r="GA139" s="95"/>
      <c r="GB139" s="95"/>
      <c r="GC139" s="95"/>
      <c r="GD139" s="95"/>
      <c r="GE139" s="95"/>
      <c r="GF139" s="95"/>
      <c r="GG139" s="95"/>
      <c r="GH139" s="95"/>
      <c r="GI139" s="95"/>
      <c r="GJ139" s="95"/>
      <c r="GK139" s="95"/>
      <c r="GL139" s="95"/>
      <c r="GM139" s="95"/>
      <c r="GN139" s="95"/>
      <c r="GO139" s="95"/>
      <c r="GP139" s="95"/>
      <c r="GQ139" s="95"/>
      <c r="GR139" s="95"/>
      <c r="GS139" s="95"/>
      <c r="GT139" s="95"/>
      <c r="GU139" s="95"/>
      <c r="GV139" s="95"/>
      <c r="GW139" s="95"/>
      <c r="GX139" s="95"/>
      <c r="GY139" s="95"/>
      <c r="GZ139" s="95"/>
      <c r="HA139" s="95"/>
      <c r="HB139" s="95"/>
      <c r="HC139" s="95"/>
      <c r="HD139" s="95"/>
      <c r="HE139" s="95"/>
      <c r="HF139" s="95"/>
      <c r="HG139" s="95"/>
      <c r="HH139" s="95"/>
      <c r="HI139" s="95"/>
      <c r="HJ139" s="95"/>
      <c r="HK139" s="95"/>
      <c r="HL139" s="95"/>
      <c r="HM139" s="95"/>
      <c r="HN139" s="95"/>
      <c r="HO139" s="95"/>
      <c r="HP139" s="95"/>
      <c r="HQ139" s="95"/>
      <c r="HR139" s="95"/>
      <c r="HS139" s="95"/>
      <c r="HT139" s="95"/>
      <c r="HU139" s="95"/>
      <c r="HV139" s="95"/>
      <c r="HW139" s="95"/>
      <c r="HX139" s="95"/>
      <c r="HY139" s="95"/>
      <c r="HZ139" s="95"/>
      <c r="IA139" s="95"/>
      <c r="IB139" s="95"/>
      <c r="IC139" s="95"/>
      <c r="ID139" s="95"/>
      <c r="IE139" s="95"/>
      <c r="IF139" s="95"/>
      <c r="IG139" s="95"/>
      <c r="IH139" s="95"/>
      <c r="II139" s="95"/>
      <c r="IJ139" s="95"/>
      <c r="IK139" s="95"/>
      <c r="IL139" s="95"/>
      <c r="IM139" s="95"/>
      <c r="IN139" s="95"/>
      <c r="IO139" s="95"/>
      <c r="IP139" s="95"/>
      <c r="IQ139" s="95"/>
      <c r="IR139" s="95"/>
      <c r="IS139" s="95"/>
      <c r="IT139" s="95"/>
      <c r="IU139" s="95"/>
      <c r="IV139" s="95"/>
    </row>
    <row r="140" spans="1:256" s="446" customFormat="1" ht="15" customHeight="1">
      <c r="A140" s="96"/>
      <c r="B140" s="96"/>
      <c r="C140" s="96"/>
      <c r="D140" s="348"/>
      <c r="E140" s="348"/>
      <c r="F140" s="348"/>
      <c r="G140" s="179"/>
      <c r="H140" s="179"/>
      <c r="I140" s="95"/>
      <c r="J140" s="180"/>
      <c r="K140" s="95"/>
      <c r="L140" s="95"/>
      <c r="M140" s="180"/>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c r="IA140" s="95"/>
      <c r="IB140" s="95"/>
      <c r="IC140" s="95"/>
      <c r="ID140" s="95"/>
      <c r="IE140" s="95"/>
      <c r="IF140" s="95"/>
      <c r="IG140" s="95"/>
      <c r="IH140" s="95"/>
      <c r="II140" s="95"/>
      <c r="IJ140" s="95"/>
      <c r="IK140" s="95"/>
      <c r="IL140" s="95"/>
      <c r="IM140" s="95"/>
      <c r="IN140" s="95"/>
      <c r="IO140" s="95"/>
      <c r="IP140" s="95"/>
      <c r="IQ140" s="95"/>
      <c r="IR140" s="95"/>
      <c r="IS140" s="95"/>
      <c r="IT140" s="95"/>
      <c r="IU140" s="95"/>
      <c r="IV140" s="95"/>
    </row>
    <row r="141" spans="1:256" s="446" customFormat="1" ht="15" customHeight="1">
      <c r="A141" s="96"/>
      <c r="B141" s="96"/>
      <c r="C141" s="96"/>
      <c r="D141" s="348"/>
      <c r="E141" s="348"/>
      <c r="F141" s="348"/>
      <c r="G141" s="179"/>
      <c r="H141" s="179"/>
      <c r="I141" s="95"/>
      <c r="J141" s="180"/>
      <c r="K141" s="95"/>
      <c r="L141" s="95"/>
      <c r="M141" s="180"/>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N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5"/>
    </row>
    <row r="142" spans="1:256" s="446" customFormat="1" ht="15" customHeight="1">
      <c r="A142" s="96"/>
      <c r="B142" s="96"/>
      <c r="C142" s="96"/>
      <c r="D142" s="348"/>
      <c r="E142" s="348"/>
      <c r="F142" s="348"/>
      <c r="G142" s="179"/>
      <c r="H142" s="179"/>
      <c r="I142" s="95"/>
      <c r="J142" s="180"/>
      <c r="K142" s="95"/>
      <c r="L142" s="95"/>
      <c r="M142" s="180"/>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95"/>
      <c r="DK142" s="95"/>
      <c r="DL142" s="95"/>
      <c r="DM142" s="95"/>
      <c r="DN142" s="95"/>
      <c r="DO142" s="95"/>
      <c r="DP142" s="95"/>
      <c r="DQ142" s="95"/>
      <c r="DR142" s="95"/>
      <c r="DS142" s="95"/>
      <c r="DT142" s="95"/>
      <c r="DU142" s="95"/>
      <c r="DV142" s="95"/>
      <c r="DW142" s="95"/>
      <c r="DX142" s="95"/>
      <c r="DY142" s="95"/>
      <c r="DZ142" s="95"/>
      <c r="EA142" s="95"/>
      <c r="EB142" s="95"/>
      <c r="EC142" s="95"/>
      <c r="ED142" s="95"/>
      <c r="EE142" s="95"/>
      <c r="EF142" s="95"/>
      <c r="EG142" s="95"/>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5"/>
      <c r="FL142" s="95"/>
      <c r="FM142" s="95"/>
      <c r="FN142" s="95"/>
      <c r="FO142" s="95"/>
      <c r="FP142" s="95"/>
      <c r="FQ142" s="95"/>
      <c r="FR142" s="95"/>
      <c r="FS142" s="95"/>
      <c r="FT142" s="95"/>
      <c r="FU142" s="95"/>
      <c r="FV142" s="95"/>
      <c r="FW142" s="95"/>
      <c r="FX142" s="95"/>
      <c r="FY142" s="95"/>
      <c r="FZ142" s="95"/>
      <c r="GA142" s="95"/>
      <c r="GB142" s="95"/>
      <c r="GC142" s="95"/>
      <c r="GD142" s="95"/>
      <c r="GE142" s="95"/>
      <c r="GF142" s="95"/>
      <c r="GG142" s="95"/>
      <c r="GH142" s="95"/>
      <c r="GI142" s="95"/>
      <c r="GJ142" s="95"/>
      <c r="GK142" s="95"/>
      <c r="GL142" s="95"/>
      <c r="GM142" s="95"/>
      <c r="GN142" s="95"/>
      <c r="GO142" s="95"/>
      <c r="GP142" s="95"/>
      <c r="GQ142" s="95"/>
      <c r="GR142" s="95"/>
      <c r="GS142" s="95"/>
      <c r="GT142" s="95"/>
      <c r="GU142" s="95"/>
      <c r="GV142" s="95"/>
      <c r="GW142" s="95"/>
      <c r="GX142" s="95"/>
      <c r="GY142" s="95"/>
      <c r="GZ142" s="95"/>
      <c r="HA142" s="95"/>
      <c r="HB142" s="95"/>
      <c r="HC142" s="95"/>
      <c r="HD142" s="95"/>
      <c r="HE142" s="95"/>
      <c r="HF142" s="95"/>
      <c r="HG142" s="95"/>
      <c r="HH142" s="95"/>
      <c r="HI142" s="95"/>
      <c r="HJ142" s="95"/>
      <c r="HK142" s="95"/>
      <c r="HL142" s="95"/>
      <c r="HM142" s="95"/>
      <c r="HN142" s="95"/>
      <c r="HO142" s="95"/>
      <c r="HP142" s="95"/>
      <c r="HQ142" s="95"/>
      <c r="HR142" s="95"/>
      <c r="HS142" s="95"/>
      <c r="HT142" s="95"/>
      <c r="HU142" s="95"/>
      <c r="HV142" s="95"/>
      <c r="HW142" s="95"/>
      <c r="HX142" s="95"/>
      <c r="HY142" s="95"/>
      <c r="HZ142" s="95"/>
      <c r="IA142" s="95"/>
      <c r="IB142" s="95"/>
      <c r="IC142" s="95"/>
      <c r="ID142" s="95"/>
      <c r="IE142" s="95"/>
      <c r="IF142" s="95"/>
      <c r="IG142" s="95"/>
      <c r="IH142" s="95"/>
      <c r="II142" s="95"/>
      <c r="IJ142" s="95"/>
      <c r="IK142" s="95"/>
      <c r="IL142" s="95"/>
      <c r="IM142" s="95"/>
      <c r="IN142" s="95"/>
      <c r="IO142" s="95"/>
      <c r="IP142" s="95"/>
      <c r="IQ142" s="95"/>
      <c r="IR142" s="95"/>
      <c r="IS142" s="95"/>
      <c r="IT142" s="95"/>
      <c r="IU142" s="95"/>
      <c r="IV142" s="95"/>
    </row>
    <row r="143" spans="1:256" s="446" customFormat="1" ht="15" customHeight="1">
      <c r="A143" s="96"/>
      <c r="B143" s="96"/>
      <c r="C143" s="96"/>
      <c r="D143" s="348"/>
      <c r="E143" s="348"/>
      <c r="F143" s="348"/>
      <c r="G143" s="179"/>
      <c r="H143" s="179"/>
      <c r="I143" s="95"/>
      <c r="J143" s="180"/>
      <c r="K143" s="95"/>
      <c r="L143" s="95"/>
      <c r="M143" s="180"/>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5"/>
      <c r="DF143" s="95"/>
      <c r="DG143" s="95"/>
      <c r="DH143" s="95"/>
      <c r="DI143" s="95"/>
      <c r="DJ143" s="95"/>
      <c r="DK143" s="95"/>
      <c r="DL143" s="95"/>
      <c r="DM143" s="95"/>
      <c r="DN143" s="95"/>
      <c r="DO143" s="95"/>
      <c r="DP143" s="95"/>
      <c r="DQ143" s="95"/>
      <c r="DR143" s="95"/>
      <c r="DS143" s="95"/>
      <c r="DT143" s="95"/>
      <c r="DU143" s="95"/>
      <c r="DV143" s="95"/>
      <c r="DW143" s="95"/>
      <c r="DX143" s="95"/>
      <c r="DY143" s="95"/>
      <c r="DZ143" s="95"/>
      <c r="EA143" s="95"/>
      <c r="EB143" s="95"/>
      <c r="EC143" s="95"/>
      <c r="ED143" s="95"/>
      <c r="EE143" s="95"/>
      <c r="EF143" s="95"/>
      <c r="EG143" s="95"/>
      <c r="EH143" s="95"/>
      <c r="EI143" s="95"/>
      <c r="EJ143" s="95"/>
      <c r="EK143" s="95"/>
      <c r="EL143" s="95"/>
      <c r="EM143" s="95"/>
      <c r="EN143" s="95"/>
      <c r="EO143" s="95"/>
      <c r="EP143" s="95"/>
      <c r="EQ143" s="95"/>
      <c r="ER143" s="95"/>
      <c r="ES143" s="95"/>
      <c r="ET143" s="95"/>
      <c r="EU143" s="95"/>
      <c r="EV143" s="95"/>
      <c r="EW143" s="95"/>
      <c r="EX143" s="95"/>
      <c r="EY143" s="95"/>
      <c r="EZ143" s="95"/>
      <c r="FA143" s="95"/>
      <c r="FB143" s="95"/>
      <c r="FC143" s="95"/>
      <c r="FD143" s="95"/>
      <c r="FE143" s="95"/>
      <c r="FF143" s="95"/>
      <c r="FG143" s="95"/>
      <c r="FH143" s="95"/>
      <c r="FI143" s="95"/>
      <c r="FJ143" s="95"/>
      <c r="FK143" s="95"/>
      <c r="FL143" s="95"/>
      <c r="FM143" s="95"/>
      <c r="FN143" s="95"/>
      <c r="FO143" s="95"/>
      <c r="FP143" s="95"/>
      <c r="FQ143" s="95"/>
      <c r="FR143" s="95"/>
      <c r="FS143" s="95"/>
      <c r="FT143" s="95"/>
      <c r="FU143" s="95"/>
      <c r="FV143" s="95"/>
      <c r="FW143" s="95"/>
      <c r="FX143" s="95"/>
      <c r="FY143" s="95"/>
      <c r="FZ143" s="95"/>
      <c r="GA143" s="95"/>
      <c r="GB143" s="95"/>
      <c r="GC143" s="95"/>
      <c r="GD143" s="95"/>
      <c r="GE143" s="95"/>
      <c r="GF143" s="95"/>
      <c r="GG143" s="95"/>
      <c r="GH143" s="95"/>
      <c r="GI143" s="95"/>
      <c r="GJ143" s="95"/>
      <c r="GK143" s="95"/>
      <c r="GL143" s="95"/>
      <c r="GM143" s="95"/>
      <c r="GN143" s="95"/>
      <c r="GO143" s="95"/>
      <c r="GP143" s="95"/>
      <c r="GQ143" s="95"/>
      <c r="GR143" s="95"/>
      <c r="GS143" s="95"/>
      <c r="GT143" s="95"/>
      <c r="GU143" s="95"/>
      <c r="GV143" s="95"/>
      <c r="GW143" s="95"/>
      <c r="GX143" s="95"/>
      <c r="GY143" s="95"/>
      <c r="GZ143" s="95"/>
      <c r="HA143" s="95"/>
      <c r="HB143" s="95"/>
      <c r="HC143" s="95"/>
      <c r="HD143" s="95"/>
      <c r="HE143" s="95"/>
      <c r="HF143" s="95"/>
      <c r="HG143" s="95"/>
      <c r="HH143" s="95"/>
      <c r="HI143" s="95"/>
      <c r="HJ143" s="95"/>
      <c r="HK143" s="95"/>
      <c r="HL143" s="95"/>
      <c r="HM143" s="95"/>
      <c r="HN143" s="95"/>
      <c r="HO143" s="95"/>
      <c r="HP143" s="95"/>
      <c r="HQ143" s="95"/>
      <c r="HR143" s="95"/>
      <c r="HS143" s="95"/>
      <c r="HT143" s="95"/>
      <c r="HU143" s="95"/>
      <c r="HV143" s="95"/>
      <c r="HW143" s="95"/>
      <c r="HX143" s="95"/>
      <c r="HY143" s="95"/>
      <c r="HZ143" s="95"/>
      <c r="IA143" s="95"/>
      <c r="IB143" s="95"/>
      <c r="IC143" s="95"/>
      <c r="ID143" s="95"/>
      <c r="IE143" s="95"/>
      <c r="IF143" s="95"/>
      <c r="IG143" s="95"/>
      <c r="IH143" s="95"/>
      <c r="II143" s="95"/>
      <c r="IJ143" s="95"/>
      <c r="IK143" s="95"/>
      <c r="IL143" s="95"/>
      <c r="IM143" s="95"/>
      <c r="IN143" s="95"/>
      <c r="IO143" s="95"/>
      <c r="IP143" s="95"/>
      <c r="IQ143" s="95"/>
      <c r="IR143" s="95"/>
      <c r="IS143" s="95"/>
      <c r="IT143" s="95"/>
      <c r="IU143" s="95"/>
      <c r="IV143" s="95"/>
    </row>
    <row r="144" spans="1:256" s="446" customFormat="1" ht="15" customHeight="1">
      <c r="A144" s="96"/>
      <c r="B144" s="96"/>
      <c r="C144" s="96"/>
      <c r="D144" s="348"/>
      <c r="E144" s="348"/>
      <c r="F144" s="348"/>
      <c r="G144" s="179"/>
      <c r="H144" s="179"/>
      <c r="I144" s="95"/>
      <c r="J144" s="180"/>
      <c r="K144" s="95"/>
      <c r="L144" s="95"/>
      <c r="M144" s="180"/>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c r="BY144" s="95"/>
      <c r="BZ144" s="95"/>
      <c r="CA144" s="95"/>
      <c r="CB144" s="95"/>
      <c r="CC144" s="95"/>
      <c r="CD144" s="95"/>
      <c r="CE144" s="95"/>
      <c r="CF144" s="95"/>
      <c r="CG144" s="95"/>
      <c r="CH144" s="95"/>
      <c r="CI144" s="95"/>
      <c r="CJ144" s="95"/>
      <c r="CK144" s="95"/>
      <c r="CL144" s="95"/>
      <c r="CM144" s="95"/>
      <c r="CN144" s="95"/>
      <c r="CO144" s="95"/>
      <c r="CP144" s="95"/>
      <c r="CQ144" s="95"/>
      <c r="CR144" s="95"/>
      <c r="CS144" s="95"/>
      <c r="CT144" s="95"/>
      <c r="CU144" s="95"/>
      <c r="CV144" s="95"/>
      <c r="CW144" s="95"/>
      <c r="CX144" s="95"/>
      <c r="CY144" s="95"/>
      <c r="CZ144" s="95"/>
      <c r="DA144" s="95"/>
      <c r="DB144" s="95"/>
      <c r="DC144" s="95"/>
      <c r="DD144" s="95"/>
      <c r="DE144" s="95"/>
      <c r="DF144" s="95"/>
      <c r="DG144" s="95"/>
      <c r="DH144" s="95"/>
      <c r="DI144" s="95"/>
      <c r="DJ144" s="95"/>
      <c r="DK144" s="95"/>
      <c r="DL144" s="95"/>
      <c r="DM144" s="95"/>
      <c r="DN144" s="95"/>
      <c r="DO144" s="95"/>
      <c r="DP144" s="95"/>
      <c r="DQ144" s="95"/>
      <c r="DR144" s="95"/>
      <c r="DS144" s="95"/>
      <c r="DT144" s="95"/>
      <c r="DU144" s="95"/>
      <c r="DV144" s="95"/>
      <c r="DW144" s="95"/>
      <c r="DX144" s="95"/>
      <c r="DY144" s="95"/>
      <c r="DZ144" s="95"/>
      <c r="EA144" s="95"/>
      <c r="EB144" s="95"/>
      <c r="EC144" s="95"/>
      <c r="ED144" s="95"/>
      <c r="EE144" s="95"/>
      <c r="EF144" s="95"/>
      <c r="EG144" s="95"/>
      <c r="EH144" s="95"/>
      <c r="EI144" s="95"/>
      <c r="EJ144" s="95"/>
      <c r="EK144" s="95"/>
      <c r="EL144" s="95"/>
      <c r="EM144" s="95"/>
      <c r="EN144" s="95"/>
      <c r="EO144" s="95"/>
      <c r="EP144" s="95"/>
      <c r="EQ144" s="95"/>
      <c r="ER144" s="95"/>
      <c r="ES144" s="95"/>
      <c r="ET144" s="95"/>
      <c r="EU144" s="95"/>
      <c r="EV144" s="95"/>
      <c r="EW144" s="95"/>
      <c r="EX144" s="95"/>
      <c r="EY144" s="95"/>
      <c r="EZ144" s="95"/>
      <c r="FA144" s="95"/>
      <c r="FB144" s="95"/>
      <c r="FC144" s="95"/>
      <c r="FD144" s="95"/>
      <c r="FE144" s="95"/>
      <c r="FF144" s="95"/>
      <c r="FG144" s="95"/>
      <c r="FH144" s="95"/>
      <c r="FI144" s="95"/>
      <c r="FJ144" s="95"/>
      <c r="FK144" s="95"/>
      <c r="FL144" s="95"/>
      <c r="FM144" s="95"/>
      <c r="FN144" s="95"/>
      <c r="FO144" s="95"/>
      <c r="FP144" s="95"/>
      <c r="FQ144" s="95"/>
      <c r="FR144" s="95"/>
      <c r="FS144" s="95"/>
      <c r="FT144" s="95"/>
      <c r="FU144" s="95"/>
      <c r="FV144" s="95"/>
      <c r="FW144" s="95"/>
      <c r="FX144" s="95"/>
      <c r="FY144" s="95"/>
      <c r="FZ144" s="95"/>
      <c r="GA144" s="95"/>
      <c r="GB144" s="95"/>
      <c r="GC144" s="95"/>
      <c r="GD144" s="95"/>
      <c r="GE144" s="95"/>
      <c r="GF144" s="95"/>
      <c r="GG144" s="95"/>
      <c r="GH144" s="95"/>
      <c r="GI144" s="95"/>
      <c r="GJ144" s="95"/>
      <c r="GK144" s="95"/>
      <c r="GL144" s="95"/>
      <c r="GM144" s="95"/>
      <c r="GN144" s="95"/>
      <c r="GO144" s="95"/>
      <c r="GP144" s="95"/>
      <c r="GQ144" s="95"/>
      <c r="GR144" s="95"/>
      <c r="GS144" s="95"/>
      <c r="GT144" s="95"/>
      <c r="GU144" s="95"/>
      <c r="GV144" s="95"/>
      <c r="GW144" s="95"/>
      <c r="GX144" s="95"/>
      <c r="GY144" s="95"/>
      <c r="GZ144" s="95"/>
      <c r="HA144" s="95"/>
      <c r="HB144" s="95"/>
      <c r="HC144" s="95"/>
      <c r="HD144" s="95"/>
      <c r="HE144" s="95"/>
      <c r="HF144" s="95"/>
      <c r="HG144" s="95"/>
      <c r="HH144" s="95"/>
      <c r="HI144" s="95"/>
      <c r="HJ144" s="95"/>
      <c r="HK144" s="95"/>
      <c r="HL144" s="95"/>
      <c r="HM144" s="95"/>
      <c r="HN144" s="95"/>
      <c r="HO144" s="95"/>
      <c r="HP144" s="95"/>
      <c r="HQ144" s="95"/>
      <c r="HR144" s="95"/>
      <c r="HS144" s="95"/>
      <c r="HT144" s="95"/>
      <c r="HU144" s="95"/>
      <c r="HV144" s="95"/>
      <c r="HW144" s="95"/>
      <c r="HX144" s="95"/>
      <c r="HY144" s="95"/>
      <c r="HZ144" s="95"/>
      <c r="IA144" s="95"/>
      <c r="IB144" s="95"/>
      <c r="IC144" s="95"/>
      <c r="ID144" s="95"/>
      <c r="IE144" s="95"/>
      <c r="IF144" s="95"/>
      <c r="IG144" s="95"/>
      <c r="IH144" s="95"/>
      <c r="II144" s="95"/>
      <c r="IJ144" s="95"/>
      <c r="IK144" s="95"/>
      <c r="IL144" s="95"/>
      <c r="IM144" s="95"/>
      <c r="IN144" s="95"/>
      <c r="IO144" s="95"/>
      <c r="IP144" s="95"/>
      <c r="IQ144" s="95"/>
      <c r="IR144" s="95"/>
      <c r="IS144" s="95"/>
      <c r="IT144" s="95"/>
      <c r="IU144" s="95"/>
      <c r="IV144" s="95"/>
    </row>
    <row r="145" spans="1:256" s="446" customFormat="1" ht="15" customHeight="1">
      <c r="A145" s="96"/>
      <c r="B145" s="96"/>
      <c r="C145" s="96"/>
      <c r="D145" s="348"/>
      <c r="E145" s="348"/>
      <c r="F145" s="348"/>
      <c r="G145" s="179"/>
      <c r="H145" s="179"/>
      <c r="I145" s="95"/>
      <c r="J145" s="180"/>
      <c r="K145" s="95"/>
      <c r="L145" s="95"/>
      <c r="M145" s="180"/>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95"/>
      <c r="BP145" s="95"/>
      <c r="BQ145" s="95"/>
      <c r="BR145" s="95"/>
      <c r="BS145" s="95"/>
      <c r="BT145" s="95"/>
      <c r="BU145" s="95"/>
      <c r="BV145" s="95"/>
      <c r="BW145" s="95"/>
      <c r="BX145" s="95"/>
      <c r="BY145" s="95"/>
      <c r="BZ145" s="95"/>
      <c r="CA145" s="95"/>
      <c r="CB145" s="95"/>
      <c r="CC145" s="95"/>
      <c r="CD145" s="95"/>
      <c r="CE145" s="95"/>
      <c r="CF145" s="95"/>
      <c r="CG145" s="95"/>
      <c r="CH145" s="95"/>
      <c r="CI145" s="95"/>
      <c r="CJ145" s="95"/>
      <c r="CK145" s="95"/>
      <c r="CL145" s="95"/>
      <c r="CM145" s="95"/>
      <c r="CN145" s="95"/>
      <c r="CO145" s="95"/>
      <c r="CP145" s="95"/>
      <c r="CQ145" s="95"/>
      <c r="CR145" s="95"/>
      <c r="CS145" s="95"/>
      <c r="CT145" s="95"/>
      <c r="CU145" s="95"/>
      <c r="CV145" s="95"/>
      <c r="CW145" s="95"/>
      <c r="CX145" s="95"/>
      <c r="CY145" s="95"/>
      <c r="CZ145" s="95"/>
      <c r="DA145" s="95"/>
      <c r="DB145" s="95"/>
      <c r="DC145" s="95"/>
      <c r="DD145" s="95"/>
      <c r="DE145" s="95"/>
      <c r="DF145" s="95"/>
      <c r="DG145" s="95"/>
      <c r="DH145" s="95"/>
      <c r="DI145" s="95"/>
      <c r="DJ145" s="95"/>
      <c r="DK145" s="95"/>
      <c r="DL145" s="95"/>
      <c r="DM145" s="95"/>
      <c r="DN145" s="95"/>
      <c r="DO145" s="95"/>
      <c r="DP145" s="95"/>
      <c r="DQ145" s="95"/>
      <c r="DR145" s="95"/>
      <c r="DS145" s="95"/>
      <c r="DT145" s="95"/>
      <c r="DU145" s="95"/>
      <c r="DV145" s="95"/>
      <c r="DW145" s="95"/>
      <c r="DX145" s="95"/>
      <c r="DY145" s="95"/>
      <c r="DZ145" s="95"/>
      <c r="EA145" s="95"/>
      <c r="EB145" s="95"/>
      <c r="EC145" s="95"/>
      <c r="ED145" s="95"/>
      <c r="EE145" s="95"/>
      <c r="EF145" s="95"/>
      <c r="EG145" s="95"/>
      <c r="EH145" s="95"/>
      <c r="EI145" s="95"/>
      <c r="EJ145" s="95"/>
      <c r="EK145" s="95"/>
      <c r="EL145" s="95"/>
      <c r="EM145" s="95"/>
      <c r="EN145" s="95"/>
      <c r="EO145" s="95"/>
      <c r="EP145" s="95"/>
      <c r="EQ145" s="95"/>
      <c r="ER145" s="95"/>
      <c r="ES145" s="95"/>
      <c r="ET145" s="95"/>
      <c r="EU145" s="95"/>
      <c r="EV145" s="95"/>
      <c r="EW145" s="95"/>
      <c r="EX145" s="95"/>
      <c r="EY145" s="95"/>
      <c r="EZ145" s="95"/>
      <c r="FA145" s="95"/>
      <c r="FB145" s="95"/>
      <c r="FC145" s="95"/>
      <c r="FD145" s="95"/>
      <c r="FE145" s="95"/>
      <c r="FF145" s="95"/>
      <c r="FG145" s="95"/>
      <c r="FH145" s="95"/>
      <c r="FI145" s="95"/>
      <c r="FJ145" s="95"/>
      <c r="FK145" s="95"/>
      <c r="FL145" s="95"/>
      <c r="FM145" s="95"/>
      <c r="FN145" s="95"/>
      <c r="FO145" s="95"/>
      <c r="FP145" s="95"/>
      <c r="FQ145" s="95"/>
      <c r="FR145" s="95"/>
      <c r="FS145" s="95"/>
      <c r="FT145" s="95"/>
      <c r="FU145" s="95"/>
      <c r="FV145" s="95"/>
      <c r="FW145" s="95"/>
      <c r="FX145" s="95"/>
      <c r="FY145" s="95"/>
      <c r="FZ145" s="95"/>
      <c r="GA145" s="95"/>
      <c r="GB145" s="95"/>
      <c r="GC145" s="95"/>
      <c r="GD145" s="95"/>
      <c r="GE145" s="95"/>
      <c r="GF145" s="95"/>
      <c r="GG145" s="95"/>
      <c r="GH145" s="95"/>
      <c r="GI145" s="95"/>
      <c r="GJ145" s="95"/>
      <c r="GK145" s="95"/>
      <c r="GL145" s="95"/>
      <c r="GM145" s="95"/>
      <c r="GN145" s="95"/>
      <c r="GO145" s="95"/>
      <c r="GP145" s="95"/>
      <c r="GQ145" s="95"/>
      <c r="GR145" s="95"/>
      <c r="GS145" s="95"/>
      <c r="GT145" s="95"/>
      <c r="GU145" s="95"/>
      <c r="GV145" s="95"/>
      <c r="GW145" s="95"/>
      <c r="GX145" s="95"/>
      <c r="GY145" s="95"/>
      <c r="GZ145" s="95"/>
      <c r="HA145" s="95"/>
      <c r="HB145" s="95"/>
      <c r="HC145" s="95"/>
      <c r="HD145" s="95"/>
      <c r="HE145" s="95"/>
      <c r="HF145" s="95"/>
      <c r="HG145" s="95"/>
      <c r="HH145" s="95"/>
      <c r="HI145" s="95"/>
      <c r="HJ145" s="95"/>
      <c r="HK145" s="95"/>
      <c r="HL145" s="95"/>
      <c r="HM145" s="95"/>
      <c r="HN145" s="95"/>
      <c r="HO145" s="95"/>
      <c r="HP145" s="95"/>
      <c r="HQ145" s="95"/>
      <c r="HR145" s="95"/>
      <c r="HS145" s="95"/>
      <c r="HT145" s="95"/>
      <c r="HU145" s="95"/>
      <c r="HV145" s="95"/>
      <c r="HW145" s="95"/>
      <c r="HX145" s="95"/>
      <c r="HY145" s="95"/>
      <c r="HZ145" s="95"/>
      <c r="IA145" s="95"/>
      <c r="IB145" s="95"/>
      <c r="IC145" s="95"/>
      <c r="ID145" s="95"/>
      <c r="IE145" s="95"/>
      <c r="IF145" s="95"/>
      <c r="IG145" s="95"/>
      <c r="IH145" s="95"/>
      <c r="II145" s="95"/>
      <c r="IJ145" s="95"/>
      <c r="IK145" s="95"/>
      <c r="IL145" s="95"/>
      <c r="IM145" s="95"/>
      <c r="IN145" s="95"/>
      <c r="IO145" s="95"/>
      <c r="IP145" s="95"/>
      <c r="IQ145" s="95"/>
      <c r="IR145" s="95"/>
      <c r="IS145" s="95"/>
      <c r="IT145" s="95"/>
      <c r="IU145" s="95"/>
      <c r="IV145" s="95"/>
    </row>
    <row r="146" spans="1:256" s="446" customFormat="1" ht="15" customHeight="1">
      <c r="A146" s="96"/>
      <c r="B146" s="96"/>
      <c r="C146" s="96"/>
      <c r="D146" s="348"/>
      <c r="E146" s="348"/>
      <c r="F146" s="348"/>
      <c r="G146" s="179"/>
      <c r="H146" s="179"/>
      <c r="I146" s="95"/>
      <c r="J146" s="180"/>
      <c r="K146" s="95"/>
      <c r="L146" s="95"/>
      <c r="M146" s="180"/>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5"/>
      <c r="DL146" s="95"/>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95"/>
      <c r="FL146" s="95"/>
      <c r="FM146" s="95"/>
      <c r="FN146" s="95"/>
      <c r="FO146" s="95"/>
      <c r="FP146" s="95"/>
      <c r="FQ146" s="95"/>
      <c r="FR146" s="95"/>
      <c r="FS146" s="95"/>
      <c r="FT146" s="95"/>
      <c r="FU146" s="95"/>
      <c r="FV146" s="95"/>
      <c r="FW146" s="95"/>
      <c r="FX146" s="95"/>
      <c r="FY146" s="95"/>
      <c r="FZ146" s="95"/>
      <c r="GA146" s="95"/>
      <c r="GB146" s="95"/>
      <c r="GC146" s="95"/>
      <c r="GD146" s="95"/>
      <c r="GE146" s="95"/>
      <c r="GF146" s="95"/>
      <c r="GG146" s="95"/>
      <c r="GH146" s="95"/>
      <c r="GI146" s="95"/>
      <c r="GJ146" s="95"/>
      <c r="GK146" s="95"/>
      <c r="GL146" s="95"/>
      <c r="GM146" s="95"/>
      <c r="GN146" s="95"/>
      <c r="GO146" s="95"/>
      <c r="GP146" s="95"/>
      <c r="GQ146" s="95"/>
      <c r="GR146" s="95"/>
      <c r="GS146" s="95"/>
      <c r="GT146" s="95"/>
      <c r="GU146" s="95"/>
      <c r="GV146" s="95"/>
      <c r="GW146" s="95"/>
      <c r="GX146" s="95"/>
      <c r="GY146" s="95"/>
      <c r="GZ146" s="95"/>
      <c r="HA146" s="95"/>
      <c r="HB146" s="95"/>
      <c r="HC146" s="95"/>
      <c r="HD146" s="95"/>
      <c r="HE146" s="95"/>
      <c r="HF146" s="95"/>
      <c r="HG146" s="95"/>
      <c r="HH146" s="95"/>
      <c r="HI146" s="95"/>
      <c r="HJ146" s="95"/>
      <c r="HK146" s="95"/>
      <c r="HL146" s="95"/>
      <c r="HM146" s="95"/>
      <c r="HN146" s="95"/>
      <c r="HO146" s="95"/>
      <c r="HP146" s="95"/>
      <c r="HQ146" s="95"/>
      <c r="HR146" s="95"/>
      <c r="HS146" s="95"/>
      <c r="HT146" s="95"/>
      <c r="HU146" s="95"/>
      <c r="HV146" s="95"/>
      <c r="HW146" s="95"/>
      <c r="HX146" s="95"/>
      <c r="HY146" s="95"/>
      <c r="HZ146" s="95"/>
      <c r="IA146" s="95"/>
      <c r="IB146" s="95"/>
      <c r="IC146" s="95"/>
      <c r="ID146" s="95"/>
      <c r="IE146" s="95"/>
      <c r="IF146" s="95"/>
      <c r="IG146" s="95"/>
      <c r="IH146" s="95"/>
      <c r="II146" s="95"/>
      <c r="IJ146" s="95"/>
      <c r="IK146" s="95"/>
      <c r="IL146" s="95"/>
      <c r="IM146" s="95"/>
      <c r="IN146" s="95"/>
      <c r="IO146" s="95"/>
      <c r="IP146" s="95"/>
      <c r="IQ146" s="95"/>
      <c r="IR146" s="95"/>
      <c r="IS146" s="95"/>
      <c r="IT146" s="95"/>
      <c r="IU146" s="95"/>
      <c r="IV146" s="95"/>
    </row>
    <row r="147" spans="1:256" s="446" customFormat="1" ht="15" customHeight="1">
      <c r="A147" s="96"/>
      <c r="B147" s="96"/>
      <c r="C147" s="96"/>
      <c r="D147" s="348"/>
      <c r="E147" s="348"/>
      <c r="F147" s="348"/>
      <c r="G147" s="179"/>
      <c r="H147" s="179"/>
      <c r="I147" s="95"/>
      <c r="J147" s="180"/>
      <c r="K147" s="95"/>
      <c r="L147" s="95"/>
      <c r="M147" s="180"/>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5"/>
      <c r="DL147" s="95"/>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95"/>
      <c r="FL147" s="95"/>
      <c r="FM147" s="95"/>
      <c r="FN147" s="95"/>
      <c r="FO147" s="95"/>
      <c r="FP147" s="95"/>
      <c r="FQ147" s="95"/>
      <c r="FR147" s="95"/>
      <c r="FS147" s="95"/>
      <c r="FT147" s="95"/>
      <c r="FU147" s="95"/>
      <c r="FV147" s="95"/>
      <c r="FW147" s="95"/>
      <c r="FX147" s="95"/>
      <c r="FY147" s="95"/>
      <c r="FZ147" s="95"/>
      <c r="GA147" s="95"/>
      <c r="GB147" s="95"/>
      <c r="GC147" s="95"/>
      <c r="GD147" s="95"/>
      <c r="GE147" s="95"/>
      <c r="GF147" s="95"/>
      <c r="GG147" s="95"/>
      <c r="GH147" s="95"/>
      <c r="GI147" s="95"/>
      <c r="GJ147" s="95"/>
      <c r="GK147" s="95"/>
      <c r="GL147" s="95"/>
      <c r="GM147" s="95"/>
      <c r="GN147" s="95"/>
      <c r="GO147" s="95"/>
      <c r="GP147" s="95"/>
      <c r="GQ147" s="95"/>
      <c r="GR147" s="95"/>
      <c r="GS147" s="95"/>
      <c r="GT147" s="95"/>
      <c r="GU147" s="95"/>
      <c r="GV147" s="95"/>
      <c r="GW147" s="95"/>
      <c r="GX147" s="95"/>
      <c r="GY147" s="95"/>
      <c r="GZ147" s="95"/>
      <c r="HA147" s="95"/>
      <c r="HB147" s="95"/>
      <c r="HC147" s="95"/>
      <c r="HD147" s="95"/>
      <c r="HE147" s="95"/>
      <c r="HF147" s="95"/>
      <c r="HG147" s="95"/>
      <c r="HH147" s="95"/>
      <c r="HI147" s="95"/>
      <c r="HJ147" s="95"/>
      <c r="HK147" s="95"/>
      <c r="HL147" s="95"/>
      <c r="HM147" s="95"/>
      <c r="HN147" s="95"/>
      <c r="HO147" s="95"/>
      <c r="HP147" s="95"/>
      <c r="HQ147" s="95"/>
      <c r="HR147" s="95"/>
      <c r="HS147" s="95"/>
      <c r="HT147" s="95"/>
      <c r="HU147" s="95"/>
      <c r="HV147" s="95"/>
      <c r="HW147" s="95"/>
      <c r="HX147" s="95"/>
      <c r="HY147" s="95"/>
      <c r="HZ147" s="95"/>
      <c r="IA147" s="95"/>
      <c r="IB147" s="95"/>
      <c r="IC147" s="95"/>
      <c r="ID147" s="95"/>
      <c r="IE147" s="95"/>
      <c r="IF147" s="95"/>
      <c r="IG147" s="95"/>
      <c r="IH147" s="95"/>
      <c r="II147" s="95"/>
      <c r="IJ147" s="95"/>
      <c r="IK147" s="95"/>
      <c r="IL147" s="95"/>
      <c r="IM147" s="95"/>
      <c r="IN147" s="95"/>
      <c r="IO147" s="95"/>
      <c r="IP147" s="95"/>
      <c r="IQ147" s="95"/>
      <c r="IR147" s="95"/>
      <c r="IS147" s="95"/>
      <c r="IT147" s="95"/>
      <c r="IU147" s="95"/>
      <c r="IV147" s="95"/>
    </row>
    <row r="148" spans="1:256" s="446" customFormat="1" ht="15" customHeight="1">
      <c r="A148" s="96"/>
      <c r="B148" s="96"/>
      <c r="C148" s="96"/>
      <c r="D148" s="348"/>
      <c r="E148" s="348"/>
      <c r="F148" s="348"/>
      <c r="G148" s="179"/>
      <c r="H148" s="179"/>
      <c r="I148" s="95"/>
      <c r="J148" s="180"/>
      <c r="K148" s="95"/>
      <c r="L148" s="95"/>
      <c r="M148" s="180"/>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5"/>
      <c r="BR148" s="95"/>
      <c r="BS148" s="95"/>
      <c r="BT148" s="95"/>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5"/>
      <c r="FB148" s="95"/>
      <c r="FC148" s="95"/>
      <c r="FD148" s="95"/>
      <c r="FE148" s="95"/>
      <c r="FF148" s="95"/>
      <c r="FG148" s="95"/>
      <c r="FH148" s="95"/>
      <c r="FI148" s="95"/>
      <c r="FJ148" s="95"/>
      <c r="FK148" s="95"/>
      <c r="FL148" s="95"/>
      <c r="FM148" s="95"/>
      <c r="FN148" s="95"/>
      <c r="FO148" s="95"/>
      <c r="FP148" s="95"/>
      <c r="FQ148" s="95"/>
      <c r="FR148" s="95"/>
      <c r="FS148" s="95"/>
      <c r="FT148" s="95"/>
      <c r="FU148" s="95"/>
      <c r="FV148" s="95"/>
      <c r="FW148" s="95"/>
      <c r="FX148" s="95"/>
      <c r="FY148" s="95"/>
      <c r="FZ148" s="95"/>
      <c r="GA148" s="95"/>
      <c r="GB148" s="95"/>
      <c r="GC148" s="95"/>
      <c r="GD148" s="95"/>
      <c r="GE148" s="95"/>
      <c r="GF148" s="95"/>
      <c r="GG148" s="95"/>
      <c r="GH148" s="95"/>
      <c r="GI148" s="95"/>
      <c r="GJ148" s="95"/>
      <c r="GK148" s="95"/>
      <c r="GL148" s="95"/>
      <c r="GM148" s="95"/>
      <c r="GN148" s="95"/>
      <c r="GO148" s="95"/>
      <c r="GP148" s="95"/>
      <c r="GQ148" s="95"/>
      <c r="GR148" s="95"/>
      <c r="GS148" s="95"/>
      <c r="GT148" s="95"/>
      <c r="GU148" s="95"/>
      <c r="GV148" s="95"/>
      <c r="GW148" s="95"/>
      <c r="GX148" s="95"/>
      <c r="GY148" s="95"/>
      <c r="GZ148" s="95"/>
      <c r="HA148" s="95"/>
      <c r="HB148" s="95"/>
      <c r="HC148" s="95"/>
      <c r="HD148" s="95"/>
      <c r="HE148" s="95"/>
      <c r="HF148" s="95"/>
      <c r="HG148" s="95"/>
      <c r="HH148" s="95"/>
      <c r="HI148" s="95"/>
      <c r="HJ148" s="95"/>
      <c r="HK148" s="95"/>
      <c r="HL148" s="95"/>
      <c r="HM148" s="95"/>
      <c r="HN148" s="95"/>
      <c r="HO148" s="95"/>
      <c r="HP148" s="95"/>
      <c r="HQ148" s="95"/>
      <c r="HR148" s="95"/>
      <c r="HS148" s="95"/>
      <c r="HT148" s="95"/>
      <c r="HU148" s="95"/>
      <c r="HV148" s="95"/>
      <c r="HW148" s="95"/>
      <c r="HX148" s="95"/>
      <c r="HY148" s="95"/>
      <c r="HZ148" s="95"/>
      <c r="IA148" s="95"/>
      <c r="IB148" s="95"/>
      <c r="IC148" s="95"/>
      <c r="ID148" s="95"/>
      <c r="IE148" s="95"/>
      <c r="IF148" s="95"/>
      <c r="IG148" s="95"/>
      <c r="IH148" s="95"/>
      <c r="II148" s="95"/>
      <c r="IJ148" s="95"/>
      <c r="IK148" s="95"/>
      <c r="IL148" s="95"/>
      <c r="IM148" s="95"/>
      <c r="IN148" s="95"/>
      <c r="IO148" s="95"/>
      <c r="IP148" s="95"/>
      <c r="IQ148" s="95"/>
      <c r="IR148" s="95"/>
      <c r="IS148" s="95"/>
      <c r="IT148" s="95"/>
      <c r="IU148" s="95"/>
      <c r="IV148" s="95"/>
    </row>
    <row r="149" spans="1:256" s="446" customFormat="1" ht="15" customHeight="1">
      <c r="A149" s="96"/>
      <c r="B149" s="96"/>
      <c r="C149" s="96"/>
      <c r="D149" s="348"/>
      <c r="E149" s="348"/>
      <c r="F149" s="348"/>
      <c r="G149" s="179"/>
      <c r="H149" s="179"/>
      <c r="I149" s="95"/>
      <c r="J149" s="180"/>
      <c r="K149" s="95"/>
      <c r="L149" s="95"/>
      <c r="M149" s="180"/>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5"/>
      <c r="BP149" s="95"/>
      <c r="BQ149" s="95"/>
      <c r="BR149" s="95"/>
      <c r="BS149" s="95"/>
      <c r="BT149" s="95"/>
      <c r="BU149" s="95"/>
      <c r="BV149" s="95"/>
      <c r="BW149" s="95"/>
      <c r="BX149" s="95"/>
      <c r="BY149" s="95"/>
      <c r="BZ149" s="95"/>
      <c r="CA149" s="95"/>
      <c r="CB149" s="95"/>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c r="DM149" s="95"/>
      <c r="DN149" s="95"/>
      <c r="DO149" s="95"/>
      <c r="DP149" s="95"/>
      <c r="DQ149" s="95"/>
      <c r="DR149" s="95"/>
      <c r="DS149" s="95"/>
      <c r="DT149" s="95"/>
      <c r="DU149" s="95"/>
      <c r="DV149" s="95"/>
      <c r="DW149" s="95"/>
      <c r="DX149" s="95"/>
      <c r="DY149" s="95"/>
      <c r="DZ149" s="95"/>
      <c r="EA149" s="95"/>
      <c r="EB149" s="95"/>
      <c r="EC149" s="95"/>
      <c r="ED149" s="95"/>
      <c r="EE149" s="95"/>
      <c r="EF149" s="95"/>
      <c r="EG149" s="95"/>
      <c r="EH149" s="95"/>
      <c r="EI149" s="95"/>
      <c r="EJ149" s="95"/>
      <c r="EK149" s="95"/>
      <c r="EL149" s="95"/>
      <c r="EM149" s="95"/>
      <c r="EN149" s="95"/>
      <c r="EO149" s="95"/>
      <c r="EP149" s="95"/>
      <c r="EQ149" s="95"/>
      <c r="ER149" s="95"/>
      <c r="ES149" s="95"/>
      <c r="ET149" s="95"/>
      <c r="EU149" s="95"/>
      <c r="EV149" s="95"/>
      <c r="EW149" s="95"/>
      <c r="EX149" s="95"/>
      <c r="EY149" s="95"/>
      <c r="EZ149" s="95"/>
      <c r="FA149" s="95"/>
      <c r="FB149" s="95"/>
      <c r="FC149" s="95"/>
      <c r="FD149" s="95"/>
      <c r="FE149" s="95"/>
      <c r="FF149" s="95"/>
      <c r="FG149" s="95"/>
      <c r="FH149" s="95"/>
      <c r="FI149" s="95"/>
      <c r="FJ149" s="95"/>
      <c r="FK149" s="95"/>
      <c r="FL149" s="95"/>
      <c r="FM149" s="95"/>
      <c r="FN149" s="95"/>
      <c r="FO149" s="95"/>
      <c r="FP149" s="95"/>
      <c r="FQ149" s="95"/>
      <c r="FR149" s="95"/>
      <c r="FS149" s="95"/>
      <c r="FT149" s="95"/>
      <c r="FU149" s="95"/>
      <c r="FV149" s="95"/>
      <c r="FW149" s="95"/>
      <c r="FX149" s="95"/>
      <c r="FY149" s="95"/>
      <c r="FZ149" s="95"/>
      <c r="GA149" s="95"/>
      <c r="GB149" s="95"/>
      <c r="GC149" s="95"/>
      <c r="GD149" s="95"/>
      <c r="GE149" s="95"/>
      <c r="GF149" s="95"/>
      <c r="GG149" s="95"/>
      <c r="GH149" s="95"/>
      <c r="GI149" s="95"/>
      <c r="GJ149" s="95"/>
      <c r="GK149" s="95"/>
      <c r="GL149" s="95"/>
      <c r="GM149" s="95"/>
      <c r="GN149" s="95"/>
      <c r="GO149" s="95"/>
      <c r="GP149" s="95"/>
      <c r="GQ149" s="95"/>
      <c r="GR149" s="95"/>
      <c r="GS149" s="95"/>
      <c r="GT149" s="95"/>
      <c r="GU149" s="95"/>
      <c r="GV149" s="95"/>
      <c r="GW149" s="95"/>
      <c r="GX149" s="95"/>
      <c r="GY149" s="95"/>
      <c r="GZ149" s="95"/>
      <c r="HA149" s="95"/>
      <c r="HB149" s="95"/>
      <c r="HC149" s="95"/>
      <c r="HD149" s="95"/>
      <c r="HE149" s="95"/>
      <c r="HF149" s="95"/>
      <c r="HG149" s="95"/>
      <c r="HH149" s="95"/>
      <c r="HI149" s="95"/>
      <c r="HJ149" s="95"/>
      <c r="HK149" s="95"/>
      <c r="HL149" s="95"/>
      <c r="HM149" s="95"/>
      <c r="HN149" s="95"/>
      <c r="HO149" s="95"/>
      <c r="HP149" s="95"/>
      <c r="HQ149" s="95"/>
      <c r="HR149" s="95"/>
      <c r="HS149" s="95"/>
      <c r="HT149" s="95"/>
      <c r="HU149" s="95"/>
      <c r="HV149" s="95"/>
      <c r="HW149" s="95"/>
      <c r="HX149" s="95"/>
      <c r="HY149" s="95"/>
      <c r="HZ149" s="95"/>
      <c r="IA149" s="95"/>
      <c r="IB149" s="95"/>
      <c r="IC149" s="95"/>
      <c r="ID149" s="95"/>
      <c r="IE149" s="95"/>
      <c r="IF149" s="95"/>
      <c r="IG149" s="95"/>
      <c r="IH149" s="95"/>
      <c r="II149" s="95"/>
      <c r="IJ149" s="95"/>
      <c r="IK149" s="95"/>
      <c r="IL149" s="95"/>
      <c r="IM149" s="95"/>
      <c r="IN149" s="95"/>
      <c r="IO149" s="95"/>
      <c r="IP149" s="95"/>
      <c r="IQ149" s="95"/>
      <c r="IR149" s="95"/>
      <c r="IS149" s="95"/>
      <c r="IT149" s="95"/>
      <c r="IU149" s="95"/>
      <c r="IV149" s="95"/>
    </row>
    <row r="150" spans="1:256" s="446" customFormat="1" ht="15" customHeight="1">
      <c r="A150" s="96"/>
      <c r="B150" s="96"/>
      <c r="C150" s="96"/>
      <c r="D150" s="348"/>
      <c r="E150" s="348"/>
      <c r="F150" s="348"/>
      <c r="G150" s="179"/>
      <c r="H150" s="179"/>
      <c r="I150" s="95"/>
      <c r="J150" s="180"/>
      <c r="K150" s="95"/>
      <c r="L150" s="95"/>
      <c r="M150" s="180"/>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5"/>
      <c r="DL150" s="95"/>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N150" s="95"/>
      <c r="FO150" s="95"/>
      <c r="FP150" s="95"/>
      <c r="FQ150" s="95"/>
      <c r="FR150" s="95"/>
      <c r="FS150" s="95"/>
      <c r="FT150" s="95"/>
      <c r="FU150" s="95"/>
      <c r="FV150" s="95"/>
      <c r="FW150" s="95"/>
      <c r="FX150" s="95"/>
      <c r="FY150" s="95"/>
      <c r="FZ150" s="95"/>
      <c r="GA150" s="95"/>
      <c r="GB150" s="95"/>
      <c r="GC150" s="95"/>
      <c r="GD150" s="95"/>
      <c r="GE150" s="95"/>
      <c r="GF150" s="95"/>
      <c r="GG150" s="95"/>
      <c r="GH150" s="95"/>
      <c r="GI150" s="95"/>
      <c r="GJ150" s="95"/>
      <c r="GK150" s="95"/>
      <c r="GL150" s="95"/>
      <c r="GM150" s="95"/>
      <c r="GN150" s="95"/>
      <c r="GO150" s="95"/>
      <c r="GP150" s="95"/>
      <c r="GQ150" s="95"/>
      <c r="GR150" s="95"/>
      <c r="GS150" s="95"/>
      <c r="GT150" s="95"/>
      <c r="GU150" s="95"/>
      <c r="GV150" s="95"/>
      <c r="GW150" s="95"/>
      <c r="GX150" s="95"/>
      <c r="GY150" s="95"/>
      <c r="GZ150" s="95"/>
      <c r="HA150" s="95"/>
      <c r="HB150" s="95"/>
      <c r="HC150" s="95"/>
      <c r="HD150" s="95"/>
      <c r="HE150" s="95"/>
      <c r="HF150" s="95"/>
      <c r="HG150" s="95"/>
      <c r="HH150" s="95"/>
      <c r="HI150" s="95"/>
      <c r="HJ150" s="95"/>
      <c r="HK150" s="95"/>
      <c r="HL150" s="95"/>
      <c r="HM150" s="95"/>
      <c r="HN150" s="95"/>
      <c r="HO150" s="95"/>
      <c r="HP150" s="95"/>
      <c r="HQ150" s="95"/>
      <c r="HR150" s="95"/>
      <c r="HS150" s="95"/>
      <c r="HT150" s="95"/>
      <c r="HU150" s="95"/>
      <c r="HV150" s="95"/>
      <c r="HW150" s="95"/>
      <c r="HX150" s="95"/>
      <c r="HY150" s="95"/>
      <c r="HZ150" s="95"/>
      <c r="IA150" s="95"/>
      <c r="IB150" s="95"/>
      <c r="IC150" s="95"/>
      <c r="ID150" s="95"/>
      <c r="IE150" s="95"/>
      <c r="IF150" s="95"/>
      <c r="IG150" s="95"/>
      <c r="IH150" s="95"/>
      <c r="II150" s="95"/>
      <c r="IJ150" s="95"/>
      <c r="IK150" s="95"/>
      <c r="IL150" s="95"/>
      <c r="IM150" s="95"/>
      <c r="IN150" s="95"/>
      <c r="IO150" s="95"/>
      <c r="IP150" s="95"/>
      <c r="IQ150" s="95"/>
      <c r="IR150" s="95"/>
      <c r="IS150" s="95"/>
      <c r="IT150" s="95"/>
      <c r="IU150" s="95"/>
      <c r="IV150" s="95"/>
    </row>
    <row r="151" spans="1:256" s="446" customFormat="1" ht="15" customHeight="1">
      <c r="A151" s="96"/>
      <c r="B151" s="96"/>
      <c r="C151" s="96"/>
      <c r="D151" s="348"/>
      <c r="E151" s="348"/>
      <c r="F151" s="348"/>
      <c r="G151" s="179"/>
      <c r="H151" s="179"/>
      <c r="I151" s="95"/>
      <c r="J151" s="180"/>
      <c r="K151" s="95"/>
      <c r="L151" s="95"/>
      <c r="M151" s="180"/>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c r="FL151" s="95"/>
      <c r="FM151" s="95"/>
      <c r="FN151" s="95"/>
      <c r="FO151" s="95"/>
      <c r="FP151" s="95"/>
      <c r="FQ151" s="95"/>
      <c r="FR151" s="95"/>
      <c r="FS151" s="95"/>
      <c r="FT151" s="95"/>
      <c r="FU151" s="95"/>
      <c r="FV151" s="95"/>
      <c r="FW151" s="95"/>
      <c r="FX151" s="95"/>
      <c r="FY151" s="95"/>
      <c r="FZ151" s="95"/>
      <c r="GA151" s="95"/>
      <c r="GB151" s="95"/>
      <c r="GC151" s="95"/>
      <c r="GD151" s="95"/>
      <c r="GE151" s="95"/>
      <c r="GF151" s="95"/>
      <c r="GG151" s="95"/>
      <c r="GH151" s="95"/>
      <c r="GI151" s="95"/>
      <c r="GJ151" s="95"/>
      <c r="GK151" s="95"/>
      <c r="GL151" s="95"/>
      <c r="GM151" s="95"/>
      <c r="GN151" s="95"/>
      <c r="GO151" s="95"/>
      <c r="GP151" s="95"/>
      <c r="GQ151" s="95"/>
      <c r="GR151" s="95"/>
      <c r="GS151" s="95"/>
      <c r="GT151" s="95"/>
      <c r="GU151" s="95"/>
      <c r="GV151" s="95"/>
      <c r="GW151" s="95"/>
      <c r="GX151" s="95"/>
      <c r="GY151" s="95"/>
      <c r="GZ151" s="95"/>
      <c r="HA151" s="95"/>
      <c r="HB151" s="95"/>
      <c r="HC151" s="95"/>
      <c r="HD151" s="95"/>
      <c r="HE151" s="95"/>
      <c r="HF151" s="95"/>
      <c r="HG151" s="95"/>
      <c r="HH151" s="95"/>
      <c r="HI151" s="95"/>
      <c r="HJ151" s="95"/>
      <c r="HK151" s="95"/>
      <c r="HL151" s="95"/>
      <c r="HM151" s="95"/>
      <c r="HN151" s="95"/>
      <c r="HO151" s="95"/>
      <c r="HP151" s="95"/>
      <c r="HQ151" s="95"/>
      <c r="HR151" s="95"/>
      <c r="HS151" s="95"/>
      <c r="HT151" s="95"/>
      <c r="HU151" s="95"/>
      <c r="HV151" s="95"/>
      <c r="HW151" s="95"/>
      <c r="HX151" s="95"/>
      <c r="HY151" s="95"/>
      <c r="HZ151" s="95"/>
      <c r="IA151" s="95"/>
      <c r="IB151" s="95"/>
      <c r="IC151" s="95"/>
      <c r="ID151" s="95"/>
      <c r="IE151" s="95"/>
      <c r="IF151" s="95"/>
      <c r="IG151" s="95"/>
      <c r="IH151" s="95"/>
      <c r="II151" s="95"/>
      <c r="IJ151" s="95"/>
      <c r="IK151" s="95"/>
      <c r="IL151" s="95"/>
      <c r="IM151" s="95"/>
      <c r="IN151" s="95"/>
      <c r="IO151" s="95"/>
      <c r="IP151" s="95"/>
      <c r="IQ151" s="95"/>
      <c r="IR151" s="95"/>
      <c r="IS151" s="95"/>
      <c r="IT151" s="95"/>
      <c r="IU151" s="95"/>
      <c r="IV151" s="95"/>
    </row>
    <row r="152" spans="1:256" s="446" customFormat="1" ht="15" customHeight="1">
      <c r="A152" s="96"/>
      <c r="B152" s="96"/>
      <c r="C152" s="96"/>
      <c r="D152" s="348"/>
      <c r="E152" s="348"/>
      <c r="F152" s="348"/>
      <c r="G152" s="179"/>
      <c r="H152" s="179"/>
      <c r="I152" s="95"/>
      <c r="J152" s="180"/>
      <c r="K152" s="95"/>
      <c r="L152" s="95"/>
      <c r="M152" s="180"/>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5"/>
      <c r="DL152" s="95"/>
      <c r="DM152" s="95"/>
      <c r="DN152" s="95"/>
      <c r="DO152" s="95"/>
      <c r="DP152" s="95"/>
      <c r="DQ152" s="95"/>
      <c r="DR152" s="95"/>
      <c r="DS152" s="95"/>
      <c r="DT152" s="95"/>
      <c r="DU152" s="95"/>
      <c r="DV152" s="95"/>
      <c r="DW152" s="95"/>
      <c r="DX152" s="95"/>
      <c r="DY152" s="95"/>
      <c r="DZ152" s="95"/>
      <c r="EA152" s="95"/>
      <c r="EB152" s="95"/>
      <c r="EC152" s="95"/>
      <c r="ED152" s="95"/>
      <c r="EE152" s="95"/>
      <c r="EF152" s="95"/>
      <c r="EG152" s="95"/>
      <c r="EH152" s="95"/>
      <c r="EI152" s="95"/>
      <c r="EJ152" s="95"/>
      <c r="EK152" s="95"/>
      <c r="EL152" s="95"/>
      <c r="EM152" s="95"/>
      <c r="EN152" s="95"/>
      <c r="EO152" s="95"/>
      <c r="EP152" s="95"/>
      <c r="EQ152" s="95"/>
      <c r="ER152" s="95"/>
      <c r="ES152" s="95"/>
      <c r="ET152" s="95"/>
      <c r="EU152" s="95"/>
      <c r="EV152" s="95"/>
      <c r="EW152" s="95"/>
      <c r="EX152" s="95"/>
      <c r="EY152" s="95"/>
      <c r="EZ152" s="95"/>
      <c r="FA152" s="95"/>
      <c r="FB152" s="95"/>
      <c r="FC152" s="95"/>
      <c r="FD152" s="95"/>
      <c r="FE152" s="95"/>
      <c r="FF152" s="95"/>
      <c r="FG152" s="95"/>
      <c r="FH152" s="95"/>
      <c r="FI152" s="95"/>
      <c r="FJ152" s="95"/>
      <c r="FK152" s="95"/>
      <c r="FL152" s="95"/>
      <c r="FM152" s="95"/>
      <c r="FN152" s="95"/>
      <c r="FO152" s="95"/>
      <c r="FP152" s="95"/>
      <c r="FQ152" s="95"/>
      <c r="FR152" s="95"/>
      <c r="FS152" s="95"/>
      <c r="FT152" s="95"/>
      <c r="FU152" s="95"/>
      <c r="FV152" s="95"/>
      <c r="FW152" s="95"/>
      <c r="FX152" s="95"/>
      <c r="FY152" s="95"/>
      <c r="FZ152" s="95"/>
      <c r="GA152" s="95"/>
      <c r="GB152" s="95"/>
      <c r="GC152" s="95"/>
      <c r="GD152" s="95"/>
      <c r="GE152" s="95"/>
      <c r="GF152" s="95"/>
      <c r="GG152" s="95"/>
      <c r="GH152" s="95"/>
      <c r="GI152" s="95"/>
      <c r="GJ152" s="95"/>
      <c r="GK152" s="95"/>
      <c r="GL152" s="95"/>
      <c r="GM152" s="95"/>
      <c r="GN152" s="95"/>
      <c r="GO152" s="95"/>
      <c r="GP152" s="95"/>
      <c r="GQ152" s="95"/>
      <c r="GR152" s="95"/>
      <c r="GS152" s="95"/>
      <c r="GT152" s="95"/>
      <c r="GU152" s="95"/>
      <c r="GV152" s="95"/>
      <c r="GW152" s="95"/>
      <c r="GX152" s="95"/>
      <c r="GY152" s="95"/>
      <c r="GZ152" s="95"/>
      <c r="HA152" s="95"/>
      <c r="HB152" s="95"/>
      <c r="HC152" s="95"/>
      <c r="HD152" s="95"/>
      <c r="HE152" s="95"/>
      <c r="HF152" s="95"/>
      <c r="HG152" s="95"/>
      <c r="HH152" s="95"/>
      <c r="HI152" s="95"/>
      <c r="HJ152" s="95"/>
      <c r="HK152" s="95"/>
      <c r="HL152" s="95"/>
      <c r="HM152" s="95"/>
      <c r="HN152" s="95"/>
      <c r="HO152" s="95"/>
      <c r="HP152" s="95"/>
      <c r="HQ152" s="95"/>
      <c r="HR152" s="95"/>
      <c r="HS152" s="95"/>
      <c r="HT152" s="95"/>
      <c r="HU152" s="95"/>
      <c r="HV152" s="95"/>
      <c r="HW152" s="95"/>
      <c r="HX152" s="95"/>
      <c r="HY152" s="95"/>
      <c r="HZ152" s="95"/>
      <c r="IA152" s="95"/>
      <c r="IB152" s="95"/>
      <c r="IC152" s="95"/>
      <c r="ID152" s="95"/>
      <c r="IE152" s="95"/>
      <c r="IF152" s="95"/>
      <c r="IG152" s="95"/>
      <c r="IH152" s="95"/>
      <c r="II152" s="95"/>
      <c r="IJ152" s="95"/>
      <c r="IK152" s="95"/>
      <c r="IL152" s="95"/>
      <c r="IM152" s="95"/>
      <c r="IN152" s="95"/>
      <c r="IO152" s="95"/>
      <c r="IP152" s="95"/>
      <c r="IQ152" s="95"/>
      <c r="IR152" s="95"/>
      <c r="IS152" s="95"/>
      <c r="IT152" s="95"/>
      <c r="IU152" s="95"/>
      <c r="IV152" s="95"/>
    </row>
    <row r="153" spans="1:256" s="446" customFormat="1" ht="15" customHeight="1">
      <c r="A153" s="96"/>
      <c r="B153" s="96"/>
      <c r="C153" s="96"/>
      <c r="D153" s="348"/>
      <c r="E153" s="348"/>
      <c r="F153" s="348"/>
      <c r="G153" s="179"/>
      <c r="H153" s="179"/>
      <c r="I153" s="95"/>
      <c r="J153" s="180"/>
      <c r="K153" s="95"/>
      <c r="L153" s="95"/>
      <c r="M153" s="180"/>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c r="BW153" s="95"/>
      <c r="BX153" s="95"/>
      <c r="BY153" s="95"/>
      <c r="BZ153" s="95"/>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c r="DC153" s="95"/>
      <c r="DD153" s="95"/>
      <c r="DE153" s="95"/>
      <c r="DF153" s="95"/>
      <c r="DG153" s="95"/>
      <c r="DH153" s="95"/>
      <c r="DI153" s="95"/>
      <c r="DJ153" s="95"/>
      <c r="DK153" s="95"/>
      <c r="DL153" s="95"/>
      <c r="DM153" s="95"/>
      <c r="DN153" s="95"/>
      <c r="DO153" s="95"/>
      <c r="DP153" s="95"/>
      <c r="DQ153" s="95"/>
      <c r="DR153" s="95"/>
      <c r="DS153" s="95"/>
      <c r="DT153" s="95"/>
      <c r="DU153" s="95"/>
      <c r="DV153" s="95"/>
      <c r="DW153" s="95"/>
      <c r="DX153" s="95"/>
      <c r="DY153" s="95"/>
      <c r="DZ153" s="95"/>
      <c r="EA153" s="95"/>
      <c r="EB153" s="95"/>
      <c r="EC153" s="95"/>
      <c r="ED153" s="95"/>
      <c r="EE153" s="95"/>
      <c r="EF153" s="95"/>
      <c r="EG153" s="95"/>
      <c r="EH153" s="95"/>
      <c r="EI153" s="95"/>
      <c r="EJ153" s="95"/>
      <c r="EK153" s="95"/>
      <c r="EL153" s="95"/>
      <c r="EM153" s="95"/>
      <c r="EN153" s="95"/>
      <c r="EO153" s="95"/>
      <c r="EP153" s="95"/>
      <c r="EQ153" s="95"/>
      <c r="ER153" s="95"/>
      <c r="ES153" s="95"/>
      <c r="ET153" s="95"/>
      <c r="EU153" s="95"/>
      <c r="EV153" s="95"/>
      <c r="EW153" s="95"/>
      <c r="EX153" s="95"/>
      <c r="EY153" s="95"/>
      <c r="EZ153" s="95"/>
      <c r="FA153" s="95"/>
      <c r="FB153" s="95"/>
      <c r="FC153" s="95"/>
      <c r="FD153" s="95"/>
      <c r="FE153" s="95"/>
      <c r="FF153" s="95"/>
      <c r="FG153" s="95"/>
      <c r="FH153" s="95"/>
      <c r="FI153" s="95"/>
      <c r="FJ153" s="95"/>
      <c r="FK153" s="95"/>
      <c r="FL153" s="95"/>
      <c r="FM153" s="95"/>
      <c r="FN153" s="95"/>
      <c r="FO153" s="95"/>
      <c r="FP153" s="95"/>
      <c r="FQ153" s="95"/>
      <c r="FR153" s="95"/>
      <c r="FS153" s="95"/>
      <c r="FT153" s="95"/>
      <c r="FU153" s="95"/>
      <c r="FV153" s="95"/>
      <c r="FW153" s="95"/>
      <c r="FX153" s="95"/>
      <c r="FY153" s="95"/>
      <c r="FZ153" s="95"/>
      <c r="GA153" s="95"/>
      <c r="GB153" s="95"/>
      <c r="GC153" s="95"/>
      <c r="GD153" s="95"/>
      <c r="GE153" s="95"/>
      <c r="GF153" s="95"/>
      <c r="GG153" s="95"/>
      <c r="GH153" s="95"/>
      <c r="GI153" s="95"/>
      <c r="GJ153" s="95"/>
      <c r="GK153" s="95"/>
      <c r="GL153" s="95"/>
      <c r="GM153" s="95"/>
      <c r="GN153" s="95"/>
      <c r="GO153" s="95"/>
      <c r="GP153" s="95"/>
      <c r="GQ153" s="95"/>
      <c r="GR153" s="95"/>
      <c r="GS153" s="95"/>
      <c r="GT153" s="95"/>
      <c r="GU153" s="95"/>
      <c r="GV153" s="95"/>
      <c r="GW153" s="95"/>
      <c r="GX153" s="95"/>
      <c r="GY153" s="95"/>
      <c r="GZ153" s="95"/>
      <c r="HA153" s="95"/>
      <c r="HB153" s="95"/>
      <c r="HC153" s="95"/>
      <c r="HD153" s="95"/>
      <c r="HE153" s="95"/>
      <c r="HF153" s="95"/>
      <c r="HG153" s="95"/>
      <c r="HH153" s="95"/>
      <c r="HI153" s="95"/>
      <c r="HJ153" s="95"/>
      <c r="HK153" s="95"/>
      <c r="HL153" s="95"/>
      <c r="HM153" s="95"/>
      <c r="HN153" s="95"/>
      <c r="HO153" s="95"/>
      <c r="HP153" s="95"/>
      <c r="HQ153" s="95"/>
      <c r="HR153" s="95"/>
      <c r="HS153" s="95"/>
      <c r="HT153" s="95"/>
      <c r="HU153" s="95"/>
      <c r="HV153" s="95"/>
      <c r="HW153" s="95"/>
      <c r="HX153" s="95"/>
      <c r="HY153" s="95"/>
      <c r="HZ153" s="95"/>
      <c r="IA153" s="95"/>
      <c r="IB153" s="95"/>
      <c r="IC153" s="95"/>
      <c r="ID153" s="95"/>
      <c r="IE153" s="95"/>
      <c r="IF153" s="95"/>
      <c r="IG153" s="95"/>
      <c r="IH153" s="95"/>
      <c r="II153" s="95"/>
      <c r="IJ153" s="95"/>
      <c r="IK153" s="95"/>
      <c r="IL153" s="95"/>
      <c r="IM153" s="95"/>
      <c r="IN153" s="95"/>
      <c r="IO153" s="95"/>
      <c r="IP153" s="95"/>
      <c r="IQ153" s="95"/>
      <c r="IR153" s="95"/>
      <c r="IS153" s="95"/>
      <c r="IT153" s="95"/>
      <c r="IU153" s="95"/>
      <c r="IV153" s="95"/>
    </row>
    <row r="154" spans="1:256" s="446" customFormat="1" ht="15" customHeight="1">
      <c r="A154" s="96"/>
      <c r="B154" s="96"/>
      <c r="C154" s="96"/>
      <c r="D154" s="348"/>
      <c r="E154" s="348"/>
      <c r="F154" s="348"/>
      <c r="G154" s="179"/>
      <c r="H154" s="179"/>
      <c r="I154" s="95"/>
      <c r="J154" s="180"/>
      <c r="K154" s="95"/>
      <c r="L154" s="95"/>
      <c r="M154" s="180"/>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95"/>
      <c r="DR154" s="95"/>
      <c r="DS154" s="95"/>
      <c r="DT154" s="95"/>
      <c r="DU154" s="95"/>
      <c r="DV154" s="95"/>
      <c r="DW154" s="95"/>
      <c r="DX154" s="95"/>
      <c r="DY154" s="95"/>
      <c r="DZ154" s="95"/>
      <c r="EA154" s="95"/>
      <c r="EB154" s="95"/>
      <c r="EC154" s="95"/>
      <c r="ED154" s="95"/>
      <c r="EE154" s="95"/>
      <c r="EF154" s="95"/>
      <c r="EG154" s="95"/>
      <c r="EH154" s="95"/>
      <c r="EI154" s="95"/>
      <c r="EJ154" s="95"/>
      <c r="EK154" s="95"/>
      <c r="EL154" s="95"/>
      <c r="EM154" s="95"/>
      <c r="EN154" s="95"/>
      <c r="EO154" s="95"/>
      <c r="EP154" s="95"/>
      <c r="EQ154" s="95"/>
      <c r="ER154" s="95"/>
      <c r="ES154" s="95"/>
      <c r="ET154" s="95"/>
      <c r="EU154" s="95"/>
      <c r="EV154" s="95"/>
      <c r="EW154" s="95"/>
      <c r="EX154" s="95"/>
      <c r="EY154" s="95"/>
      <c r="EZ154" s="95"/>
      <c r="FA154" s="95"/>
      <c r="FB154" s="95"/>
      <c r="FC154" s="95"/>
      <c r="FD154" s="95"/>
      <c r="FE154" s="95"/>
      <c r="FF154" s="95"/>
      <c r="FG154" s="95"/>
      <c r="FH154" s="95"/>
      <c r="FI154" s="95"/>
      <c r="FJ154" s="95"/>
      <c r="FK154" s="95"/>
      <c r="FL154" s="95"/>
      <c r="FM154" s="95"/>
      <c r="FN154" s="95"/>
      <c r="FO154" s="95"/>
      <c r="FP154" s="95"/>
      <c r="FQ154" s="95"/>
      <c r="FR154" s="95"/>
      <c r="FS154" s="95"/>
      <c r="FT154" s="95"/>
      <c r="FU154" s="95"/>
      <c r="FV154" s="95"/>
      <c r="FW154" s="95"/>
      <c r="FX154" s="95"/>
      <c r="FY154" s="95"/>
      <c r="FZ154" s="95"/>
      <c r="GA154" s="95"/>
      <c r="GB154" s="95"/>
      <c r="GC154" s="95"/>
      <c r="GD154" s="95"/>
      <c r="GE154" s="95"/>
      <c r="GF154" s="95"/>
      <c r="GG154" s="95"/>
      <c r="GH154" s="95"/>
      <c r="GI154" s="95"/>
      <c r="GJ154" s="95"/>
      <c r="GK154" s="95"/>
      <c r="GL154" s="95"/>
      <c r="GM154" s="95"/>
      <c r="GN154" s="95"/>
      <c r="GO154" s="95"/>
      <c r="GP154" s="95"/>
      <c r="GQ154" s="95"/>
      <c r="GR154" s="95"/>
      <c r="GS154" s="95"/>
      <c r="GT154" s="95"/>
      <c r="GU154" s="95"/>
      <c r="GV154" s="95"/>
      <c r="GW154" s="95"/>
      <c r="GX154" s="95"/>
      <c r="GY154" s="95"/>
      <c r="GZ154" s="95"/>
      <c r="HA154" s="95"/>
      <c r="HB154" s="95"/>
      <c r="HC154" s="95"/>
      <c r="HD154" s="95"/>
      <c r="HE154" s="95"/>
      <c r="HF154" s="95"/>
      <c r="HG154" s="95"/>
      <c r="HH154" s="95"/>
      <c r="HI154" s="95"/>
      <c r="HJ154" s="95"/>
      <c r="HK154" s="95"/>
      <c r="HL154" s="95"/>
      <c r="HM154" s="95"/>
      <c r="HN154" s="95"/>
      <c r="HO154" s="95"/>
      <c r="HP154" s="95"/>
      <c r="HQ154" s="95"/>
      <c r="HR154" s="95"/>
      <c r="HS154" s="95"/>
      <c r="HT154" s="95"/>
      <c r="HU154" s="95"/>
      <c r="HV154" s="95"/>
      <c r="HW154" s="95"/>
      <c r="HX154" s="95"/>
      <c r="HY154" s="95"/>
      <c r="HZ154" s="95"/>
      <c r="IA154" s="95"/>
      <c r="IB154" s="95"/>
      <c r="IC154" s="95"/>
      <c r="ID154" s="95"/>
      <c r="IE154" s="95"/>
      <c r="IF154" s="95"/>
      <c r="IG154" s="95"/>
      <c r="IH154" s="95"/>
      <c r="II154" s="95"/>
      <c r="IJ154" s="95"/>
      <c r="IK154" s="95"/>
      <c r="IL154" s="95"/>
      <c r="IM154" s="95"/>
      <c r="IN154" s="95"/>
      <c r="IO154" s="95"/>
      <c r="IP154" s="95"/>
      <c r="IQ154" s="95"/>
      <c r="IR154" s="95"/>
      <c r="IS154" s="95"/>
      <c r="IT154" s="95"/>
      <c r="IU154" s="95"/>
      <c r="IV154" s="95"/>
    </row>
    <row r="155" spans="1:256" s="446" customFormat="1" ht="15" customHeight="1">
      <c r="A155" s="96"/>
      <c r="B155" s="96"/>
      <c r="C155" s="96"/>
      <c r="D155" s="348"/>
      <c r="E155" s="348"/>
      <c r="F155" s="348"/>
      <c r="G155" s="179"/>
      <c r="H155" s="179"/>
      <c r="I155" s="95"/>
      <c r="J155" s="180"/>
      <c r="K155" s="95"/>
      <c r="L155" s="95"/>
      <c r="M155" s="180"/>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c r="BY155" s="95"/>
      <c r="BZ155" s="95"/>
      <c r="CA155" s="95"/>
      <c r="CB155" s="95"/>
      <c r="CC155" s="95"/>
      <c r="CD155" s="95"/>
      <c r="CE155" s="95"/>
      <c r="CF155" s="95"/>
      <c r="CG155" s="95"/>
      <c r="CH155" s="95"/>
      <c r="CI155" s="95"/>
      <c r="CJ155" s="95"/>
      <c r="CK155" s="95"/>
      <c r="CL155" s="95"/>
      <c r="CM155" s="95"/>
      <c r="CN155" s="95"/>
      <c r="CO155" s="95"/>
      <c r="CP155" s="95"/>
      <c r="CQ155" s="95"/>
      <c r="CR155" s="95"/>
      <c r="CS155" s="95"/>
      <c r="CT155" s="95"/>
      <c r="CU155" s="95"/>
      <c r="CV155" s="95"/>
      <c r="CW155" s="95"/>
      <c r="CX155" s="95"/>
      <c r="CY155" s="95"/>
      <c r="CZ155" s="95"/>
      <c r="DA155" s="95"/>
      <c r="DB155" s="95"/>
      <c r="DC155" s="95"/>
      <c r="DD155" s="95"/>
      <c r="DE155" s="95"/>
      <c r="DF155" s="95"/>
      <c r="DG155" s="95"/>
      <c r="DH155" s="95"/>
      <c r="DI155" s="95"/>
      <c r="DJ155" s="95"/>
      <c r="DK155" s="95"/>
      <c r="DL155" s="95"/>
      <c r="DM155" s="95"/>
      <c r="DN155" s="95"/>
      <c r="DO155" s="95"/>
      <c r="DP155" s="95"/>
      <c r="DQ155" s="95"/>
      <c r="DR155" s="95"/>
      <c r="DS155" s="95"/>
      <c r="DT155" s="95"/>
      <c r="DU155" s="95"/>
      <c r="DV155" s="95"/>
      <c r="DW155" s="95"/>
      <c r="DX155" s="95"/>
      <c r="DY155" s="95"/>
      <c r="DZ155" s="95"/>
      <c r="EA155" s="95"/>
      <c r="EB155" s="95"/>
      <c r="EC155" s="95"/>
      <c r="ED155" s="95"/>
      <c r="EE155" s="95"/>
      <c r="EF155" s="95"/>
      <c r="EG155" s="95"/>
      <c r="EH155" s="95"/>
      <c r="EI155" s="95"/>
      <c r="EJ155" s="95"/>
      <c r="EK155" s="95"/>
      <c r="EL155" s="95"/>
      <c r="EM155" s="95"/>
      <c r="EN155" s="95"/>
      <c r="EO155" s="95"/>
      <c r="EP155" s="95"/>
      <c r="EQ155" s="95"/>
      <c r="ER155" s="95"/>
      <c r="ES155" s="95"/>
      <c r="ET155" s="95"/>
      <c r="EU155" s="95"/>
      <c r="EV155" s="95"/>
      <c r="EW155" s="95"/>
      <c r="EX155" s="95"/>
      <c r="EY155" s="95"/>
      <c r="EZ155" s="95"/>
      <c r="FA155" s="95"/>
      <c r="FB155" s="95"/>
      <c r="FC155" s="95"/>
      <c r="FD155" s="95"/>
      <c r="FE155" s="95"/>
      <c r="FF155" s="95"/>
      <c r="FG155" s="95"/>
      <c r="FH155" s="95"/>
      <c r="FI155" s="95"/>
      <c r="FJ155" s="95"/>
      <c r="FK155" s="95"/>
      <c r="FL155" s="95"/>
      <c r="FM155" s="95"/>
      <c r="FN155" s="95"/>
      <c r="FO155" s="95"/>
      <c r="FP155" s="95"/>
      <c r="FQ155" s="95"/>
      <c r="FR155" s="95"/>
      <c r="FS155" s="95"/>
      <c r="FT155" s="95"/>
      <c r="FU155" s="95"/>
      <c r="FV155" s="95"/>
      <c r="FW155" s="95"/>
      <c r="FX155" s="95"/>
      <c r="FY155" s="95"/>
      <c r="FZ155" s="95"/>
      <c r="GA155" s="95"/>
      <c r="GB155" s="95"/>
      <c r="GC155" s="95"/>
      <c r="GD155" s="95"/>
      <c r="GE155" s="95"/>
      <c r="GF155" s="95"/>
      <c r="GG155" s="95"/>
      <c r="GH155" s="95"/>
      <c r="GI155" s="95"/>
      <c r="GJ155" s="95"/>
      <c r="GK155" s="95"/>
      <c r="GL155" s="95"/>
      <c r="GM155" s="95"/>
      <c r="GN155" s="95"/>
      <c r="GO155" s="95"/>
      <c r="GP155" s="95"/>
      <c r="GQ155" s="95"/>
      <c r="GR155" s="95"/>
      <c r="GS155" s="95"/>
      <c r="GT155" s="95"/>
      <c r="GU155" s="95"/>
      <c r="GV155" s="95"/>
      <c r="GW155" s="95"/>
      <c r="GX155" s="95"/>
      <c r="GY155" s="95"/>
      <c r="GZ155" s="95"/>
      <c r="HA155" s="95"/>
      <c r="HB155" s="95"/>
      <c r="HC155" s="95"/>
      <c r="HD155" s="95"/>
      <c r="HE155" s="95"/>
      <c r="HF155" s="95"/>
      <c r="HG155" s="95"/>
      <c r="HH155" s="95"/>
      <c r="HI155" s="95"/>
      <c r="HJ155" s="95"/>
      <c r="HK155" s="95"/>
      <c r="HL155" s="95"/>
      <c r="HM155" s="95"/>
      <c r="HN155" s="95"/>
      <c r="HO155" s="95"/>
      <c r="HP155" s="95"/>
      <c r="HQ155" s="95"/>
      <c r="HR155" s="95"/>
      <c r="HS155" s="95"/>
      <c r="HT155" s="95"/>
      <c r="HU155" s="95"/>
      <c r="HV155" s="95"/>
      <c r="HW155" s="95"/>
      <c r="HX155" s="95"/>
      <c r="HY155" s="95"/>
      <c r="HZ155" s="95"/>
      <c r="IA155" s="95"/>
      <c r="IB155" s="95"/>
      <c r="IC155" s="95"/>
      <c r="ID155" s="95"/>
      <c r="IE155" s="95"/>
      <c r="IF155" s="95"/>
      <c r="IG155" s="95"/>
      <c r="IH155" s="95"/>
      <c r="II155" s="95"/>
      <c r="IJ155" s="95"/>
      <c r="IK155" s="95"/>
      <c r="IL155" s="95"/>
      <c r="IM155" s="95"/>
      <c r="IN155" s="95"/>
      <c r="IO155" s="95"/>
      <c r="IP155" s="95"/>
      <c r="IQ155" s="95"/>
      <c r="IR155" s="95"/>
      <c r="IS155" s="95"/>
      <c r="IT155" s="95"/>
      <c r="IU155" s="95"/>
      <c r="IV155" s="95"/>
    </row>
    <row r="156" spans="1:256" s="446" customFormat="1" ht="15" customHeight="1">
      <c r="A156" s="96"/>
      <c r="B156" s="96"/>
      <c r="C156" s="96"/>
      <c r="D156" s="348"/>
      <c r="E156" s="348"/>
      <c r="F156" s="348"/>
      <c r="G156" s="179"/>
      <c r="H156" s="179"/>
      <c r="I156" s="95"/>
      <c r="J156" s="180"/>
      <c r="K156" s="95"/>
      <c r="L156" s="95"/>
      <c r="M156" s="180"/>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5"/>
      <c r="CR156" s="95"/>
      <c r="CS156" s="95"/>
      <c r="CT156" s="95"/>
      <c r="CU156" s="95"/>
      <c r="CV156" s="95"/>
      <c r="CW156" s="95"/>
      <c r="CX156" s="95"/>
      <c r="CY156" s="95"/>
      <c r="CZ156" s="95"/>
      <c r="DA156" s="95"/>
      <c r="DB156" s="95"/>
      <c r="DC156" s="95"/>
      <c r="DD156" s="95"/>
      <c r="DE156" s="95"/>
      <c r="DF156" s="95"/>
      <c r="DG156" s="95"/>
      <c r="DH156" s="95"/>
      <c r="DI156" s="95"/>
      <c r="DJ156" s="95"/>
      <c r="DK156" s="95"/>
      <c r="DL156" s="95"/>
      <c r="DM156" s="95"/>
      <c r="DN156" s="95"/>
      <c r="DO156" s="95"/>
      <c r="DP156" s="95"/>
      <c r="DQ156" s="95"/>
      <c r="DR156" s="95"/>
      <c r="DS156" s="95"/>
      <c r="DT156" s="95"/>
      <c r="DU156" s="95"/>
      <c r="DV156" s="95"/>
      <c r="DW156" s="95"/>
      <c r="DX156" s="95"/>
      <c r="DY156" s="95"/>
      <c r="DZ156" s="95"/>
      <c r="EA156" s="95"/>
      <c r="EB156" s="95"/>
      <c r="EC156" s="95"/>
      <c r="ED156" s="95"/>
      <c r="EE156" s="95"/>
      <c r="EF156" s="95"/>
      <c r="EG156" s="95"/>
      <c r="EH156" s="95"/>
      <c r="EI156" s="95"/>
      <c r="EJ156" s="95"/>
      <c r="EK156" s="95"/>
      <c r="EL156" s="95"/>
      <c r="EM156" s="95"/>
      <c r="EN156" s="95"/>
      <c r="EO156" s="95"/>
      <c r="EP156" s="95"/>
      <c r="EQ156" s="95"/>
      <c r="ER156" s="95"/>
      <c r="ES156" s="95"/>
      <c r="ET156" s="95"/>
      <c r="EU156" s="95"/>
      <c r="EV156" s="95"/>
      <c r="EW156" s="95"/>
      <c r="EX156" s="95"/>
      <c r="EY156" s="95"/>
      <c r="EZ156" s="95"/>
      <c r="FA156" s="95"/>
      <c r="FB156" s="95"/>
      <c r="FC156" s="95"/>
      <c r="FD156" s="95"/>
      <c r="FE156" s="95"/>
      <c r="FF156" s="95"/>
      <c r="FG156" s="95"/>
      <c r="FH156" s="95"/>
      <c r="FI156" s="95"/>
      <c r="FJ156" s="95"/>
      <c r="FK156" s="95"/>
      <c r="FL156" s="95"/>
      <c r="FM156" s="95"/>
      <c r="FN156" s="95"/>
      <c r="FO156" s="95"/>
      <c r="FP156" s="95"/>
      <c r="FQ156" s="95"/>
      <c r="FR156" s="95"/>
      <c r="FS156" s="95"/>
      <c r="FT156" s="95"/>
      <c r="FU156" s="95"/>
      <c r="FV156" s="95"/>
      <c r="FW156" s="95"/>
      <c r="FX156" s="95"/>
      <c r="FY156" s="95"/>
      <c r="FZ156" s="95"/>
      <c r="GA156" s="95"/>
      <c r="GB156" s="95"/>
      <c r="GC156" s="95"/>
      <c r="GD156" s="95"/>
      <c r="GE156" s="95"/>
      <c r="GF156" s="95"/>
      <c r="GG156" s="95"/>
      <c r="GH156" s="95"/>
      <c r="GI156" s="95"/>
      <c r="GJ156" s="95"/>
      <c r="GK156" s="95"/>
      <c r="GL156" s="95"/>
      <c r="GM156" s="95"/>
      <c r="GN156" s="95"/>
      <c r="GO156" s="95"/>
      <c r="GP156" s="95"/>
      <c r="GQ156" s="95"/>
      <c r="GR156" s="95"/>
      <c r="GS156" s="95"/>
      <c r="GT156" s="95"/>
      <c r="GU156" s="95"/>
      <c r="GV156" s="95"/>
      <c r="GW156" s="95"/>
      <c r="GX156" s="95"/>
      <c r="GY156" s="95"/>
      <c r="GZ156" s="95"/>
      <c r="HA156" s="95"/>
      <c r="HB156" s="95"/>
      <c r="HC156" s="95"/>
      <c r="HD156" s="95"/>
      <c r="HE156" s="95"/>
      <c r="HF156" s="95"/>
      <c r="HG156" s="95"/>
      <c r="HH156" s="95"/>
      <c r="HI156" s="95"/>
      <c r="HJ156" s="95"/>
      <c r="HK156" s="95"/>
      <c r="HL156" s="95"/>
      <c r="HM156" s="95"/>
      <c r="HN156" s="95"/>
      <c r="HO156" s="95"/>
      <c r="HP156" s="95"/>
      <c r="HQ156" s="95"/>
      <c r="HR156" s="95"/>
      <c r="HS156" s="95"/>
      <c r="HT156" s="95"/>
      <c r="HU156" s="95"/>
      <c r="HV156" s="95"/>
      <c r="HW156" s="95"/>
      <c r="HX156" s="95"/>
      <c r="HY156" s="95"/>
      <c r="HZ156" s="95"/>
      <c r="IA156" s="95"/>
      <c r="IB156" s="95"/>
      <c r="IC156" s="95"/>
      <c r="ID156" s="95"/>
      <c r="IE156" s="95"/>
      <c r="IF156" s="95"/>
      <c r="IG156" s="95"/>
      <c r="IH156" s="95"/>
      <c r="II156" s="95"/>
      <c r="IJ156" s="95"/>
      <c r="IK156" s="95"/>
      <c r="IL156" s="95"/>
      <c r="IM156" s="95"/>
      <c r="IN156" s="95"/>
      <c r="IO156" s="95"/>
      <c r="IP156" s="95"/>
      <c r="IQ156" s="95"/>
      <c r="IR156" s="95"/>
      <c r="IS156" s="95"/>
      <c r="IT156" s="95"/>
      <c r="IU156" s="95"/>
      <c r="IV156" s="95"/>
    </row>
    <row r="157" spans="1:256" s="446" customFormat="1" ht="15" customHeight="1">
      <c r="A157" s="96"/>
      <c r="B157" s="96"/>
      <c r="C157" s="96"/>
      <c r="D157" s="348"/>
      <c r="E157" s="348"/>
      <c r="F157" s="348"/>
      <c r="G157" s="179"/>
      <c r="H157" s="179"/>
      <c r="I157" s="95"/>
      <c r="J157" s="180"/>
      <c r="K157" s="95"/>
      <c r="L157" s="95"/>
      <c r="M157" s="180"/>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c r="BS157" s="95"/>
      <c r="BT157" s="95"/>
      <c r="BU157" s="95"/>
      <c r="BV157" s="95"/>
      <c r="BW157" s="95"/>
      <c r="BX157" s="95"/>
      <c r="BY157" s="95"/>
      <c r="BZ157" s="95"/>
      <c r="CA157" s="95"/>
      <c r="CB157" s="95"/>
      <c r="CC157" s="95"/>
      <c r="CD157" s="95"/>
      <c r="CE157" s="95"/>
      <c r="CF157" s="95"/>
      <c r="CG157" s="95"/>
      <c r="CH157" s="95"/>
      <c r="CI157" s="95"/>
      <c r="CJ157" s="95"/>
      <c r="CK157" s="95"/>
      <c r="CL157" s="95"/>
      <c r="CM157" s="95"/>
      <c r="CN157" s="95"/>
      <c r="CO157" s="95"/>
      <c r="CP157" s="95"/>
      <c r="CQ157" s="95"/>
      <c r="CR157" s="95"/>
      <c r="CS157" s="95"/>
      <c r="CT157" s="95"/>
      <c r="CU157" s="95"/>
      <c r="CV157" s="95"/>
      <c r="CW157" s="95"/>
      <c r="CX157" s="95"/>
      <c r="CY157" s="95"/>
      <c r="CZ157" s="95"/>
      <c r="DA157" s="95"/>
      <c r="DB157" s="95"/>
      <c r="DC157" s="95"/>
      <c r="DD157" s="95"/>
      <c r="DE157" s="95"/>
      <c r="DF157" s="95"/>
      <c r="DG157" s="95"/>
      <c r="DH157" s="95"/>
      <c r="DI157" s="95"/>
      <c r="DJ157" s="95"/>
      <c r="DK157" s="95"/>
      <c r="DL157" s="95"/>
      <c r="DM157" s="95"/>
      <c r="DN157" s="95"/>
      <c r="DO157" s="95"/>
      <c r="DP157" s="95"/>
      <c r="DQ157" s="95"/>
      <c r="DR157" s="95"/>
      <c r="DS157" s="95"/>
      <c r="DT157" s="95"/>
      <c r="DU157" s="95"/>
      <c r="DV157" s="95"/>
      <c r="DW157" s="95"/>
      <c r="DX157" s="95"/>
      <c r="DY157" s="95"/>
      <c r="DZ157" s="95"/>
      <c r="EA157" s="95"/>
      <c r="EB157" s="95"/>
      <c r="EC157" s="95"/>
      <c r="ED157" s="95"/>
      <c r="EE157" s="95"/>
      <c r="EF157" s="95"/>
      <c r="EG157" s="95"/>
      <c r="EH157" s="95"/>
      <c r="EI157" s="95"/>
      <c r="EJ157" s="95"/>
      <c r="EK157" s="95"/>
      <c r="EL157" s="95"/>
      <c r="EM157" s="95"/>
      <c r="EN157" s="95"/>
      <c r="EO157" s="95"/>
      <c r="EP157" s="95"/>
      <c r="EQ157" s="95"/>
      <c r="ER157" s="95"/>
      <c r="ES157" s="95"/>
      <c r="ET157" s="95"/>
      <c r="EU157" s="95"/>
      <c r="EV157" s="95"/>
      <c r="EW157" s="95"/>
      <c r="EX157" s="95"/>
      <c r="EY157" s="95"/>
      <c r="EZ157" s="95"/>
      <c r="FA157" s="95"/>
      <c r="FB157" s="95"/>
      <c r="FC157" s="95"/>
      <c r="FD157" s="95"/>
      <c r="FE157" s="95"/>
      <c r="FF157" s="95"/>
      <c r="FG157" s="95"/>
      <c r="FH157" s="95"/>
      <c r="FI157" s="95"/>
      <c r="FJ157" s="95"/>
      <c r="FK157" s="95"/>
      <c r="FL157" s="95"/>
      <c r="FM157" s="95"/>
      <c r="FN157" s="95"/>
      <c r="FO157" s="95"/>
      <c r="FP157" s="95"/>
      <c r="FQ157" s="95"/>
      <c r="FR157" s="95"/>
      <c r="FS157" s="95"/>
      <c r="FT157" s="95"/>
      <c r="FU157" s="95"/>
      <c r="FV157" s="95"/>
      <c r="FW157" s="95"/>
      <c r="FX157" s="95"/>
      <c r="FY157" s="95"/>
      <c r="FZ157" s="95"/>
      <c r="GA157" s="95"/>
      <c r="GB157" s="95"/>
      <c r="GC157" s="95"/>
      <c r="GD157" s="95"/>
      <c r="GE157" s="95"/>
      <c r="GF157" s="95"/>
      <c r="GG157" s="95"/>
      <c r="GH157" s="95"/>
      <c r="GI157" s="95"/>
      <c r="GJ157" s="95"/>
      <c r="GK157" s="95"/>
      <c r="GL157" s="95"/>
      <c r="GM157" s="95"/>
      <c r="GN157" s="95"/>
      <c r="GO157" s="95"/>
      <c r="GP157" s="95"/>
      <c r="GQ157" s="95"/>
      <c r="GR157" s="95"/>
      <c r="GS157" s="95"/>
      <c r="GT157" s="95"/>
      <c r="GU157" s="95"/>
      <c r="GV157" s="95"/>
      <c r="GW157" s="95"/>
      <c r="GX157" s="95"/>
      <c r="GY157" s="95"/>
      <c r="GZ157" s="95"/>
      <c r="HA157" s="95"/>
      <c r="HB157" s="95"/>
      <c r="HC157" s="95"/>
      <c r="HD157" s="95"/>
      <c r="HE157" s="95"/>
      <c r="HF157" s="95"/>
      <c r="HG157" s="95"/>
      <c r="HH157" s="95"/>
      <c r="HI157" s="95"/>
      <c r="HJ157" s="95"/>
      <c r="HK157" s="95"/>
      <c r="HL157" s="95"/>
      <c r="HM157" s="95"/>
      <c r="HN157" s="95"/>
      <c r="HO157" s="95"/>
      <c r="HP157" s="95"/>
      <c r="HQ157" s="95"/>
      <c r="HR157" s="95"/>
      <c r="HS157" s="95"/>
      <c r="HT157" s="95"/>
      <c r="HU157" s="95"/>
      <c r="HV157" s="95"/>
      <c r="HW157" s="95"/>
      <c r="HX157" s="95"/>
      <c r="HY157" s="95"/>
      <c r="HZ157" s="95"/>
      <c r="IA157" s="95"/>
      <c r="IB157" s="95"/>
      <c r="IC157" s="95"/>
      <c r="ID157" s="95"/>
      <c r="IE157" s="95"/>
      <c r="IF157" s="95"/>
      <c r="IG157" s="95"/>
      <c r="IH157" s="95"/>
      <c r="II157" s="95"/>
      <c r="IJ157" s="95"/>
      <c r="IK157" s="95"/>
      <c r="IL157" s="95"/>
      <c r="IM157" s="95"/>
      <c r="IN157" s="95"/>
      <c r="IO157" s="95"/>
      <c r="IP157" s="95"/>
      <c r="IQ157" s="95"/>
      <c r="IR157" s="95"/>
      <c r="IS157" s="95"/>
      <c r="IT157" s="95"/>
      <c r="IU157" s="95"/>
      <c r="IV157" s="95"/>
    </row>
    <row r="158" spans="1:256" s="446" customFormat="1" ht="15" customHeight="1">
      <c r="A158" s="96"/>
      <c r="B158" s="96"/>
      <c r="C158" s="96"/>
      <c r="D158" s="348"/>
      <c r="E158" s="348"/>
      <c r="F158" s="348"/>
      <c r="G158" s="179"/>
      <c r="H158" s="179"/>
      <c r="I158" s="95"/>
      <c r="J158" s="180"/>
      <c r="K158" s="95"/>
      <c r="L158" s="95"/>
      <c r="M158" s="180"/>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5"/>
      <c r="DL158" s="95"/>
      <c r="DM158" s="95"/>
      <c r="DN158" s="95"/>
      <c r="DO158" s="95"/>
      <c r="DP158" s="95"/>
      <c r="DQ158" s="95"/>
      <c r="DR158" s="95"/>
      <c r="DS158" s="95"/>
      <c r="DT158" s="95"/>
      <c r="DU158" s="95"/>
      <c r="DV158" s="95"/>
      <c r="DW158" s="95"/>
      <c r="DX158" s="95"/>
      <c r="DY158" s="95"/>
      <c r="DZ158" s="95"/>
      <c r="EA158" s="95"/>
      <c r="EB158" s="95"/>
      <c r="EC158" s="95"/>
      <c r="ED158" s="95"/>
      <c r="EE158" s="95"/>
      <c r="EF158" s="95"/>
      <c r="EG158" s="95"/>
      <c r="EH158" s="95"/>
      <c r="EI158" s="95"/>
      <c r="EJ158" s="95"/>
      <c r="EK158" s="95"/>
      <c r="EL158" s="95"/>
      <c r="EM158" s="95"/>
      <c r="EN158" s="95"/>
      <c r="EO158" s="95"/>
      <c r="EP158" s="95"/>
      <c r="EQ158" s="95"/>
      <c r="ER158" s="95"/>
      <c r="ES158" s="95"/>
      <c r="ET158" s="95"/>
      <c r="EU158" s="95"/>
      <c r="EV158" s="95"/>
      <c r="EW158" s="95"/>
      <c r="EX158" s="95"/>
      <c r="EY158" s="95"/>
      <c r="EZ158" s="95"/>
      <c r="FA158" s="95"/>
      <c r="FB158" s="95"/>
      <c r="FC158" s="95"/>
      <c r="FD158" s="95"/>
      <c r="FE158" s="95"/>
      <c r="FF158" s="95"/>
      <c r="FG158" s="95"/>
      <c r="FH158" s="95"/>
      <c r="FI158" s="95"/>
      <c r="FJ158" s="95"/>
      <c r="FK158" s="95"/>
      <c r="FL158" s="95"/>
      <c r="FM158" s="95"/>
      <c r="FN158" s="95"/>
      <c r="FO158" s="95"/>
      <c r="FP158" s="95"/>
      <c r="FQ158" s="95"/>
      <c r="FR158" s="95"/>
      <c r="FS158" s="95"/>
      <c r="FT158" s="95"/>
      <c r="FU158" s="95"/>
      <c r="FV158" s="95"/>
      <c r="FW158" s="95"/>
      <c r="FX158" s="95"/>
      <c r="FY158" s="95"/>
      <c r="FZ158" s="95"/>
      <c r="GA158" s="95"/>
      <c r="GB158" s="95"/>
      <c r="GC158" s="95"/>
      <c r="GD158" s="95"/>
      <c r="GE158" s="95"/>
      <c r="GF158" s="95"/>
      <c r="GG158" s="95"/>
      <c r="GH158" s="95"/>
      <c r="GI158" s="95"/>
      <c r="GJ158" s="95"/>
      <c r="GK158" s="95"/>
      <c r="GL158" s="95"/>
      <c r="GM158" s="95"/>
      <c r="GN158" s="95"/>
      <c r="GO158" s="95"/>
      <c r="GP158" s="95"/>
      <c r="GQ158" s="95"/>
      <c r="GR158" s="95"/>
      <c r="GS158" s="95"/>
      <c r="GT158" s="95"/>
      <c r="GU158" s="95"/>
      <c r="GV158" s="95"/>
      <c r="GW158" s="95"/>
      <c r="GX158" s="95"/>
      <c r="GY158" s="95"/>
      <c r="GZ158" s="95"/>
      <c r="HA158" s="95"/>
      <c r="HB158" s="95"/>
      <c r="HC158" s="95"/>
      <c r="HD158" s="95"/>
      <c r="HE158" s="95"/>
      <c r="HF158" s="95"/>
      <c r="HG158" s="95"/>
      <c r="HH158" s="95"/>
      <c r="HI158" s="95"/>
      <c r="HJ158" s="95"/>
      <c r="HK158" s="95"/>
      <c r="HL158" s="95"/>
      <c r="HM158" s="95"/>
      <c r="HN158" s="95"/>
      <c r="HO158" s="95"/>
      <c r="HP158" s="95"/>
      <c r="HQ158" s="95"/>
      <c r="HR158" s="95"/>
      <c r="HS158" s="95"/>
      <c r="HT158" s="95"/>
      <c r="HU158" s="95"/>
      <c r="HV158" s="95"/>
      <c r="HW158" s="95"/>
      <c r="HX158" s="95"/>
      <c r="HY158" s="95"/>
      <c r="HZ158" s="95"/>
      <c r="IA158" s="95"/>
      <c r="IB158" s="95"/>
      <c r="IC158" s="95"/>
      <c r="ID158" s="95"/>
      <c r="IE158" s="95"/>
      <c r="IF158" s="95"/>
      <c r="IG158" s="95"/>
      <c r="IH158" s="95"/>
      <c r="II158" s="95"/>
      <c r="IJ158" s="95"/>
      <c r="IK158" s="95"/>
      <c r="IL158" s="95"/>
      <c r="IM158" s="95"/>
      <c r="IN158" s="95"/>
      <c r="IO158" s="95"/>
      <c r="IP158" s="95"/>
      <c r="IQ158" s="95"/>
      <c r="IR158" s="95"/>
      <c r="IS158" s="95"/>
      <c r="IT158" s="95"/>
      <c r="IU158" s="95"/>
      <c r="IV158" s="95"/>
    </row>
    <row r="159" spans="1:256" s="446" customFormat="1" ht="15" customHeight="1">
      <c r="A159" s="96"/>
      <c r="B159" s="96"/>
      <c r="C159" s="96"/>
      <c r="D159" s="348"/>
      <c r="E159" s="348"/>
      <c r="F159" s="348"/>
      <c r="G159" s="179"/>
      <c r="H159" s="179"/>
      <c r="I159" s="95"/>
      <c r="J159" s="180"/>
      <c r="K159" s="95"/>
      <c r="L159" s="95"/>
      <c r="M159" s="180"/>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S159" s="95"/>
      <c r="CT159" s="95"/>
      <c r="CU159" s="95"/>
      <c r="CV159" s="95"/>
      <c r="CW159" s="95"/>
      <c r="CX159" s="95"/>
      <c r="CY159" s="95"/>
      <c r="CZ159" s="95"/>
      <c r="DA159" s="95"/>
      <c r="DB159" s="95"/>
      <c r="DC159" s="95"/>
      <c r="DD159" s="95"/>
      <c r="DE159" s="95"/>
      <c r="DF159" s="95"/>
      <c r="DG159" s="95"/>
      <c r="DH159" s="95"/>
      <c r="DI159" s="95"/>
      <c r="DJ159" s="95"/>
      <c r="DK159" s="95"/>
      <c r="DL159" s="95"/>
      <c r="DM159" s="95"/>
      <c r="DN159" s="95"/>
      <c r="DO159" s="95"/>
      <c r="DP159" s="95"/>
      <c r="DQ159" s="95"/>
      <c r="DR159" s="95"/>
      <c r="DS159" s="95"/>
      <c r="DT159" s="95"/>
      <c r="DU159" s="95"/>
      <c r="DV159" s="95"/>
      <c r="DW159" s="95"/>
      <c r="DX159" s="95"/>
      <c r="DY159" s="95"/>
      <c r="DZ159" s="95"/>
      <c r="EA159" s="95"/>
      <c r="EB159" s="95"/>
      <c r="EC159" s="95"/>
      <c r="ED159" s="95"/>
      <c r="EE159" s="95"/>
      <c r="EF159" s="95"/>
      <c r="EG159" s="95"/>
      <c r="EH159" s="95"/>
      <c r="EI159" s="95"/>
      <c r="EJ159" s="95"/>
      <c r="EK159" s="95"/>
      <c r="EL159" s="95"/>
      <c r="EM159" s="95"/>
      <c r="EN159" s="95"/>
      <c r="EO159" s="95"/>
      <c r="EP159" s="95"/>
      <c r="EQ159" s="95"/>
      <c r="ER159" s="95"/>
      <c r="ES159" s="95"/>
      <c r="ET159" s="95"/>
      <c r="EU159" s="95"/>
      <c r="EV159" s="95"/>
      <c r="EW159" s="95"/>
      <c r="EX159" s="95"/>
      <c r="EY159" s="95"/>
      <c r="EZ159" s="95"/>
      <c r="FA159" s="95"/>
      <c r="FB159" s="95"/>
      <c r="FC159" s="95"/>
      <c r="FD159" s="95"/>
      <c r="FE159" s="95"/>
      <c r="FF159" s="95"/>
      <c r="FG159" s="95"/>
      <c r="FH159" s="95"/>
      <c r="FI159" s="95"/>
      <c r="FJ159" s="95"/>
      <c r="FK159" s="95"/>
      <c r="FL159" s="95"/>
      <c r="FM159" s="95"/>
      <c r="FN159" s="95"/>
      <c r="FO159" s="95"/>
      <c r="FP159" s="95"/>
      <c r="FQ159" s="95"/>
      <c r="FR159" s="95"/>
      <c r="FS159" s="95"/>
      <c r="FT159" s="95"/>
      <c r="FU159" s="95"/>
      <c r="FV159" s="95"/>
      <c r="FW159" s="95"/>
      <c r="FX159" s="95"/>
      <c r="FY159" s="95"/>
      <c r="FZ159" s="95"/>
      <c r="GA159" s="95"/>
      <c r="GB159" s="95"/>
      <c r="GC159" s="95"/>
      <c r="GD159" s="95"/>
      <c r="GE159" s="95"/>
      <c r="GF159" s="95"/>
      <c r="GG159" s="95"/>
      <c r="GH159" s="95"/>
      <c r="GI159" s="95"/>
      <c r="GJ159" s="95"/>
      <c r="GK159" s="95"/>
      <c r="GL159" s="95"/>
      <c r="GM159" s="95"/>
      <c r="GN159" s="95"/>
      <c r="GO159" s="95"/>
      <c r="GP159" s="95"/>
      <c r="GQ159" s="95"/>
      <c r="GR159" s="95"/>
      <c r="GS159" s="95"/>
      <c r="GT159" s="95"/>
      <c r="GU159" s="95"/>
      <c r="GV159" s="95"/>
      <c r="GW159" s="95"/>
      <c r="GX159" s="95"/>
      <c r="GY159" s="95"/>
      <c r="GZ159" s="95"/>
      <c r="HA159" s="95"/>
      <c r="HB159" s="95"/>
      <c r="HC159" s="95"/>
      <c r="HD159" s="95"/>
      <c r="HE159" s="95"/>
      <c r="HF159" s="95"/>
      <c r="HG159" s="95"/>
      <c r="HH159" s="95"/>
      <c r="HI159" s="95"/>
      <c r="HJ159" s="95"/>
      <c r="HK159" s="95"/>
      <c r="HL159" s="95"/>
      <c r="HM159" s="95"/>
      <c r="HN159" s="95"/>
      <c r="HO159" s="95"/>
      <c r="HP159" s="95"/>
      <c r="HQ159" s="95"/>
      <c r="HR159" s="95"/>
      <c r="HS159" s="95"/>
      <c r="HT159" s="95"/>
      <c r="HU159" s="95"/>
      <c r="HV159" s="95"/>
      <c r="HW159" s="95"/>
      <c r="HX159" s="95"/>
      <c r="HY159" s="95"/>
      <c r="HZ159" s="95"/>
      <c r="IA159" s="95"/>
      <c r="IB159" s="95"/>
      <c r="IC159" s="95"/>
      <c r="ID159" s="95"/>
      <c r="IE159" s="95"/>
      <c r="IF159" s="95"/>
      <c r="IG159" s="95"/>
      <c r="IH159" s="95"/>
      <c r="II159" s="95"/>
      <c r="IJ159" s="95"/>
      <c r="IK159" s="95"/>
      <c r="IL159" s="95"/>
      <c r="IM159" s="95"/>
      <c r="IN159" s="95"/>
      <c r="IO159" s="95"/>
      <c r="IP159" s="95"/>
      <c r="IQ159" s="95"/>
      <c r="IR159" s="95"/>
      <c r="IS159" s="95"/>
      <c r="IT159" s="95"/>
      <c r="IU159" s="95"/>
      <c r="IV159" s="95"/>
    </row>
    <row r="160" spans="1:256" s="446" customFormat="1" ht="15" customHeight="1">
      <c r="A160" s="96"/>
      <c r="B160" s="96"/>
      <c r="C160" s="96"/>
      <c r="D160" s="348"/>
      <c r="E160" s="348"/>
      <c r="F160" s="348"/>
      <c r="G160" s="179"/>
      <c r="H160" s="179"/>
      <c r="I160" s="95"/>
      <c r="J160" s="180"/>
      <c r="K160" s="95"/>
      <c r="L160" s="95"/>
      <c r="M160" s="180"/>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BW160" s="9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c r="CU160" s="95"/>
      <c r="CV160" s="95"/>
      <c r="CW160" s="95"/>
      <c r="CX160" s="95"/>
      <c r="CY160" s="95"/>
      <c r="CZ160" s="95"/>
      <c r="DA160" s="95"/>
      <c r="DB160" s="95"/>
      <c r="DC160" s="95"/>
      <c r="DD160" s="95"/>
      <c r="DE160" s="95"/>
      <c r="DF160" s="95"/>
      <c r="DG160" s="95"/>
      <c r="DH160" s="95"/>
      <c r="DI160" s="95"/>
      <c r="DJ160" s="95"/>
      <c r="DK160" s="95"/>
      <c r="DL160" s="95"/>
      <c r="DM160" s="95"/>
      <c r="DN160" s="95"/>
      <c r="DO160" s="95"/>
      <c r="DP160" s="95"/>
      <c r="DQ160" s="95"/>
      <c r="DR160" s="95"/>
      <c r="DS160" s="95"/>
      <c r="DT160" s="95"/>
      <c r="DU160" s="95"/>
      <c r="DV160" s="95"/>
      <c r="DW160" s="95"/>
      <c r="DX160" s="95"/>
      <c r="DY160" s="95"/>
      <c r="DZ160" s="95"/>
      <c r="EA160" s="95"/>
      <c r="EB160" s="95"/>
      <c r="EC160" s="95"/>
      <c r="ED160" s="95"/>
      <c r="EE160" s="95"/>
      <c r="EF160" s="95"/>
      <c r="EG160" s="95"/>
      <c r="EH160" s="95"/>
      <c r="EI160" s="95"/>
      <c r="EJ160" s="95"/>
      <c r="EK160" s="95"/>
      <c r="EL160" s="95"/>
      <c r="EM160" s="95"/>
      <c r="EN160" s="95"/>
      <c r="EO160" s="95"/>
      <c r="EP160" s="95"/>
      <c r="EQ160" s="95"/>
      <c r="ER160" s="95"/>
      <c r="ES160" s="95"/>
      <c r="ET160" s="95"/>
      <c r="EU160" s="95"/>
      <c r="EV160" s="95"/>
      <c r="EW160" s="95"/>
      <c r="EX160" s="95"/>
      <c r="EY160" s="95"/>
      <c r="EZ160" s="95"/>
      <c r="FA160" s="95"/>
      <c r="FB160" s="95"/>
      <c r="FC160" s="95"/>
      <c r="FD160" s="95"/>
      <c r="FE160" s="95"/>
      <c r="FF160" s="95"/>
      <c r="FG160" s="95"/>
      <c r="FH160" s="95"/>
      <c r="FI160" s="95"/>
      <c r="FJ160" s="95"/>
      <c r="FK160" s="95"/>
      <c r="FL160" s="95"/>
      <c r="FM160" s="95"/>
      <c r="FN160" s="95"/>
      <c r="FO160" s="95"/>
      <c r="FP160" s="95"/>
      <c r="FQ160" s="95"/>
      <c r="FR160" s="95"/>
      <c r="FS160" s="95"/>
      <c r="FT160" s="95"/>
      <c r="FU160" s="95"/>
      <c r="FV160" s="95"/>
      <c r="FW160" s="95"/>
      <c r="FX160" s="95"/>
      <c r="FY160" s="95"/>
      <c r="FZ160" s="95"/>
      <c r="GA160" s="95"/>
      <c r="GB160" s="95"/>
      <c r="GC160" s="95"/>
      <c r="GD160" s="95"/>
      <c r="GE160" s="95"/>
      <c r="GF160" s="95"/>
      <c r="GG160" s="95"/>
      <c r="GH160" s="95"/>
      <c r="GI160" s="95"/>
      <c r="GJ160" s="95"/>
      <c r="GK160" s="95"/>
      <c r="GL160" s="95"/>
      <c r="GM160" s="95"/>
      <c r="GN160" s="95"/>
      <c r="GO160" s="95"/>
      <c r="GP160" s="95"/>
      <c r="GQ160" s="95"/>
      <c r="GR160" s="95"/>
      <c r="GS160" s="95"/>
      <c r="GT160" s="95"/>
      <c r="GU160" s="95"/>
      <c r="GV160" s="95"/>
      <c r="GW160" s="95"/>
      <c r="GX160" s="95"/>
      <c r="GY160" s="95"/>
      <c r="GZ160" s="95"/>
      <c r="HA160" s="95"/>
      <c r="HB160" s="95"/>
      <c r="HC160" s="95"/>
      <c r="HD160" s="95"/>
      <c r="HE160" s="95"/>
      <c r="HF160" s="95"/>
      <c r="HG160" s="95"/>
      <c r="HH160" s="95"/>
      <c r="HI160" s="95"/>
      <c r="HJ160" s="95"/>
      <c r="HK160" s="95"/>
      <c r="HL160" s="95"/>
      <c r="HM160" s="95"/>
      <c r="HN160" s="95"/>
      <c r="HO160" s="95"/>
      <c r="HP160" s="95"/>
      <c r="HQ160" s="95"/>
      <c r="HR160" s="95"/>
      <c r="HS160" s="95"/>
      <c r="HT160" s="95"/>
      <c r="HU160" s="95"/>
      <c r="HV160" s="95"/>
      <c r="HW160" s="95"/>
      <c r="HX160" s="95"/>
      <c r="HY160" s="95"/>
      <c r="HZ160" s="95"/>
      <c r="IA160" s="95"/>
      <c r="IB160" s="95"/>
      <c r="IC160" s="95"/>
      <c r="ID160" s="95"/>
      <c r="IE160" s="95"/>
      <c r="IF160" s="95"/>
      <c r="IG160" s="95"/>
      <c r="IH160" s="95"/>
      <c r="II160" s="95"/>
      <c r="IJ160" s="95"/>
      <c r="IK160" s="95"/>
      <c r="IL160" s="95"/>
      <c r="IM160" s="95"/>
      <c r="IN160" s="95"/>
      <c r="IO160" s="95"/>
      <c r="IP160" s="95"/>
      <c r="IQ160" s="95"/>
      <c r="IR160" s="95"/>
      <c r="IS160" s="95"/>
      <c r="IT160" s="95"/>
      <c r="IU160" s="95"/>
      <c r="IV160" s="95"/>
    </row>
    <row r="161" spans="1:256" s="446" customFormat="1" ht="15" customHeight="1">
      <c r="A161" s="96"/>
      <c r="B161" s="96"/>
      <c r="C161" s="96"/>
      <c r="D161" s="348"/>
      <c r="E161" s="348"/>
      <c r="F161" s="348"/>
      <c r="G161" s="179"/>
      <c r="H161" s="179"/>
      <c r="I161" s="95"/>
      <c r="J161" s="180"/>
      <c r="K161" s="95"/>
      <c r="L161" s="95"/>
      <c r="M161" s="180"/>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5"/>
      <c r="DL161" s="95"/>
      <c r="DM161" s="95"/>
      <c r="DN161" s="95"/>
      <c r="DO161" s="95"/>
      <c r="DP161" s="95"/>
      <c r="DQ161" s="95"/>
      <c r="DR161" s="95"/>
      <c r="DS161" s="95"/>
      <c r="DT161" s="95"/>
      <c r="DU161" s="95"/>
      <c r="DV161" s="95"/>
      <c r="DW161" s="95"/>
      <c r="DX161" s="95"/>
      <c r="DY161" s="95"/>
      <c r="DZ161" s="95"/>
      <c r="EA161" s="95"/>
      <c r="EB161" s="95"/>
      <c r="EC161" s="95"/>
      <c r="ED161" s="95"/>
      <c r="EE161" s="95"/>
      <c r="EF161" s="95"/>
      <c r="EG161" s="95"/>
      <c r="EH161" s="95"/>
      <c r="EI161" s="95"/>
      <c r="EJ161" s="95"/>
      <c r="EK161" s="95"/>
      <c r="EL161" s="95"/>
      <c r="EM161" s="95"/>
      <c r="EN161" s="95"/>
      <c r="EO161" s="95"/>
      <c r="EP161" s="95"/>
      <c r="EQ161" s="95"/>
      <c r="ER161" s="95"/>
      <c r="ES161" s="95"/>
      <c r="ET161" s="95"/>
      <c r="EU161" s="95"/>
      <c r="EV161" s="95"/>
      <c r="EW161" s="95"/>
      <c r="EX161" s="95"/>
      <c r="EY161" s="95"/>
      <c r="EZ161" s="95"/>
      <c r="FA161" s="95"/>
      <c r="FB161" s="95"/>
      <c r="FC161" s="95"/>
      <c r="FD161" s="95"/>
      <c r="FE161" s="95"/>
      <c r="FF161" s="95"/>
      <c r="FG161" s="95"/>
      <c r="FH161" s="95"/>
      <c r="FI161" s="95"/>
      <c r="FJ161" s="95"/>
      <c r="FK161" s="95"/>
      <c r="FL161" s="95"/>
      <c r="FM161" s="95"/>
      <c r="FN161" s="95"/>
      <c r="FO161" s="95"/>
      <c r="FP161" s="95"/>
      <c r="FQ161" s="95"/>
      <c r="FR161" s="95"/>
      <c r="FS161" s="95"/>
      <c r="FT161" s="95"/>
      <c r="FU161" s="95"/>
      <c r="FV161" s="95"/>
      <c r="FW161" s="95"/>
      <c r="FX161" s="95"/>
      <c r="FY161" s="95"/>
      <c r="FZ161" s="95"/>
      <c r="GA161" s="95"/>
      <c r="GB161" s="95"/>
      <c r="GC161" s="95"/>
      <c r="GD161" s="95"/>
      <c r="GE161" s="95"/>
      <c r="GF161" s="95"/>
      <c r="GG161" s="95"/>
      <c r="GH161" s="95"/>
      <c r="GI161" s="95"/>
      <c r="GJ161" s="95"/>
      <c r="GK161" s="95"/>
      <c r="GL161" s="95"/>
      <c r="GM161" s="95"/>
      <c r="GN161" s="95"/>
      <c r="GO161" s="95"/>
      <c r="GP161" s="95"/>
      <c r="GQ161" s="95"/>
      <c r="GR161" s="95"/>
      <c r="GS161" s="95"/>
      <c r="GT161" s="95"/>
      <c r="GU161" s="95"/>
      <c r="GV161" s="95"/>
      <c r="GW161" s="95"/>
      <c r="GX161" s="95"/>
      <c r="GY161" s="95"/>
      <c r="GZ161" s="95"/>
      <c r="HA161" s="95"/>
      <c r="HB161" s="95"/>
      <c r="HC161" s="95"/>
      <c r="HD161" s="95"/>
      <c r="HE161" s="95"/>
      <c r="HF161" s="95"/>
      <c r="HG161" s="95"/>
      <c r="HH161" s="95"/>
      <c r="HI161" s="95"/>
      <c r="HJ161" s="95"/>
      <c r="HK161" s="95"/>
      <c r="HL161" s="95"/>
      <c r="HM161" s="95"/>
      <c r="HN161" s="95"/>
      <c r="HO161" s="95"/>
      <c r="HP161" s="95"/>
      <c r="HQ161" s="95"/>
      <c r="HR161" s="95"/>
      <c r="HS161" s="95"/>
      <c r="HT161" s="95"/>
      <c r="HU161" s="95"/>
      <c r="HV161" s="95"/>
      <c r="HW161" s="95"/>
      <c r="HX161" s="95"/>
      <c r="HY161" s="95"/>
      <c r="HZ161" s="95"/>
      <c r="IA161" s="95"/>
      <c r="IB161" s="95"/>
      <c r="IC161" s="95"/>
      <c r="ID161" s="95"/>
      <c r="IE161" s="95"/>
      <c r="IF161" s="95"/>
      <c r="IG161" s="95"/>
      <c r="IH161" s="95"/>
      <c r="II161" s="95"/>
      <c r="IJ161" s="95"/>
      <c r="IK161" s="95"/>
      <c r="IL161" s="95"/>
      <c r="IM161" s="95"/>
      <c r="IN161" s="95"/>
      <c r="IO161" s="95"/>
      <c r="IP161" s="95"/>
      <c r="IQ161" s="95"/>
      <c r="IR161" s="95"/>
      <c r="IS161" s="95"/>
      <c r="IT161" s="95"/>
      <c r="IU161" s="95"/>
      <c r="IV161" s="95"/>
    </row>
    <row r="162" spans="1:256" s="446" customFormat="1" ht="15" customHeight="1">
      <c r="A162" s="96"/>
      <c r="B162" s="96"/>
      <c r="C162" s="96"/>
      <c r="D162" s="348"/>
      <c r="E162" s="348"/>
      <c r="F162" s="348"/>
      <c r="G162" s="179"/>
      <c r="H162" s="179"/>
      <c r="I162" s="95"/>
      <c r="J162" s="180"/>
      <c r="K162" s="95"/>
      <c r="L162" s="95"/>
      <c r="M162" s="180"/>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5"/>
      <c r="CY162" s="95"/>
      <c r="CZ162" s="95"/>
      <c r="DA162" s="95"/>
      <c r="DB162" s="95"/>
      <c r="DC162" s="95"/>
      <c r="DD162" s="95"/>
      <c r="DE162" s="95"/>
      <c r="DF162" s="95"/>
      <c r="DG162" s="95"/>
      <c r="DH162" s="95"/>
      <c r="DI162" s="95"/>
      <c r="DJ162" s="95"/>
      <c r="DK162" s="95"/>
      <c r="DL162" s="95"/>
      <c r="DM162" s="95"/>
      <c r="DN162" s="95"/>
      <c r="DO162" s="95"/>
      <c r="DP162" s="95"/>
      <c r="DQ162" s="95"/>
      <c r="DR162" s="95"/>
      <c r="DS162" s="95"/>
      <c r="DT162" s="95"/>
      <c r="DU162" s="95"/>
      <c r="DV162" s="95"/>
      <c r="DW162" s="95"/>
      <c r="DX162" s="95"/>
      <c r="DY162" s="95"/>
      <c r="DZ162" s="95"/>
      <c r="EA162" s="95"/>
      <c r="EB162" s="95"/>
      <c r="EC162" s="95"/>
      <c r="ED162" s="95"/>
      <c r="EE162" s="95"/>
      <c r="EF162" s="95"/>
      <c r="EG162" s="95"/>
      <c r="EH162" s="95"/>
      <c r="EI162" s="95"/>
      <c r="EJ162" s="95"/>
      <c r="EK162" s="95"/>
      <c r="EL162" s="95"/>
      <c r="EM162" s="95"/>
      <c r="EN162" s="95"/>
      <c r="EO162" s="95"/>
      <c r="EP162" s="95"/>
      <c r="EQ162" s="95"/>
      <c r="ER162" s="95"/>
      <c r="ES162" s="95"/>
      <c r="ET162" s="95"/>
      <c r="EU162" s="95"/>
      <c r="EV162" s="95"/>
      <c r="EW162" s="95"/>
      <c r="EX162" s="95"/>
      <c r="EY162" s="95"/>
      <c r="EZ162" s="95"/>
      <c r="FA162" s="95"/>
      <c r="FB162" s="95"/>
      <c r="FC162" s="95"/>
      <c r="FD162" s="95"/>
      <c r="FE162" s="95"/>
      <c r="FF162" s="95"/>
      <c r="FG162" s="95"/>
      <c r="FH162" s="95"/>
      <c r="FI162" s="95"/>
      <c r="FJ162" s="95"/>
      <c r="FK162" s="95"/>
      <c r="FL162" s="95"/>
      <c r="FM162" s="95"/>
      <c r="FN162" s="95"/>
      <c r="FO162" s="95"/>
      <c r="FP162" s="95"/>
      <c r="FQ162" s="95"/>
      <c r="FR162" s="95"/>
      <c r="FS162" s="95"/>
      <c r="FT162" s="95"/>
      <c r="FU162" s="95"/>
      <c r="FV162" s="95"/>
      <c r="FW162" s="95"/>
      <c r="FX162" s="95"/>
      <c r="FY162" s="95"/>
      <c r="FZ162" s="95"/>
      <c r="GA162" s="95"/>
      <c r="GB162" s="95"/>
      <c r="GC162" s="95"/>
      <c r="GD162" s="95"/>
      <c r="GE162" s="95"/>
      <c r="GF162" s="95"/>
      <c r="GG162" s="95"/>
      <c r="GH162" s="95"/>
      <c r="GI162" s="95"/>
      <c r="GJ162" s="95"/>
      <c r="GK162" s="95"/>
      <c r="GL162" s="95"/>
      <c r="GM162" s="95"/>
      <c r="GN162" s="95"/>
      <c r="GO162" s="95"/>
      <c r="GP162" s="95"/>
      <c r="GQ162" s="95"/>
      <c r="GR162" s="95"/>
      <c r="GS162" s="95"/>
      <c r="GT162" s="95"/>
      <c r="GU162" s="95"/>
      <c r="GV162" s="95"/>
      <c r="GW162" s="95"/>
      <c r="GX162" s="95"/>
      <c r="GY162" s="95"/>
      <c r="GZ162" s="95"/>
      <c r="HA162" s="95"/>
      <c r="HB162" s="95"/>
      <c r="HC162" s="95"/>
      <c r="HD162" s="95"/>
      <c r="HE162" s="95"/>
      <c r="HF162" s="95"/>
      <c r="HG162" s="95"/>
      <c r="HH162" s="95"/>
      <c r="HI162" s="95"/>
      <c r="HJ162" s="95"/>
      <c r="HK162" s="95"/>
      <c r="HL162" s="95"/>
      <c r="HM162" s="95"/>
      <c r="HN162" s="95"/>
      <c r="HO162" s="95"/>
      <c r="HP162" s="95"/>
      <c r="HQ162" s="95"/>
      <c r="HR162" s="95"/>
      <c r="HS162" s="95"/>
      <c r="HT162" s="95"/>
      <c r="HU162" s="95"/>
      <c r="HV162" s="95"/>
      <c r="HW162" s="95"/>
      <c r="HX162" s="95"/>
      <c r="HY162" s="95"/>
      <c r="HZ162" s="95"/>
      <c r="IA162" s="95"/>
      <c r="IB162" s="95"/>
      <c r="IC162" s="95"/>
      <c r="ID162" s="95"/>
      <c r="IE162" s="95"/>
      <c r="IF162" s="95"/>
      <c r="IG162" s="95"/>
      <c r="IH162" s="95"/>
      <c r="II162" s="95"/>
      <c r="IJ162" s="95"/>
      <c r="IK162" s="95"/>
      <c r="IL162" s="95"/>
      <c r="IM162" s="95"/>
      <c r="IN162" s="95"/>
      <c r="IO162" s="95"/>
      <c r="IP162" s="95"/>
      <c r="IQ162" s="95"/>
      <c r="IR162" s="95"/>
      <c r="IS162" s="95"/>
      <c r="IT162" s="95"/>
      <c r="IU162" s="95"/>
      <c r="IV162" s="95"/>
    </row>
    <row r="163" spans="1:256" s="446" customFormat="1" ht="15" customHeight="1">
      <c r="A163" s="96"/>
      <c r="B163" s="96"/>
      <c r="C163" s="96"/>
      <c r="D163" s="348"/>
      <c r="E163" s="348"/>
      <c r="F163" s="348"/>
      <c r="G163" s="179"/>
      <c r="H163" s="179"/>
      <c r="I163" s="95"/>
      <c r="J163" s="180"/>
      <c r="K163" s="95"/>
      <c r="L163" s="95"/>
      <c r="M163" s="180"/>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5"/>
      <c r="CY163" s="95"/>
      <c r="CZ163" s="95"/>
      <c r="DA163" s="95"/>
      <c r="DB163" s="95"/>
      <c r="DC163" s="95"/>
      <c r="DD163" s="95"/>
      <c r="DE163" s="95"/>
      <c r="DF163" s="95"/>
      <c r="DG163" s="95"/>
      <c r="DH163" s="95"/>
      <c r="DI163" s="95"/>
      <c r="DJ163" s="95"/>
      <c r="DK163" s="95"/>
      <c r="DL163" s="95"/>
      <c r="DM163" s="95"/>
      <c r="DN163" s="95"/>
      <c r="DO163" s="95"/>
      <c r="DP163" s="95"/>
      <c r="DQ163" s="95"/>
      <c r="DR163" s="95"/>
      <c r="DS163" s="95"/>
      <c r="DT163" s="95"/>
      <c r="DU163" s="95"/>
      <c r="DV163" s="95"/>
      <c r="DW163" s="95"/>
      <c r="DX163" s="95"/>
      <c r="DY163" s="95"/>
      <c r="DZ163" s="95"/>
      <c r="EA163" s="95"/>
      <c r="EB163" s="95"/>
      <c r="EC163" s="95"/>
      <c r="ED163" s="95"/>
      <c r="EE163" s="95"/>
      <c r="EF163" s="95"/>
      <c r="EG163" s="95"/>
      <c r="EH163" s="95"/>
      <c r="EI163" s="95"/>
      <c r="EJ163" s="95"/>
      <c r="EK163" s="95"/>
      <c r="EL163" s="95"/>
      <c r="EM163" s="95"/>
      <c r="EN163" s="95"/>
      <c r="EO163" s="95"/>
      <c r="EP163" s="95"/>
      <c r="EQ163" s="95"/>
      <c r="ER163" s="95"/>
      <c r="ES163" s="95"/>
      <c r="ET163" s="95"/>
      <c r="EU163" s="95"/>
      <c r="EV163" s="95"/>
      <c r="EW163" s="95"/>
      <c r="EX163" s="95"/>
      <c r="EY163" s="95"/>
      <c r="EZ163" s="95"/>
      <c r="FA163" s="95"/>
      <c r="FB163" s="95"/>
      <c r="FC163" s="95"/>
      <c r="FD163" s="95"/>
      <c r="FE163" s="95"/>
      <c r="FF163" s="95"/>
      <c r="FG163" s="95"/>
      <c r="FH163" s="95"/>
      <c r="FI163" s="95"/>
      <c r="FJ163" s="95"/>
      <c r="FK163" s="95"/>
      <c r="FL163" s="95"/>
      <c r="FM163" s="95"/>
      <c r="FN163" s="95"/>
      <c r="FO163" s="95"/>
      <c r="FP163" s="95"/>
      <c r="FQ163" s="95"/>
      <c r="FR163" s="95"/>
      <c r="FS163" s="95"/>
      <c r="FT163" s="95"/>
      <c r="FU163" s="95"/>
      <c r="FV163" s="95"/>
      <c r="FW163" s="95"/>
      <c r="FX163" s="95"/>
      <c r="FY163" s="95"/>
      <c r="FZ163" s="95"/>
      <c r="GA163" s="95"/>
      <c r="GB163" s="95"/>
      <c r="GC163" s="95"/>
      <c r="GD163" s="95"/>
      <c r="GE163" s="95"/>
      <c r="GF163" s="95"/>
      <c r="GG163" s="95"/>
      <c r="GH163" s="95"/>
      <c r="GI163" s="95"/>
      <c r="GJ163" s="95"/>
      <c r="GK163" s="95"/>
      <c r="GL163" s="95"/>
      <c r="GM163" s="95"/>
      <c r="GN163" s="95"/>
      <c r="GO163" s="95"/>
      <c r="GP163" s="95"/>
      <c r="GQ163" s="95"/>
      <c r="GR163" s="95"/>
      <c r="GS163" s="95"/>
      <c r="GT163" s="95"/>
      <c r="GU163" s="95"/>
      <c r="GV163" s="95"/>
      <c r="GW163" s="95"/>
      <c r="GX163" s="95"/>
      <c r="GY163" s="95"/>
      <c r="GZ163" s="95"/>
      <c r="HA163" s="95"/>
      <c r="HB163" s="95"/>
      <c r="HC163" s="95"/>
      <c r="HD163" s="95"/>
      <c r="HE163" s="95"/>
      <c r="HF163" s="95"/>
      <c r="HG163" s="95"/>
      <c r="HH163" s="95"/>
      <c r="HI163" s="95"/>
      <c r="HJ163" s="95"/>
      <c r="HK163" s="95"/>
      <c r="HL163" s="95"/>
      <c r="HM163" s="95"/>
      <c r="HN163" s="95"/>
      <c r="HO163" s="95"/>
      <c r="HP163" s="95"/>
      <c r="HQ163" s="95"/>
      <c r="HR163" s="95"/>
      <c r="HS163" s="95"/>
      <c r="HT163" s="95"/>
      <c r="HU163" s="95"/>
      <c r="HV163" s="95"/>
      <c r="HW163" s="95"/>
      <c r="HX163" s="95"/>
      <c r="HY163" s="95"/>
      <c r="HZ163" s="95"/>
      <c r="IA163" s="95"/>
      <c r="IB163" s="95"/>
      <c r="IC163" s="95"/>
      <c r="ID163" s="95"/>
      <c r="IE163" s="95"/>
      <c r="IF163" s="95"/>
      <c r="IG163" s="95"/>
      <c r="IH163" s="95"/>
      <c r="II163" s="95"/>
      <c r="IJ163" s="95"/>
      <c r="IK163" s="95"/>
      <c r="IL163" s="95"/>
      <c r="IM163" s="95"/>
      <c r="IN163" s="95"/>
      <c r="IO163" s="95"/>
      <c r="IP163" s="95"/>
      <c r="IQ163" s="95"/>
      <c r="IR163" s="95"/>
      <c r="IS163" s="95"/>
      <c r="IT163" s="95"/>
      <c r="IU163" s="95"/>
      <c r="IV163" s="95"/>
    </row>
    <row r="164" spans="1:256" s="446" customFormat="1" ht="15" customHeight="1">
      <c r="A164" s="96"/>
      <c r="B164" s="96"/>
      <c r="C164" s="96"/>
      <c r="D164" s="348"/>
      <c r="E164" s="348"/>
      <c r="F164" s="348"/>
      <c r="G164" s="179"/>
      <c r="H164" s="179"/>
      <c r="I164" s="95"/>
      <c r="J164" s="180"/>
      <c r="K164" s="95"/>
      <c r="L164" s="95"/>
      <c r="M164" s="180"/>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5"/>
      <c r="DL164" s="95"/>
      <c r="DM164" s="95"/>
      <c r="DN164" s="95"/>
      <c r="DO164" s="95"/>
      <c r="DP164" s="95"/>
      <c r="DQ164" s="95"/>
      <c r="DR164" s="95"/>
      <c r="DS164" s="95"/>
      <c r="DT164" s="95"/>
      <c r="DU164" s="95"/>
      <c r="DV164" s="95"/>
      <c r="DW164" s="95"/>
      <c r="DX164" s="95"/>
      <c r="DY164" s="95"/>
      <c r="DZ164" s="95"/>
      <c r="EA164" s="95"/>
      <c r="EB164" s="95"/>
      <c r="EC164" s="95"/>
      <c r="ED164" s="95"/>
      <c r="EE164" s="95"/>
      <c r="EF164" s="95"/>
      <c r="EG164" s="95"/>
      <c r="EH164" s="95"/>
      <c r="EI164" s="95"/>
      <c r="EJ164" s="95"/>
      <c r="EK164" s="95"/>
      <c r="EL164" s="95"/>
      <c r="EM164" s="95"/>
      <c r="EN164" s="95"/>
      <c r="EO164" s="95"/>
      <c r="EP164" s="95"/>
      <c r="EQ164" s="95"/>
      <c r="ER164" s="95"/>
      <c r="ES164" s="95"/>
      <c r="ET164" s="95"/>
      <c r="EU164" s="95"/>
      <c r="EV164" s="95"/>
      <c r="EW164" s="95"/>
      <c r="EX164" s="95"/>
      <c r="EY164" s="95"/>
      <c r="EZ164" s="95"/>
      <c r="FA164" s="95"/>
      <c r="FB164" s="95"/>
      <c r="FC164" s="95"/>
      <c r="FD164" s="95"/>
      <c r="FE164" s="95"/>
      <c r="FF164" s="95"/>
      <c r="FG164" s="95"/>
      <c r="FH164" s="95"/>
      <c r="FI164" s="95"/>
      <c r="FJ164" s="95"/>
      <c r="FK164" s="95"/>
      <c r="FL164" s="95"/>
      <c r="FM164" s="95"/>
      <c r="FN164" s="95"/>
      <c r="FO164" s="95"/>
      <c r="FP164" s="95"/>
      <c r="FQ164" s="95"/>
      <c r="FR164" s="95"/>
      <c r="FS164" s="95"/>
      <c r="FT164" s="95"/>
      <c r="FU164" s="95"/>
      <c r="FV164" s="95"/>
      <c r="FW164" s="95"/>
      <c r="FX164" s="95"/>
      <c r="FY164" s="95"/>
      <c r="FZ164" s="95"/>
      <c r="GA164" s="95"/>
      <c r="GB164" s="95"/>
      <c r="GC164" s="95"/>
      <c r="GD164" s="95"/>
      <c r="GE164" s="95"/>
      <c r="GF164" s="95"/>
      <c r="GG164" s="95"/>
      <c r="GH164" s="95"/>
      <c r="GI164" s="95"/>
      <c r="GJ164" s="95"/>
      <c r="GK164" s="95"/>
      <c r="GL164" s="95"/>
      <c r="GM164" s="95"/>
      <c r="GN164" s="95"/>
      <c r="GO164" s="95"/>
      <c r="GP164" s="95"/>
      <c r="GQ164" s="95"/>
      <c r="GR164" s="95"/>
      <c r="GS164" s="95"/>
      <c r="GT164" s="95"/>
      <c r="GU164" s="95"/>
      <c r="GV164" s="95"/>
      <c r="GW164" s="95"/>
      <c r="GX164" s="95"/>
      <c r="GY164" s="95"/>
      <c r="GZ164" s="95"/>
      <c r="HA164" s="95"/>
      <c r="HB164" s="95"/>
      <c r="HC164" s="95"/>
      <c r="HD164" s="95"/>
      <c r="HE164" s="95"/>
      <c r="HF164" s="95"/>
      <c r="HG164" s="95"/>
      <c r="HH164" s="95"/>
      <c r="HI164" s="95"/>
      <c r="HJ164" s="95"/>
      <c r="HK164" s="95"/>
      <c r="HL164" s="95"/>
      <c r="HM164" s="95"/>
      <c r="HN164" s="95"/>
      <c r="HO164" s="95"/>
      <c r="HP164" s="95"/>
      <c r="HQ164" s="95"/>
      <c r="HR164" s="95"/>
      <c r="HS164" s="95"/>
      <c r="HT164" s="95"/>
      <c r="HU164" s="95"/>
      <c r="HV164" s="95"/>
      <c r="HW164" s="95"/>
      <c r="HX164" s="95"/>
      <c r="HY164" s="95"/>
      <c r="HZ164" s="95"/>
      <c r="IA164" s="95"/>
      <c r="IB164" s="95"/>
      <c r="IC164" s="95"/>
      <c r="ID164" s="95"/>
      <c r="IE164" s="95"/>
      <c r="IF164" s="95"/>
      <c r="IG164" s="95"/>
      <c r="IH164" s="95"/>
      <c r="II164" s="95"/>
      <c r="IJ164" s="95"/>
      <c r="IK164" s="95"/>
      <c r="IL164" s="95"/>
      <c r="IM164" s="95"/>
      <c r="IN164" s="95"/>
      <c r="IO164" s="95"/>
      <c r="IP164" s="95"/>
      <c r="IQ164" s="95"/>
      <c r="IR164" s="95"/>
      <c r="IS164" s="95"/>
      <c r="IT164" s="95"/>
      <c r="IU164" s="95"/>
      <c r="IV164" s="95"/>
    </row>
    <row r="165" spans="1:256" s="446" customFormat="1" ht="15" customHeight="1">
      <c r="A165" s="96"/>
      <c r="B165" s="96"/>
      <c r="C165" s="96"/>
      <c r="D165" s="348"/>
      <c r="E165" s="348"/>
      <c r="F165" s="348"/>
      <c r="G165" s="179"/>
      <c r="H165" s="179"/>
      <c r="I165" s="95"/>
      <c r="J165" s="180"/>
      <c r="K165" s="95"/>
      <c r="L165" s="95"/>
      <c r="M165" s="180"/>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c r="BZ165" s="95"/>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c r="DK165" s="95"/>
      <c r="DL165" s="95"/>
      <c r="DM165" s="95"/>
      <c r="DN165" s="95"/>
      <c r="DO165" s="95"/>
      <c r="DP165" s="95"/>
      <c r="DQ165" s="95"/>
      <c r="DR165" s="95"/>
      <c r="DS165" s="95"/>
      <c r="DT165" s="95"/>
      <c r="DU165" s="95"/>
      <c r="DV165" s="95"/>
      <c r="DW165" s="95"/>
      <c r="DX165" s="95"/>
      <c r="DY165" s="95"/>
      <c r="DZ165" s="95"/>
      <c r="EA165" s="95"/>
      <c r="EB165" s="95"/>
      <c r="EC165" s="95"/>
      <c r="ED165" s="95"/>
      <c r="EE165" s="95"/>
      <c r="EF165" s="95"/>
      <c r="EG165" s="95"/>
      <c r="EH165" s="95"/>
      <c r="EI165" s="95"/>
      <c r="EJ165" s="95"/>
      <c r="EK165" s="95"/>
      <c r="EL165" s="95"/>
      <c r="EM165" s="95"/>
      <c r="EN165" s="95"/>
      <c r="EO165" s="95"/>
      <c r="EP165" s="95"/>
      <c r="EQ165" s="95"/>
      <c r="ER165" s="95"/>
      <c r="ES165" s="95"/>
      <c r="ET165" s="95"/>
      <c r="EU165" s="95"/>
      <c r="EV165" s="95"/>
      <c r="EW165" s="95"/>
      <c r="EX165" s="95"/>
      <c r="EY165" s="95"/>
      <c r="EZ165" s="95"/>
      <c r="FA165" s="95"/>
      <c r="FB165" s="95"/>
      <c r="FC165" s="95"/>
      <c r="FD165" s="95"/>
      <c r="FE165" s="95"/>
      <c r="FF165" s="95"/>
      <c r="FG165" s="95"/>
      <c r="FH165" s="95"/>
      <c r="FI165" s="95"/>
      <c r="FJ165" s="95"/>
      <c r="FK165" s="95"/>
      <c r="FL165" s="95"/>
      <c r="FM165" s="95"/>
      <c r="FN165" s="95"/>
      <c r="FO165" s="95"/>
      <c r="FP165" s="95"/>
      <c r="FQ165" s="95"/>
      <c r="FR165" s="95"/>
      <c r="FS165" s="95"/>
      <c r="FT165" s="95"/>
      <c r="FU165" s="95"/>
      <c r="FV165" s="95"/>
      <c r="FW165" s="95"/>
      <c r="FX165" s="95"/>
      <c r="FY165" s="95"/>
      <c r="FZ165" s="95"/>
      <c r="GA165" s="95"/>
      <c r="GB165" s="95"/>
      <c r="GC165" s="95"/>
      <c r="GD165" s="95"/>
      <c r="GE165" s="95"/>
      <c r="GF165" s="95"/>
      <c r="GG165" s="95"/>
      <c r="GH165" s="95"/>
      <c r="GI165" s="95"/>
      <c r="GJ165" s="95"/>
      <c r="GK165" s="95"/>
      <c r="GL165" s="95"/>
      <c r="GM165" s="95"/>
      <c r="GN165" s="95"/>
      <c r="GO165" s="95"/>
      <c r="GP165" s="95"/>
      <c r="GQ165" s="95"/>
      <c r="GR165" s="95"/>
      <c r="GS165" s="95"/>
      <c r="GT165" s="95"/>
      <c r="GU165" s="95"/>
      <c r="GV165" s="95"/>
      <c r="GW165" s="95"/>
      <c r="GX165" s="95"/>
      <c r="GY165" s="95"/>
      <c r="GZ165" s="95"/>
      <c r="HA165" s="95"/>
      <c r="HB165" s="95"/>
      <c r="HC165" s="95"/>
      <c r="HD165" s="95"/>
      <c r="HE165" s="95"/>
      <c r="HF165" s="95"/>
      <c r="HG165" s="95"/>
      <c r="HH165" s="95"/>
      <c r="HI165" s="95"/>
      <c r="HJ165" s="95"/>
      <c r="HK165" s="95"/>
      <c r="HL165" s="95"/>
      <c r="HM165" s="95"/>
      <c r="HN165" s="95"/>
      <c r="HO165" s="95"/>
      <c r="HP165" s="95"/>
      <c r="HQ165" s="95"/>
      <c r="HR165" s="95"/>
      <c r="HS165" s="95"/>
      <c r="HT165" s="95"/>
      <c r="HU165" s="95"/>
      <c r="HV165" s="95"/>
      <c r="HW165" s="95"/>
      <c r="HX165" s="95"/>
      <c r="HY165" s="95"/>
      <c r="HZ165" s="95"/>
      <c r="IA165" s="95"/>
      <c r="IB165" s="95"/>
      <c r="IC165" s="95"/>
      <c r="ID165" s="95"/>
      <c r="IE165" s="95"/>
      <c r="IF165" s="95"/>
      <c r="IG165" s="95"/>
      <c r="IH165" s="95"/>
      <c r="II165" s="95"/>
      <c r="IJ165" s="95"/>
      <c r="IK165" s="95"/>
      <c r="IL165" s="95"/>
      <c r="IM165" s="95"/>
      <c r="IN165" s="95"/>
      <c r="IO165" s="95"/>
      <c r="IP165" s="95"/>
      <c r="IQ165" s="95"/>
      <c r="IR165" s="95"/>
      <c r="IS165" s="95"/>
      <c r="IT165" s="95"/>
      <c r="IU165" s="95"/>
      <c r="IV165" s="95"/>
    </row>
    <row r="166" spans="1:256" s="446" customFormat="1" ht="15" customHeight="1">
      <c r="A166" s="96"/>
      <c r="B166" s="96"/>
      <c r="C166" s="96"/>
      <c r="D166" s="348"/>
      <c r="E166" s="348"/>
      <c r="F166" s="348"/>
      <c r="G166" s="179"/>
      <c r="H166" s="179"/>
      <c r="I166" s="95"/>
      <c r="J166" s="180"/>
      <c r="K166" s="95"/>
      <c r="L166" s="95"/>
      <c r="M166" s="180"/>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c r="DK166" s="95"/>
      <c r="DL166" s="95"/>
      <c r="DM166" s="95"/>
      <c r="DN166" s="95"/>
      <c r="DO166" s="95"/>
      <c r="DP166" s="95"/>
      <c r="DQ166" s="95"/>
      <c r="DR166" s="95"/>
      <c r="DS166" s="95"/>
      <c r="DT166" s="95"/>
      <c r="DU166" s="95"/>
      <c r="DV166" s="95"/>
      <c r="DW166" s="95"/>
      <c r="DX166" s="95"/>
      <c r="DY166" s="95"/>
      <c r="DZ166" s="95"/>
      <c r="EA166" s="95"/>
      <c r="EB166" s="95"/>
      <c r="EC166" s="95"/>
      <c r="ED166" s="95"/>
      <c r="EE166" s="95"/>
      <c r="EF166" s="95"/>
      <c r="EG166" s="95"/>
      <c r="EH166" s="95"/>
      <c r="EI166" s="95"/>
      <c r="EJ166" s="95"/>
      <c r="EK166" s="95"/>
      <c r="EL166" s="95"/>
      <c r="EM166" s="95"/>
      <c r="EN166" s="95"/>
      <c r="EO166" s="95"/>
      <c r="EP166" s="95"/>
      <c r="EQ166" s="95"/>
      <c r="ER166" s="95"/>
      <c r="ES166" s="95"/>
      <c r="ET166" s="95"/>
      <c r="EU166" s="95"/>
      <c r="EV166" s="95"/>
      <c r="EW166" s="95"/>
      <c r="EX166" s="95"/>
      <c r="EY166" s="95"/>
      <c r="EZ166" s="95"/>
      <c r="FA166" s="95"/>
      <c r="FB166" s="95"/>
      <c r="FC166" s="95"/>
      <c r="FD166" s="95"/>
      <c r="FE166" s="95"/>
      <c r="FF166" s="95"/>
      <c r="FG166" s="95"/>
      <c r="FH166" s="95"/>
      <c r="FI166" s="95"/>
      <c r="FJ166" s="95"/>
      <c r="FK166" s="95"/>
      <c r="FL166" s="95"/>
      <c r="FM166" s="95"/>
      <c r="FN166" s="95"/>
      <c r="FO166" s="95"/>
      <c r="FP166" s="95"/>
      <c r="FQ166" s="95"/>
      <c r="FR166" s="95"/>
      <c r="FS166" s="95"/>
      <c r="FT166" s="95"/>
      <c r="FU166" s="95"/>
      <c r="FV166" s="95"/>
      <c r="FW166" s="95"/>
      <c r="FX166" s="95"/>
      <c r="FY166" s="95"/>
      <c r="FZ166" s="95"/>
      <c r="GA166" s="95"/>
      <c r="GB166" s="95"/>
      <c r="GC166" s="95"/>
      <c r="GD166" s="95"/>
      <c r="GE166" s="95"/>
      <c r="GF166" s="95"/>
      <c r="GG166" s="95"/>
      <c r="GH166" s="95"/>
      <c r="GI166" s="95"/>
      <c r="GJ166" s="95"/>
      <c r="GK166" s="95"/>
      <c r="GL166" s="95"/>
      <c r="GM166" s="95"/>
      <c r="GN166" s="95"/>
      <c r="GO166" s="95"/>
      <c r="GP166" s="95"/>
      <c r="GQ166" s="95"/>
      <c r="GR166" s="95"/>
      <c r="GS166" s="95"/>
      <c r="GT166" s="95"/>
      <c r="GU166" s="95"/>
      <c r="GV166" s="95"/>
      <c r="GW166" s="95"/>
      <c r="GX166" s="95"/>
      <c r="GY166" s="95"/>
      <c r="GZ166" s="95"/>
      <c r="HA166" s="95"/>
      <c r="HB166" s="95"/>
      <c r="HC166" s="95"/>
      <c r="HD166" s="95"/>
      <c r="HE166" s="95"/>
      <c r="HF166" s="95"/>
      <c r="HG166" s="95"/>
      <c r="HH166" s="95"/>
      <c r="HI166" s="95"/>
      <c r="HJ166" s="95"/>
      <c r="HK166" s="95"/>
      <c r="HL166" s="95"/>
      <c r="HM166" s="95"/>
      <c r="HN166" s="95"/>
      <c r="HO166" s="95"/>
      <c r="HP166" s="95"/>
      <c r="HQ166" s="95"/>
      <c r="HR166" s="95"/>
      <c r="HS166" s="95"/>
      <c r="HT166" s="95"/>
      <c r="HU166" s="95"/>
      <c r="HV166" s="95"/>
      <c r="HW166" s="95"/>
      <c r="HX166" s="95"/>
      <c r="HY166" s="95"/>
      <c r="HZ166" s="95"/>
      <c r="IA166" s="95"/>
      <c r="IB166" s="95"/>
      <c r="IC166" s="95"/>
      <c r="ID166" s="95"/>
      <c r="IE166" s="95"/>
      <c r="IF166" s="95"/>
      <c r="IG166" s="95"/>
      <c r="IH166" s="95"/>
      <c r="II166" s="95"/>
      <c r="IJ166" s="95"/>
      <c r="IK166" s="95"/>
      <c r="IL166" s="95"/>
      <c r="IM166" s="95"/>
      <c r="IN166" s="95"/>
      <c r="IO166" s="95"/>
      <c r="IP166" s="95"/>
      <c r="IQ166" s="95"/>
      <c r="IR166" s="95"/>
      <c r="IS166" s="95"/>
      <c r="IT166" s="95"/>
      <c r="IU166" s="95"/>
      <c r="IV166" s="95"/>
    </row>
    <row r="167" spans="1:256" s="446" customFormat="1" ht="15" customHeight="1">
      <c r="A167" s="96"/>
      <c r="B167" s="96"/>
      <c r="C167" s="96"/>
      <c r="D167" s="348"/>
      <c r="E167" s="348"/>
      <c r="F167" s="348"/>
      <c r="G167" s="179"/>
      <c r="H167" s="179"/>
      <c r="I167" s="95"/>
      <c r="J167" s="180"/>
      <c r="K167" s="95"/>
      <c r="L167" s="95"/>
      <c r="M167" s="180"/>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BW167" s="95"/>
      <c r="BX167" s="95"/>
      <c r="BY167" s="95"/>
      <c r="BZ167" s="95"/>
      <c r="CA167" s="95"/>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c r="DK167" s="95"/>
      <c r="DL167" s="95"/>
      <c r="DM167" s="95"/>
      <c r="DN167" s="95"/>
      <c r="DO167" s="95"/>
      <c r="DP167" s="95"/>
      <c r="DQ167" s="95"/>
      <c r="DR167" s="95"/>
      <c r="DS167" s="95"/>
      <c r="DT167" s="95"/>
      <c r="DU167" s="95"/>
      <c r="DV167" s="95"/>
      <c r="DW167" s="95"/>
      <c r="DX167" s="95"/>
      <c r="DY167" s="95"/>
      <c r="DZ167" s="95"/>
      <c r="EA167" s="95"/>
      <c r="EB167" s="95"/>
      <c r="EC167" s="95"/>
      <c r="ED167" s="95"/>
      <c r="EE167" s="95"/>
      <c r="EF167" s="95"/>
      <c r="EG167" s="95"/>
      <c r="EH167" s="95"/>
      <c r="EI167" s="95"/>
      <c r="EJ167" s="95"/>
      <c r="EK167" s="95"/>
      <c r="EL167" s="95"/>
      <c r="EM167" s="95"/>
      <c r="EN167" s="95"/>
      <c r="EO167" s="95"/>
      <c r="EP167" s="95"/>
      <c r="EQ167" s="95"/>
      <c r="ER167" s="95"/>
      <c r="ES167" s="95"/>
      <c r="ET167" s="95"/>
      <c r="EU167" s="95"/>
      <c r="EV167" s="95"/>
      <c r="EW167" s="95"/>
      <c r="EX167" s="95"/>
      <c r="EY167" s="95"/>
      <c r="EZ167" s="95"/>
      <c r="FA167" s="95"/>
      <c r="FB167" s="95"/>
      <c r="FC167" s="95"/>
      <c r="FD167" s="95"/>
      <c r="FE167" s="95"/>
      <c r="FF167" s="95"/>
      <c r="FG167" s="95"/>
      <c r="FH167" s="95"/>
      <c r="FI167" s="95"/>
      <c r="FJ167" s="95"/>
      <c r="FK167" s="95"/>
      <c r="FL167" s="95"/>
      <c r="FM167" s="95"/>
      <c r="FN167" s="95"/>
      <c r="FO167" s="95"/>
      <c r="FP167" s="95"/>
      <c r="FQ167" s="95"/>
      <c r="FR167" s="95"/>
      <c r="FS167" s="95"/>
      <c r="FT167" s="95"/>
      <c r="FU167" s="95"/>
      <c r="FV167" s="95"/>
      <c r="FW167" s="95"/>
      <c r="FX167" s="95"/>
      <c r="FY167" s="95"/>
      <c r="FZ167" s="95"/>
      <c r="GA167" s="95"/>
      <c r="GB167" s="95"/>
      <c r="GC167" s="95"/>
      <c r="GD167" s="95"/>
      <c r="GE167" s="95"/>
      <c r="GF167" s="95"/>
      <c r="GG167" s="95"/>
      <c r="GH167" s="95"/>
      <c r="GI167" s="95"/>
      <c r="GJ167" s="95"/>
      <c r="GK167" s="95"/>
      <c r="GL167" s="95"/>
      <c r="GM167" s="95"/>
      <c r="GN167" s="95"/>
      <c r="GO167" s="95"/>
      <c r="GP167" s="95"/>
      <c r="GQ167" s="95"/>
      <c r="GR167" s="95"/>
      <c r="GS167" s="95"/>
      <c r="GT167" s="95"/>
      <c r="GU167" s="95"/>
      <c r="GV167" s="95"/>
      <c r="GW167" s="95"/>
      <c r="GX167" s="95"/>
      <c r="GY167" s="95"/>
      <c r="GZ167" s="95"/>
      <c r="HA167" s="95"/>
      <c r="HB167" s="95"/>
      <c r="HC167" s="95"/>
      <c r="HD167" s="95"/>
      <c r="HE167" s="95"/>
      <c r="HF167" s="95"/>
      <c r="HG167" s="95"/>
      <c r="HH167" s="95"/>
      <c r="HI167" s="95"/>
      <c r="HJ167" s="95"/>
      <c r="HK167" s="95"/>
      <c r="HL167" s="95"/>
      <c r="HM167" s="95"/>
      <c r="HN167" s="95"/>
      <c r="HO167" s="95"/>
      <c r="HP167" s="95"/>
      <c r="HQ167" s="95"/>
      <c r="HR167" s="95"/>
      <c r="HS167" s="95"/>
      <c r="HT167" s="95"/>
      <c r="HU167" s="95"/>
      <c r="HV167" s="95"/>
      <c r="HW167" s="95"/>
      <c r="HX167" s="95"/>
      <c r="HY167" s="95"/>
      <c r="HZ167" s="95"/>
      <c r="IA167" s="95"/>
      <c r="IB167" s="95"/>
      <c r="IC167" s="95"/>
      <c r="ID167" s="95"/>
      <c r="IE167" s="95"/>
      <c r="IF167" s="95"/>
      <c r="IG167" s="95"/>
      <c r="IH167" s="95"/>
      <c r="II167" s="95"/>
      <c r="IJ167" s="95"/>
      <c r="IK167" s="95"/>
      <c r="IL167" s="95"/>
      <c r="IM167" s="95"/>
      <c r="IN167" s="95"/>
      <c r="IO167" s="95"/>
      <c r="IP167" s="95"/>
      <c r="IQ167" s="95"/>
      <c r="IR167" s="95"/>
      <c r="IS167" s="95"/>
      <c r="IT167" s="95"/>
      <c r="IU167" s="95"/>
      <c r="IV167" s="95"/>
    </row>
    <row r="168" spans="1:256" s="446" customFormat="1" ht="15" customHeight="1">
      <c r="A168" s="96"/>
      <c r="B168" s="96"/>
      <c r="C168" s="96"/>
      <c r="D168" s="348"/>
      <c r="E168" s="348"/>
      <c r="F168" s="348"/>
      <c r="G168" s="179"/>
      <c r="H168" s="179"/>
      <c r="I168" s="95"/>
      <c r="J168" s="180"/>
      <c r="K168" s="95"/>
      <c r="L168" s="95"/>
      <c r="M168" s="180"/>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5"/>
      <c r="DL168" s="95"/>
      <c r="DM168" s="95"/>
      <c r="DN168" s="95"/>
      <c r="DO168" s="95"/>
      <c r="DP168" s="95"/>
      <c r="DQ168" s="95"/>
      <c r="DR168" s="95"/>
      <c r="DS168" s="95"/>
      <c r="DT168" s="95"/>
      <c r="DU168" s="95"/>
      <c r="DV168" s="95"/>
      <c r="DW168" s="95"/>
      <c r="DX168" s="95"/>
      <c r="DY168" s="95"/>
      <c r="DZ168" s="95"/>
      <c r="EA168" s="95"/>
      <c r="EB168" s="95"/>
      <c r="EC168" s="95"/>
      <c r="ED168" s="95"/>
      <c r="EE168" s="95"/>
      <c r="EF168" s="95"/>
      <c r="EG168" s="95"/>
      <c r="EH168" s="95"/>
      <c r="EI168" s="95"/>
      <c r="EJ168" s="95"/>
      <c r="EK168" s="95"/>
      <c r="EL168" s="95"/>
      <c r="EM168" s="95"/>
      <c r="EN168" s="95"/>
      <c r="EO168" s="95"/>
      <c r="EP168" s="95"/>
      <c r="EQ168" s="95"/>
      <c r="ER168" s="95"/>
      <c r="ES168" s="95"/>
      <c r="ET168" s="95"/>
      <c r="EU168" s="95"/>
      <c r="EV168" s="95"/>
      <c r="EW168" s="95"/>
      <c r="EX168" s="95"/>
      <c r="EY168" s="95"/>
      <c r="EZ168" s="95"/>
      <c r="FA168" s="95"/>
      <c r="FB168" s="95"/>
      <c r="FC168" s="95"/>
      <c r="FD168" s="95"/>
      <c r="FE168" s="95"/>
      <c r="FF168" s="95"/>
      <c r="FG168" s="95"/>
      <c r="FH168" s="95"/>
      <c r="FI168" s="95"/>
      <c r="FJ168" s="95"/>
      <c r="FK168" s="95"/>
      <c r="FL168" s="95"/>
      <c r="FM168" s="95"/>
      <c r="FN168" s="95"/>
      <c r="FO168" s="95"/>
      <c r="FP168" s="95"/>
      <c r="FQ168" s="95"/>
      <c r="FR168" s="95"/>
      <c r="FS168" s="95"/>
      <c r="FT168" s="95"/>
      <c r="FU168" s="95"/>
      <c r="FV168" s="95"/>
      <c r="FW168" s="95"/>
      <c r="FX168" s="95"/>
      <c r="FY168" s="95"/>
      <c r="FZ168" s="95"/>
      <c r="GA168" s="95"/>
      <c r="GB168" s="95"/>
      <c r="GC168" s="95"/>
      <c r="GD168" s="95"/>
      <c r="GE168" s="95"/>
      <c r="GF168" s="95"/>
      <c r="GG168" s="95"/>
      <c r="GH168" s="95"/>
      <c r="GI168" s="95"/>
      <c r="GJ168" s="95"/>
      <c r="GK168" s="95"/>
      <c r="GL168" s="95"/>
      <c r="GM168" s="95"/>
      <c r="GN168" s="95"/>
      <c r="GO168" s="95"/>
      <c r="GP168" s="95"/>
      <c r="GQ168" s="95"/>
      <c r="GR168" s="95"/>
      <c r="GS168" s="95"/>
      <c r="GT168" s="95"/>
      <c r="GU168" s="95"/>
      <c r="GV168" s="95"/>
      <c r="GW168" s="95"/>
      <c r="GX168" s="95"/>
      <c r="GY168" s="95"/>
      <c r="GZ168" s="95"/>
      <c r="HA168" s="95"/>
      <c r="HB168" s="95"/>
      <c r="HC168" s="95"/>
      <c r="HD168" s="95"/>
      <c r="HE168" s="95"/>
      <c r="HF168" s="95"/>
      <c r="HG168" s="95"/>
      <c r="HH168" s="95"/>
      <c r="HI168" s="95"/>
      <c r="HJ168" s="95"/>
      <c r="HK168" s="95"/>
      <c r="HL168" s="95"/>
      <c r="HM168" s="95"/>
      <c r="HN168" s="95"/>
      <c r="HO168" s="95"/>
      <c r="HP168" s="95"/>
      <c r="HQ168" s="95"/>
      <c r="HR168" s="95"/>
      <c r="HS168" s="95"/>
      <c r="HT168" s="95"/>
      <c r="HU168" s="95"/>
      <c r="HV168" s="95"/>
      <c r="HW168" s="95"/>
      <c r="HX168" s="95"/>
      <c r="HY168" s="95"/>
      <c r="HZ168" s="95"/>
      <c r="IA168" s="95"/>
      <c r="IB168" s="95"/>
      <c r="IC168" s="95"/>
      <c r="ID168" s="95"/>
      <c r="IE168" s="95"/>
      <c r="IF168" s="95"/>
      <c r="IG168" s="95"/>
      <c r="IH168" s="95"/>
      <c r="II168" s="95"/>
      <c r="IJ168" s="95"/>
      <c r="IK168" s="95"/>
      <c r="IL168" s="95"/>
      <c r="IM168" s="95"/>
      <c r="IN168" s="95"/>
      <c r="IO168" s="95"/>
      <c r="IP168" s="95"/>
      <c r="IQ168" s="95"/>
      <c r="IR168" s="95"/>
      <c r="IS168" s="95"/>
      <c r="IT168" s="95"/>
      <c r="IU168" s="95"/>
      <c r="IV168" s="95"/>
    </row>
    <row r="169" spans="1:256" s="446" customFormat="1" ht="15" customHeight="1">
      <c r="A169" s="96"/>
      <c r="B169" s="96"/>
      <c r="C169" s="96"/>
      <c r="D169" s="348"/>
      <c r="E169" s="348"/>
      <c r="F169" s="348"/>
      <c r="G169" s="179"/>
      <c r="H169" s="179"/>
      <c r="I169" s="95"/>
      <c r="J169" s="180"/>
      <c r="K169" s="95"/>
      <c r="L169" s="95"/>
      <c r="M169" s="180"/>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c r="BS169" s="95"/>
      <c r="BT169" s="95"/>
      <c r="BU169" s="95"/>
      <c r="BV169" s="95"/>
      <c r="BW169" s="95"/>
      <c r="BX169" s="95"/>
      <c r="BY169" s="95"/>
      <c r="BZ169" s="95"/>
      <c r="CA169" s="95"/>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5"/>
      <c r="DL169" s="95"/>
      <c r="DM169" s="95"/>
      <c r="DN169" s="95"/>
      <c r="DO169" s="95"/>
      <c r="DP169" s="95"/>
      <c r="DQ169" s="95"/>
      <c r="DR169" s="95"/>
      <c r="DS169" s="95"/>
      <c r="DT169" s="95"/>
      <c r="DU169" s="95"/>
      <c r="DV169" s="95"/>
      <c r="DW169" s="95"/>
      <c r="DX169" s="95"/>
      <c r="DY169" s="95"/>
      <c r="DZ169" s="95"/>
      <c r="EA169" s="95"/>
      <c r="EB169" s="95"/>
      <c r="EC169" s="95"/>
      <c r="ED169" s="95"/>
      <c r="EE169" s="95"/>
      <c r="EF169" s="95"/>
      <c r="EG169" s="95"/>
      <c r="EH169" s="95"/>
      <c r="EI169" s="95"/>
      <c r="EJ169" s="95"/>
      <c r="EK169" s="95"/>
      <c r="EL169" s="95"/>
      <c r="EM169" s="95"/>
      <c r="EN169" s="95"/>
      <c r="EO169" s="95"/>
      <c r="EP169" s="95"/>
      <c r="EQ169" s="95"/>
      <c r="ER169" s="95"/>
      <c r="ES169" s="95"/>
      <c r="ET169" s="95"/>
      <c r="EU169" s="95"/>
      <c r="EV169" s="95"/>
      <c r="EW169" s="95"/>
      <c r="EX169" s="95"/>
      <c r="EY169" s="95"/>
      <c r="EZ169" s="95"/>
      <c r="FA169" s="95"/>
      <c r="FB169" s="95"/>
      <c r="FC169" s="95"/>
      <c r="FD169" s="95"/>
      <c r="FE169" s="95"/>
      <c r="FF169" s="95"/>
      <c r="FG169" s="95"/>
      <c r="FH169" s="95"/>
      <c r="FI169" s="95"/>
      <c r="FJ169" s="95"/>
      <c r="FK169" s="95"/>
      <c r="FL169" s="95"/>
      <c r="FM169" s="95"/>
      <c r="FN169" s="95"/>
      <c r="FO169" s="95"/>
      <c r="FP169" s="95"/>
      <c r="FQ169" s="95"/>
      <c r="FR169" s="95"/>
      <c r="FS169" s="95"/>
      <c r="FT169" s="95"/>
      <c r="FU169" s="95"/>
      <c r="FV169" s="95"/>
      <c r="FW169" s="95"/>
      <c r="FX169" s="95"/>
      <c r="FY169" s="95"/>
      <c r="FZ169" s="95"/>
      <c r="GA169" s="95"/>
      <c r="GB169" s="95"/>
      <c r="GC169" s="95"/>
      <c r="GD169" s="95"/>
      <c r="GE169" s="95"/>
      <c r="GF169" s="95"/>
      <c r="GG169" s="95"/>
      <c r="GH169" s="95"/>
      <c r="GI169" s="95"/>
      <c r="GJ169" s="95"/>
      <c r="GK169" s="95"/>
      <c r="GL169" s="95"/>
      <c r="GM169" s="95"/>
      <c r="GN169" s="95"/>
      <c r="GO169" s="95"/>
      <c r="GP169" s="95"/>
      <c r="GQ169" s="95"/>
      <c r="GR169" s="95"/>
      <c r="GS169" s="95"/>
      <c r="GT169" s="95"/>
      <c r="GU169" s="95"/>
      <c r="GV169" s="95"/>
      <c r="GW169" s="95"/>
      <c r="GX169" s="95"/>
      <c r="GY169" s="95"/>
      <c r="GZ169" s="95"/>
      <c r="HA169" s="95"/>
      <c r="HB169" s="95"/>
      <c r="HC169" s="95"/>
      <c r="HD169" s="95"/>
      <c r="HE169" s="95"/>
      <c r="HF169" s="95"/>
      <c r="HG169" s="95"/>
      <c r="HH169" s="95"/>
      <c r="HI169" s="95"/>
      <c r="HJ169" s="95"/>
      <c r="HK169" s="95"/>
      <c r="HL169" s="95"/>
      <c r="HM169" s="95"/>
      <c r="HN169" s="95"/>
      <c r="HO169" s="95"/>
      <c r="HP169" s="95"/>
      <c r="HQ169" s="95"/>
      <c r="HR169" s="95"/>
      <c r="HS169" s="95"/>
      <c r="HT169" s="95"/>
      <c r="HU169" s="95"/>
      <c r="HV169" s="95"/>
      <c r="HW169" s="95"/>
      <c r="HX169" s="95"/>
      <c r="HY169" s="95"/>
      <c r="HZ169" s="95"/>
      <c r="IA169" s="95"/>
      <c r="IB169" s="95"/>
      <c r="IC169" s="95"/>
      <c r="ID169" s="95"/>
      <c r="IE169" s="95"/>
      <c r="IF169" s="95"/>
      <c r="IG169" s="95"/>
      <c r="IH169" s="95"/>
      <c r="II169" s="95"/>
      <c r="IJ169" s="95"/>
      <c r="IK169" s="95"/>
      <c r="IL169" s="95"/>
      <c r="IM169" s="95"/>
      <c r="IN169" s="95"/>
      <c r="IO169" s="95"/>
      <c r="IP169" s="95"/>
      <c r="IQ169" s="95"/>
      <c r="IR169" s="95"/>
      <c r="IS169" s="95"/>
      <c r="IT169" s="95"/>
      <c r="IU169" s="95"/>
      <c r="IV169" s="95"/>
    </row>
    <row r="170" spans="1:256" s="446" customFormat="1" ht="15" customHeight="1">
      <c r="A170" s="96"/>
      <c r="B170" s="96"/>
      <c r="C170" s="96"/>
      <c r="D170" s="348"/>
      <c r="E170" s="348"/>
      <c r="F170" s="348"/>
      <c r="G170" s="179"/>
      <c r="H170" s="179"/>
      <c r="I170" s="95"/>
      <c r="J170" s="180"/>
      <c r="K170" s="95"/>
      <c r="L170" s="95"/>
      <c r="M170" s="180"/>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95"/>
      <c r="DO170" s="95"/>
      <c r="DP170" s="95"/>
      <c r="DQ170" s="95"/>
      <c r="DR170" s="95"/>
      <c r="DS170" s="95"/>
      <c r="DT170" s="95"/>
      <c r="DU170" s="95"/>
      <c r="DV170" s="95"/>
      <c r="DW170" s="95"/>
      <c r="DX170" s="95"/>
      <c r="DY170" s="95"/>
      <c r="DZ170" s="95"/>
      <c r="EA170" s="95"/>
      <c r="EB170" s="95"/>
      <c r="EC170" s="95"/>
      <c r="ED170" s="95"/>
      <c r="EE170" s="95"/>
      <c r="EF170" s="95"/>
      <c r="EG170" s="95"/>
      <c r="EH170" s="95"/>
      <c r="EI170" s="95"/>
      <c r="EJ170" s="95"/>
      <c r="EK170" s="95"/>
      <c r="EL170" s="95"/>
      <c r="EM170" s="95"/>
      <c r="EN170" s="95"/>
      <c r="EO170" s="95"/>
      <c r="EP170" s="95"/>
      <c r="EQ170" s="95"/>
      <c r="ER170" s="95"/>
      <c r="ES170" s="95"/>
      <c r="ET170" s="95"/>
      <c r="EU170" s="95"/>
      <c r="EV170" s="95"/>
      <c r="EW170" s="95"/>
      <c r="EX170" s="95"/>
      <c r="EY170" s="95"/>
      <c r="EZ170" s="95"/>
      <c r="FA170" s="95"/>
      <c r="FB170" s="95"/>
      <c r="FC170" s="95"/>
      <c r="FD170" s="95"/>
      <c r="FE170" s="95"/>
      <c r="FF170" s="95"/>
      <c r="FG170" s="95"/>
      <c r="FH170" s="95"/>
      <c r="FI170" s="95"/>
      <c r="FJ170" s="95"/>
      <c r="FK170" s="95"/>
      <c r="FL170" s="95"/>
      <c r="FM170" s="95"/>
      <c r="FN170" s="95"/>
      <c r="FO170" s="95"/>
      <c r="FP170" s="95"/>
      <c r="FQ170" s="95"/>
      <c r="FR170" s="95"/>
      <c r="FS170" s="95"/>
      <c r="FT170" s="95"/>
      <c r="FU170" s="95"/>
      <c r="FV170" s="95"/>
      <c r="FW170" s="95"/>
      <c r="FX170" s="95"/>
      <c r="FY170" s="95"/>
      <c r="FZ170" s="95"/>
      <c r="GA170" s="95"/>
      <c r="GB170" s="95"/>
      <c r="GC170" s="95"/>
      <c r="GD170" s="95"/>
      <c r="GE170" s="95"/>
      <c r="GF170" s="95"/>
      <c r="GG170" s="95"/>
      <c r="GH170" s="95"/>
      <c r="GI170" s="95"/>
      <c r="GJ170" s="95"/>
      <c r="GK170" s="95"/>
      <c r="GL170" s="95"/>
      <c r="GM170" s="95"/>
      <c r="GN170" s="95"/>
      <c r="GO170" s="95"/>
      <c r="GP170" s="95"/>
      <c r="GQ170" s="95"/>
      <c r="GR170" s="95"/>
      <c r="GS170" s="95"/>
      <c r="GT170" s="95"/>
      <c r="GU170" s="95"/>
      <c r="GV170" s="95"/>
      <c r="GW170" s="95"/>
      <c r="GX170" s="95"/>
      <c r="GY170" s="95"/>
      <c r="GZ170" s="95"/>
      <c r="HA170" s="95"/>
      <c r="HB170" s="95"/>
      <c r="HC170" s="95"/>
      <c r="HD170" s="95"/>
      <c r="HE170" s="95"/>
      <c r="HF170" s="95"/>
      <c r="HG170" s="95"/>
      <c r="HH170" s="95"/>
      <c r="HI170" s="95"/>
      <c r="HJ170" s="95"/>
      <c r="HK170" s="95"/>
      <c r="HL170" s="95"/>
      <c r="HM170" s="95"/>
      <c r="HN170" s="95"/>
      <c r="HO170" s="95"/>
      <c r="HP170" s="95"/>
      <c r="HQ170" s="95"/>
      <c r="HR170" s="95"/>
      <c r="HS170" s="95"/>
      <c r="HT170" s="95"/>
      <c r="HU170" s="95"/>
      <c r="HV170" s="95"/>
      <c r="HW170" s="95"/>
      <c r="HX170" s="95"/>
      <c r="HY170" s="95"/>
      <c r="HZ170" s="95"/>
      <c r="IA170" s="95"/>
      <c r="IB170" s="95"/>
      <c r="IC170" s="95"/>
      <c r="ID170" s="95"/>
      <c r="IE170" s="95"/>
      <c r="IF170" s="95"/>
      <c r="IG170" s="95"/>
      <c r="IH170" s="95"/>
      <c r="II170" s="95"/>
      <c r="IJ170" s="95"/>
      <c r="IK170" s="95"/>
      <c r="IL170" s="95"/>
      <c r="IM170" s="95"/>
      <c r="IN170" s="95"/>
      <c r="IO170" s="95"/>
      <c r="IP170" s="95"/>
      <c r="IQ170" s="95"/>
      <c r="IR170" s="95"/>
      <c r="IS170" s="95"/>
      <c r="IT170" s="95"/>
      <c r="IU170" s="95"/>
      <c r="IV170" s="95"/>
    </row>
    <row r="171" spans="1:256" s="446" customFormat="1" ht="15" customHeight="1">
      <c r="A171" s="96"/>
      <c r="B171" s="96"/>
      <c r="C171" s="96"/>
      <c r="D171" s="348"/>
      <c r="E171" s="348"/>
      <c r="F171" s="348"/>
      <c r="G171" s="179"/>
      <c r="H171" s="179"/>
      <c r="I171" s="95"/>
      <c r="J171" s="180"/>
      <c r="K171" s="95"/>
      <c r="L171" s="95"/>
      <c r="M171" s="180"/>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c r="BS171" s="95"/>
      <c r="BT171" s="95"/>
      <c r="BU171" s="95"/>
      <c r="BV171" s="95"/>
      <c r="BW171" s="95"/>
      <c r="BX171" s="95"/>
      <c r="BY171" s="95"/>
      <c r="BZ171" s="95"/>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c r="DK171" s="95"/>
      <c r="DL171" s="95"/>
      <c r="DM171" s="95"/>
      <c r="DN171" s="95"/>
      <c r="DO171" s="95"/>
      <c r="DP171" s="95"/>
      <c r="DQ171" s="95"/>
      <c r="DR171" s="95"/>
      <c r="DS171" s="95"/>
      <c r="DT171" s="95"/>
      <c r="DU171" s="95"/>
      <c r="DV171" s="95"/>
      <c r="DW171" s="95"/>
      <c r="DX171" s="95"/>
      <c r="DY171" s="95"/>
      <c r="DZ171" s="95"/>
      <c r="EA171" s="95"/>
      <c r="EB171" s="95"/>
      <c r="EC171" s="95"/>
      <c r="ED171" s="95"/>
      <c r="EE171" s="95"/>
      <c r="EF171" s="95"/>
      <c r="EG171" s="95"/>
      <c r="EH171" s="95"/>
      <c r="EI171" s="95"/>
      <c r="EJ171" s="95"/>
      <c r="EK171" s="95"/>
      <c r="EL171" s="95"/>
      <c r="EM171" s="95"/>
      <c r="EN171" s="95"/>
      <c r="EO171" s="95"/>
      <c r="EP171" s="95"/>
      <c r="EQ171" s="95"/>
      <c r="ER171" s="95"/>
      <c r="ES171" s="95"/>
      <c r="ET171" s="95"/>
      <c r="EU171" s="95"/>
      <c r="EV171" s="95"/>
      <c r="EW171" s="95"/>
      <c r="EX171" s="95"/>
      <c r="EY171" s="95"/>
      <c r="EZ171" s="95"/>
      <c r="FA171" s="95"/>
      <c r="FB171" s="95"/>
      <c r="FC171" s="95"/>
      <c r="FD171" s="95"/>
      <c r="FE171" s="95"/>
      <c r="FF171" s="95"/>
      <c r="FG171" s="95"/>
      <c r="FH171" s="95"/>
      <c r="FI171" s="95"/>
      <c r="FJ171" s="95"/>
      <c r="FK171" s="95"/>
      <c r="FL171" s="95"/>
      <c r="FM171" s="95"/>
      <c r="FN171" s="95"/>
      <c r="FO171" s="95"/>
      <c r="FP171" s="95"/>
      <c r="FQ171" s="95"/>
      <c r="FR171" s="95"/>
      <c r="FS171" s="95"/>
      <c r="FT171" s="95"/>
      <c r="FU171" s="95"/>
      <c r="FV171" s="95"/>
      <c r="FW171" s="95"/>
      <c r="FX171" s="95"/>
      <c r="FY171" s="95"/>
      <c r="FZ171" s="95"/>
      <c r="GA171" s="95"/>
      <c r="GB171" s="95"/>
      <c r="GC171" s="95"/>
      <c r="GD171" s="95"/>
      <c r="GE171" s="95"/>
      <c r="GF171" s="95"/>
      <c r="GG171" s="95"/>
      <c r="GH171" s="95"/>
      <c r="GI171" s="95"/>
      <c r="GJ171" s="95"/>
      <c r="GK171" s="95"/>
      <c r="GL171" s="95"/>
      <c r="GM171" s="95"/>
      <c r="GN171" s="95"/>
      <c r="GO171" s="95"/>
      <c r="GP171" s="95"/>
      <c r="GQ171" s="95"/>
      <c r="GR171" s="95"/>
      <c r="GS171" s="95"/>
      <c r="GT171" s="95"/>
      <c r="GU171" s="95"/>
      <c r="GV171" s="95"/>
      <c r="GW171" s="95"/>
      <c r="GX171" s="95"/>
      <c r="GY171" s="95"/>
      <c r="GZ171" s="95"/>
      <c r="HA171" s="95"/>
      <c r="HB171" s="95"/>
      <c r="HC171" s="95"/>
      <c r="HD171" s="95"/>
      <c r="HE171" s="95"/>
      <c r="HF171" s="95"/>
      <c r="HG171" s="95"/>
      <c r="HH171" s="95"/>
      <c r="HI171" s="95"/>
      <c r="HJ171" s="95"/>
      <c r="HK171" s="95"/>
      <c r="HL171" s="95"/>
      <c r="HM171" s="95"/>
      <c r="HN171" s="95"/>
      <c r="HO171" s="95"/>
      <c r="HP171" s="95"/>
      <c r="HQ171" s="95"/>
      <c r="HR171" s="95"/>
      <c r="HS171" s="95"/>
      <c r="HT171" s="95"/>
      <c r="HU171" s="95"/>
      <c r="HV171" s="95"/>
      <c r="HW171" s="95"/>
      <c r="HX171" s="95"/>
      <c r="HY171" s="95"/>
      <c r="HZ171" s="95"/>
      <c r="IA171" s="95"/>
      <c r="IB171" s="95"/>
      <c r="IC171" s="95"/>
      <c r="ID171" s="95"/>
      <c r="IE171" s="95"/>
      <c r="IF171" s="95"/>
      <c r="IG171" s="95"/>
      <c r="IH171" s="95"/>
      <c r="II171" s="95"/>
      <c r="IJ171" s="95"/>
      <c r="IK171" s="95"/>
      <c r="IL171" s="95"/>
      <c r="IM171" s="95"/>
      <c r="IN171" s="95"/>
      <c r="IO171" s="95"/>
      <c r="IP171" s="95"/>
      <c r="IQ171" s="95"/>
      <c r="IR171" s="95"/>
      <c r="IS171" s="95"/>
      <c r="IT171" s="95"/>
      <c r="IU171" s="95"/>
      <c r="IV171" s="95"/>
    </row>
    <row r="172" spans="1:256" s="446" customFormat="1" ht="15" customHeight="1">
      <c r="A172" s="96"/>
      <c r="B172" s="96"/>
      <c r="C172" s="96"/>
      <c r="D172" s="348"/>
      <c r="E172" s="348"/>
      <c r="F172" s="348"/>
      <c r="G172" s="179"/>
      <c r="H172" s="179"/>
      <c r="I172" s="95"/>
      <c r="J172" s="180"/>
      <c r="K172" s="95"/>
      <c r="L172" s="95"/>
      <c r="M172" s="180"/>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95"/>
      <c r="CB172" s="95"/>
      <c r="CC172" s="95"/>
      <c r="CD172" s="95"/>
      <c r="CE172" s="95"/>
      <c r="CF172" s="95"/>
      <c r="CG172" s="95"/>
      <c r="CH172" s="9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5"/>
      <c r="DF172" s="95"/>
      <c r="DG172" s="95"/>
      <c r="DH172" s="95"/>
      <c r="DI172" s="95"/>
      <c r="DJ172" s="95"/>
      <c r="DK172" s="95"/>
      <c r="DL172" s="95"/>
      <c r="DM172" s="95"/>
      <c r="DN172" s="95"/>
      <c r="DO172" s="95"/>
      <c r="DP172" s="95"/>
      <c r="DQ172" s="95"/>
      <c r="DR172" s="95"/>
      <c r="DS172" s="95"/>
      <c r="DT172" s="95"/>
      <c r="DU172" s="95"/>
      <c r="DV172" s="95"/>
      <c r="DW172" s="95"/>
      <c r="DX172" s="95"/>
      <c r="DY172" s="95"/>
      <c r="DZ172" s="95"/>
      <c r="EA172" s="95"/>
      <c r="EB172" s="95"/>
      <c r="EC172" s="95"/>
      <c r="ED172" s="95"/>
      <c r="EE172" s="95"/>
      <c r="EF172" s="95"/>
      <c r="EG172" s="95"/>
      <c r="EH172" s="95"/>
      <c r="EI172" s="95"/>
      <c r="EJ172" s="95"/>
      <c r="EK172" s="95"/>
      <c r="EL172" s="95"/>
      <c r="EM172" s="95"/>
      <c r="EN172" s="95"/>
      <c r="EO172" s="95"/>
      <c r="EP172" s="95"/>
      <c r="EQ172" s="95"/>
      <c r="ER172" s="95"/>
      <c r="ES172" s="95"/>
      <c r="ET172" s="95"/>
      <c r="EU172" s="95"/>
      <c r="EV172" s="95"/>
      <c r="EW172" s="95"/>
      <c r="EX172" s="95"/>
      <c r="EY172" s="95"/>
      <c r="EZ172" s="95"/>
      <c r="FA172" s="95"/>
      <c r="FB172" s="95"/>
      <c r="FC172" s="95"/>
      <c r="FD172" s="95"/>
      <c r="FE172" s="95"/>
      <c r="FF172" s="95"/>
      <c r="FG172" s="95"/>
      <c r="FH172" s="95"/>
      <c r="FI172" s="95"/>
      <c r="FJ172" s="95"/>
      <c r="FK172" s="95"/>
      <c r="FL172" s="95"/>
      <c r="FM172" s="95"/>
      <c r="FN172" s="95"/>
      <c r="FO172" s="95"/>
      <c r="FP172" s="95"/>
      <c r="FQ172" s="95"/>
      <c r="FR172" s="95"/>
      <c r="FS172" s="95"/>
      <c r="FT172" s="95"/>
      <c r="FU172" s="95"/>
      <c r="FV172" s="95"/>
      <c r="FW172" s="95"/>
      <c r="FX172" s="95"/>
      <c r="FY172" s="95"/>
      <c r="FZ172" s="95"/>
      <c r="GA172" s="95"/>
      <c r="GB172" s="95"/>
      <c r="GC172" s="95"/>
      <c r="GD172" s="95"/>
      <c r="GE172" s="95"/>
      <c r="GF172" s="95"/>
      <c r="GG172" s="95"/>
      <c r="GH172" s="95"/>
      <c r="GI172" s="95"/>
      <c r="GJ172" s="95"/>
      <c r="GK172" s="95"/>
      <c r="GL172" s="95"/>
      <c r="GM172" s="95"/>
      <c r="GN172" s="95"/>
      <c r="GO172" s="95"/>
      <c r="GP172" s="95"/>
      <c r="GQ172" s="95"/>
      <c r="GR172" s="95"/>
      <c r="GS172" s="95"/>
      <c r="GT172" s="95"/>
      <c r="GU172" s="95"/>
      <c r="GV172" s="95"/>
      <c r="GW172" s="95"/>
      <c r="GX172" s="95"/>
      <c r="GY172" s="95"/>
      <c r="GZ172" s="95"/>
      <c r="HA172" s="95"/>
      <c r="HB172" s="95"/>
      <c r="HC172" s="95"/>
      <c r="HD172" s="95"/>
      <c r="HE172" s="95"/>
      <c r="HF172" s="95"/>
      <c r="HG172" s="95"/>
      <c r="HH172" s="95"/>
      <c r="HI172" s="95"/>
      <c r="HJ172" s="95"/>
      <c r="HK172" s="95"/>
      <c r="HL172" s="95"/>
      <c r="HM172" s="95"/>
      <c r="HN172" s="95"/>
      <c r="HO172" s="95"/>
      <c r="HP172" s="95"/>
      <c r="HQ172" s="95"/>
      <c r="HR172" s="95"/>
      <c r="HS172" s="95"/>
      <c r="HT172" s="95"/>
      <c r="HU172" s="95"/>
      <c r="HV172" s="95"/>
      <c r="HW172" s="95"/>
      <c r="HX172" s="95"/>
      <c r="HY172" s="95"/>
      <c r="HZ172" s="95"/>
      <c r="IA172" s="95"/>
      <c r="IB172" s="95"/>
      <c r="IC172" s="95"/>
      <c r="ID172" s="95"/>
      <c r="IE172" s="95"/>
      <c r="IF172" s="95"/>
      <c r="IG172" s="95"/>
      <c r="IH172" s="95"/>
      <c r="II172" s="95"/>
      <c r="IJ172" s="95"/>
      <c r="IK172" s="95"/>
      <c r="IL172" s="95"/>
      <c r="IM172" s="95"/>
      <c r="IN172" s="95"/>
      <c r="IO172" s="95"/>
      <c r="IP172" s="95"/>
      <c r="IQ172" s="95"/>
      <c r="IR172" s="95"/>
      <c r="IS172" s="95"/>
      <c r="IT172" s="95"/>
      <c r="IU172" s="95"/>
      <c r="IV172" s="95"/>
    </row>
    <row r="173" spans="1:256" s="446" customFormat="1" ht="15" customHeight="1">
      <c r="A173" s="96"/>
      <c r="B173" s="96"/>
      <c r="C173" s="96"/>
      <c r="D173" s="348"/>
      <c r="E173" s="348"/>
      <c r="F173" s="348"/>
      <c r="G173" s="179"/>
      <c r="H173" s="179"/>
      <c r="I173" s="95"/>
      <c r="J173" s="180"/>
      <c r="K173" s="95"/>
      <c r="L173" s="95"/>
      <c r="M173" s="180"/>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c r="BS173" s="95"/>
      <c r="BT173" s="95"/>
      <c r="BU173" s="95"/>
      <c r="BV173" s="95"/>
      <c r="BW173" s="95"/>
      <c r="BX173" s="95"/>
      <c r="BY173" s="95"/>
      <c r="BZ173" s="95"/>
      <c r="CA173" s="95"/>
      <c r="CB173" s="95"/>
      <c r="CC173" s="95"/>
      <c r="CD173" s="95"/>
      <c r="CE173" s="95"/>
      <c r="CF173" s="95"/>
      <c r="CG173" s="95"/>
      <c r="CH173" s="95"/>
      <c r="CI173" s="95"/>
      <c r="CJ173" s="95"/>
      <c r="CK173" s="95"/>
      <c r="CL173" s="95"/>
      <c r="CM173" s="95"/>
      <c r="CN173" s="95"/>
      <c r="CO173" s="95"/>
      <c r="CP173" s="95"/>
      <c r="CQ173" s="95"/>
      <c r="CR173" s="95"/>
      <c r="CS173" s="95"/>
      <c r="CT173" s="95"/>
      <c r="CU173" s="95"/>
      <c r="CV173" s="95"/>
      <c r="CW173" s="95"/>
      <c r="CX173" s="95"/>
      <c r="CY173" s="95"/>
      <c r="CZ173" s="95"/>
      <c r="DA173" s="95"/>
      <c r="DB173" s="95"/>
      <c r="DC173" s="95"/>
      <c r="DD173" s="95"/>
      <c r="DE173" s="95"/>
      <c r="DF173" s="95"/>
      <c r="DG173" s="95"/>
      <c r="DH173" s="95"/>
      <c r="DI173" s="95"/>
      <c r="DJ173" s="95"/>
      <c r="DK173" s="95"/>
      <c r="DL173" s="95"/>
      <c r="DM173" s="95"/>
      <c r="DN173" s="95"/>
      <c r="DO173" s="95"/>
      <c r="DP173" s="95"/>
      <c r="DQ173" s="95"/>
      <c r="DR173" s="95"/>
      <c r="DS173" s="95"/>
      <c r="DT173" s="95"/>
      <c r="DU173" s="95"/>
      <c r="DV173" s="95"/>
      <c r="DW173" s="95"/>
      <c r="DX173" s="95"/>
      <c r="DY173" s="95"/>
      <c r="DZ173" s="95"/>
      <c r="EA173" s="95"/>
      <c r="EB173" s="95"/>
      <c r="EC173" s="95"/>
      <c r="ED173" s="95"/>
      <c r="EE173" s="95"/>
      <c r="EF173" s="95"/>
      <c r="EG173" s="95"/>
      <c r="EH173" s="95"/>
      <c r="EI173" s="95"/>
      <c r="EJ173" s="95"/>
      <c r="EK173" s="95"/>
      <c r="EL173" s="95"/>
      <c r="EM173" s="95"/>
      <c r="EN173" s="95"/>
      <c r="EO173" s="95"/>
      <c r="EP173" s="95"/>
      <c r="EQ173" s="95"/>
      <c r="ER173" s="95"/>
      <c r="ES173" s="95"/>
      <c r="ET173" s="95"/>
      <c r="EU173" s="95"/>
      <c r="EV173" s="95"/>
      <c r="EW173" s="95"/>
      <c r="EX173" s="95"/>
      <c r="EY173" s="95"/>
      <c r="EZ173" s="95"/>
      <c r="FA173" s="95"/>
      <c r="FB173" s="95"/>
      <c r="FC173" s="95"/>
      <c r="FD173" s="95"/>
      <c r="FE173" s="95"/>
      <c r="FF173" s="95"/>
      <c r="FG173" s="95"/>
      <c r="FH173" s="95"/>
      <c r="FI173" s="95"/>
      <c r="FJ173" s="95"/>
      <c r="FK173" s="95"/>
      <c r="FL173" s="95"/>
      <c r="FM173" s="95"/>
      <c r="FN173" s="95"/>
      <c r="FO173" s="95"/>
      <c r="FP173" s="95"/>
      <c r="FQ173" s="95"/>
      <c r="FR173" s="95"/>
      <c r="FS173" s="95"/>
      <c r="FT173" s="95"/>
      <c r="FU173" s="95"/>
      <c r="FV173" s="95"/>
      <c r="FW173" s="95"/>
      <c r="FX173" s="95"/>
      <c r="FY173" s="95"/>
      <c r="FZ173" s="95"/>
      <c r="GA173" s="95"/>
      <c r="GB173" s="95"/>
      <c r="GC173" s="95"/>
      <c r="GD173" s="95"/>
      <c r="GE173" s="95"/>
      <c r="GF173" s="95"/>
      <c r="GG173" s="95"/>
      <c r="GH173" s="95"/>
      <c r="GI173" s="95"/>
      <c r="GJ173" s="95"/>
      <c r="GK173" s="95"/>
      <c r="GL173" s="95"/>
      <c r="GM173" s="95"/>
      <c r="GN173" s="95"/>
      <c r="GO173" s="95"/>
      <c r="GP173" s="95"/>
      <c r="GQ173" s="95"/>
      <c r="GR173" s="95"/>
      <c r="GS173" s="95"/>
      <c r="GT173" s="95"/>
      <c r="GU173" s="95"/>
      <c r="GV173" s="95"/>
      <c r="GW173" s="95"/>
      <c r="GX173" s="95"/>
      <c r="GY173" s="95"/>
      <c r="GZ173" s="95"/>
      <c r="HA173" s="95"/>
      <c r="HB173" s="95"/>
      <c r="HC173" s="95"/>
      <c r="HD173" s="95"/>
      <c r="HE173" s="95"/>
      <c r="HF173" s="95"/>
      <c r="HG173" s="95"/>
      <c r="HH173" s="95"/>
      <c r="HI173" s="95"/>
      <c r="HJ173" s="95"/>
      <c r="HK173" s="95"/>
      <c r="HL173" s="95"/>
      <c r="HM173" s="95"/>
      <c r="HN173" s="95"/>
      <c r="HO173" s="95"/>
      <c r="HP173" s="95"/>
      <c r="HQ173" s="95"/>
      <c r="HR173" s="95"/>
      <c r="HS173" s="95"/>
      <c r="HT173" s="95"/>
      <c r="HU173" s="95"/>
      <c r="HV173" s="95"/>
      <c r="HW173" s="95"/>
      <c r="HX173" s="95"/>
      <c r="HY173" s="95"/>
      <c r="HZ173" s="95"/>
      <c r="IA173" s="95"/>
      <c r="IB173" s="95"/>
      <c r="IC173" s="95"/>
      <c r="ID173" s="95"/>
      <c r="IE173" s="95"/>
      <c r="IF173" s="95"/>
      <c r="IG173" s="95"/>
      <c r="IH173" s="95"/>
      <c r="II173" s="95"/>
      <c r="IJ173" s="95"/>
      <c r="IK173" s="95"/>
      <c r="IL173" s="95"/>
      <c r="IM173" s="95"/>
      <c r="IN173" s="95"/>
      <c r="IO173" s="95"/>
      <c r="IP173" s="95"/>
      <c r="IQ173" s="95"/>
      <c r="IR173" s="95"/>
      <c r="IS173" s="95"/>
      <c r="IT173" s="95"/>
      <c r="IU173" s="95"/>
      <c r="IV173" s="95"/>
    </row>
    <row r="174" spans="1:256" s="446" customFormat="1" ht="15" customHeight="1">
      <c r="A174" s="96"/>
      <c r="B174" s="96"/>
      <c r="C174" s="96"/>
      <c r="D174" s="348"/>
      <c r="E174" s="348"/>
      <c r="F174" s="348"/>
      <c r="G174" s="179"/>
      <c r="H174" s="179"/>
      <c r="I174" s="95"/>
      <c r="J174" s="180"/>
      <c r="K174" s="95"/>
      <c r="L174" s="95"/>
      <c r="M174" s="180"/>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c r="FL174" s="95"/>
      <c r="FM174" s="95"/>
      <c r="FN174" s="95"/>
      <c r="FO174" s="95"/>
      <c r="FP174" s="95"/>
      <c r="FQ174" s="95"/>
      <c r="FR174" s="95"/>
      <c r="FS174" s="95"/>
      <c r="FT174" s="95"/>
      <c r="FU174" s="95"/>
      <c r="FV174" s="95"/>
      <c r="FW174" s="95"/>
      <c r="FX174" s="95"/>
      <c r="FY174" s="95"/>
      <c r="FZ174" s="95"/>
      <c r="GA174" s="95"/>
      <c r="GB174" s="95"/>
      <c r="GC174" s="95"/>
      <c r="GD174" s="95"/>
      <c r="GE174" s="95"/>
      <c r="GF174" s="95"/>
      <c r="GG174" s="95"/>
      <c r="GH174" s="95"/>
      <c r="GI174" s="95"/>
      <c r="GJ174" s="95"/>
      <c r="GK174" s="95"/>
      <c r="GL174" s="95"/>
      <c r="GM174" s="95"/>
      <c r="GN174" s="95"/>
      <c r="GO174" s="95"/>
      <c r="GP174" s="95"/>
      <c r="GQ174" s="95"/>
      <c r="GR174" s="95"/>
      <c r="GS174" s="95"/>
      <c r="GT174" s="95"/>
      <c r="GU174" s="95"/>
      <c r="GV174" s="95"/>
      <c r="GW174" s="95"/>
      <c r="GX174" s="95"/>
      <c r="GY174" s="95"/>
      <c r="GZ174" s="95"/>
      <c r="HA174" s="95"/>
      <c r="HB174" s="95"/>
      <c r="HC174" s="95"/>
      <c r="HD174" s="95"/>
      <c r="HE174" s="95"/>
      <c r="HF174" s="95"/>
      <c r="HG174" s="95"/>
      <c r="HH174" s="95"/>
      <c r="HI174" s="95"/>
      <c r="HJ174" s="95"/>
      <c r="HK174" s="95"/>
      <c r="HL174" s="95"/>
      <c r="HM174" s="95"/>
      <c r="HN174" s="95"/>
      <c r="HO174" s="95"/>
      <c r="HP174" s="95"/>
      <c r="HQ174" s="95"/>
      <c r="HR174" s="95"/>
      <c r="HS174" s="95"/>
      <c r="HT174" s="95"/>
      <c r="HU174" s="95"/>
      <c r="HV174" s="95"/>
      <c r="HW174" s="95"/>
      <c r="HX174" s="95"/>
      <c r="HY174" s="95"/>
      <c r="HZ174" s="95"/>
      <c r="IA174" s="95"/>
      <c r="IB174" s="95"/>
      <c r="IC174" s="95"/>
      <c r="ID174" s="95"/>
      <c r="IE174" s="95"/>
      <c r="IF174" s="95"/>
      <c r="IG174" s="95"/>
      <c r="IH174" s="95"/>
      <c r="II174" s="95"/>
      <c r="IJ174" s="95"/>
      <c r="IK174" s="95"/>
      <c r="IL174" s="95"/>
      <c r="IM174" s="95"/>
      <c r="IN174" s="95"/>
      <c r="IO174" s="95"/>
      <c r="IP174" s="95"/>
      <c r="IQ174" s="95"/>
      <c r="IR174" s="95"/>
      <c r="IS174" s="95"/>
      <c r="IT174" s="95"/>
      <c r="IU174" s="95"/>
      <c r="IV174" s="95"/>
    </row>
    <row r="175" spans="1:256" s="446" customFormat="1" ht="15" customHeight="1">
      <c r="A175" s="96"/>
      <c r="B175" s="96"/>
      <c r="C175" s="96"/>
      <c r="D175" s="348"/>
      <c r="E175" s="348"/>
      <c r="F175" s="348"/>
      <c r="G175" s="179"/>
      <c r="H175" s="179"/>
      <c r="I175" s="95"/>
      <c r="J175" s="180"/>
      <c r="K175" s="95"/>
      <c r="L175" s="95"/>
      <c r="M175" s="180"/>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c r="CV175" s="95"/>
      <c r="CW175" s="95"/>
      <c r="CX175" s="95"/>
      <c r="CY175" s="95"/>
      <c r="CZ175" s="95"/>
      <c r="DA175" s="95"/>
      <c r="DB175" s="95"/>
      <c r="DC175" s="95"/>
      <c r="DD175" s="95"/>
      <c r="DE175" s="95"/>
      <c r="DF175" s="95"/>
      <c r="DG175" s="95"/>
      <c r="DH175" s="95"/>
      <c r="DI175" s="95"/>
      <c r="DJ175" s="95"/>
      <c r="DK175" s="95"/>
      <c r="DL175" s="95"/>
      <c r="DM175" s="95"/>
      <c r="DN175" s="95"/>
      <c r="DO175" s="95"/>
      <c r="DP175" s="95"/>
      <c r="DQ175" s="95"/>
      <c r="DR175" s="95"/>
      <c r="DS175" s="95"/>
      <c r="DT175" s="95"/>
      <c r="DU175" s="95"/>
      <c r="DV175" s="95"/>
      <c r="DW175" s="95"/>
      <c r="DX175" s="95"/>
      <c r="DY175" s="95"/>
      <c r="DZ175" s="95"/>
      <c r="EA175" s="95"/>
      <c r="EB175" s="95"/>
      <c r="EC175" s="95"/>
      <c r="ED175" s="95"/>
      <c r="EE175" s="95"/>
      <c r="EF175" s="95"/>
      <c r="EG175" s="95"/>
      <c r="EH175" s="95"/>
      <c r="EI175" s="95"/>
      <c r="EJ175" s="95"/>
      <c r="EK175" s="95"/>
      <c r="EL175" s="95"/>
      <c r="EM175" s="95"/>
      <c r="EN175" s="95"/>
      <c r="EO175" s="95"/>
      <c r="EP175" s="95"/>
      <c r="EQ175" s="95"/>
      <c r="ER175" s="95"/>
      <c r="ES175" s="95"/>
      <c r="ET175" s="95"/>
      <c r="EU175" s="95"/>
      <c r="EV175" s="95"/>
      <c r="EW175" s="95"/>
      <c r="EX175" s="95"/>
      <c r="EY175" s="95"/>
      <c r="EZ175" s="95"/>
      <c r="FA175" s="95"/>
      <c r="FB175" s="95"/>
      <c r="FC175" s="95"/>
      <c r="FD175" s="95"/>
      <c r="FE175" s="95"/>
      <c r="FF175" s="95"/>
      <c r="FG175" s="95"/>
      <c r="FH175" s="95"/>
      <c r="FI175" s="95"/>
      <c r="FJ175" s="95"/>
      <c r="FK175" s="95"/>
      <c r="FL175" s="95"/>
      <c r="FM175" s="95"/>
      <c r="FN175" s="95"/>
      <c r="FO175" s="95"/>
      <c r="FP175" s="95"/>
      <c r="FQ175" s="95"/>
      <c r="FR175" s="95"/>
      <c r="FS175" s="95"/>
      <c r="FT175" s="95"/>
      <c r="FU175" s="95"/>
      <c r="FV175" s="95"/>
      <c r="FW175" s="95"/>
      <c r="FX175" s="95"/>
      <c r="FY175" s="95"/>
      <c r="FZ175" s="95"/>
      <c r="GA175" s="95"/>
      <c r="GB175" s="95"/>
      <c r="GC175" s="95"/>
      <c r="GD175" s="95"/>
      <c r="GE175" s="95"/>
      <c r="GF175" s="95"/>
      <c r="GG175" s="95"/>
      <c r="GH175" s="95"/>
      <c r="GI175" s="95"/>
      <c r="GJ175" s="95"/>
      <c r="GK175" s="95"/>
      <c r="GL175" s="95"/>
      <c r="GM175" s="95"/>
      <c r="GN175" s="95"/>
      <c r="GO175" s="95"/>
      <c r="GP175" s="95"/>
      <c r="GQ175" s="95"/>
      <c r="GR175" s="95"/>
      <c r="GS175" s="95"/>
      <c r="GT175" s="95"/>
      <c r="GU175" s="95"/>
      <c r="GV175" s="95"/>
      <c r="GW175" s="95"/>
      <c r="GX175" s="95"/>
      <c r="GY175" s="95"/>
      <c r="GZ175" s="95"/>
      <c r="HA175" s="95"/>
      <c r="HB175" s="95"/>
      <c r="HC175" s="95"/>
      <c r="HD175" s="95"/>
      <c r="HE175" s="95"/>
      <c r="HF175" s="95"/>
      <c r="HG175" s="95"/>
      <c r="HH175" s="95"/>
      <c r="HI175" s="95"/>
      <c r="HJ175" s="95"/>
      <c r="HK175" s="95"/>
      <c r="HL175" s="95"/>
      <c r="HM175" s="95"/>
      <c r="HN175" s="95"/>
      <c r="HO175" s="95"/>
      <c r="HP175" s="95"/>
      <c r="HQ175" s="95"/>
      <c r="HR175" s="95"/>
      <c r="HS175" s="95"/>
      <c r="HT175" s="95"/>
      <c r="HU175" s="95"/>
      <c r="HV175" s="95"/>
      <c r="HW175" s="95"/>
      <c r="HX175" s="95"/>
      <c r="HY175" s="95"/>
      <c r="HZ175" s="95"/>
      <c r="IA175" s="95"/>
      <c r="IB175" s="95"/>
      <c r="IC175" s="95"/>
      <c r="ID175" s="95"/>
      <c r="IE175" s="95"/>
      <c r="IF175" s="95"/>
      <c r="IG175" s="95"/>
      <c r="IH175" s="95"/>
      <c r="II175" s="95"/>
      <c r="IJ175" s="95"/>
      <c r="IK175" s="95"/>
      <c r="IL175" s="95"/>
      <c r="IM175" s="95"/>
      <c r="IN175" s="95"/>
      <c r="IO175" s="95"/>
      <c r="IP175" s="95"/>
      <c r="IQ175" s="95"/>
      <c r="IR175" s="95"/>
      <c r="IS175" s="95"/>
      <c r="IT175" s="95"/>
      <c r="IU175" s="95"/>
      <c r="IV175" s="95"/>
    </row>
    <row r="176" spans="1:256" s="446" customFormat="1" ht="15" customHeight="1">
      <c r="A176" s="96"/>
      <c r="B176" s="96"/>
      <c r="C176" s="96"/>
      <c r="D176" s="348"/>
      <c r="E176" s="348"/>
      <c r="F176" s="348"/>
      <c r="G176" s="179"/>
      <c r="H176" s="179"/>
      <c r="I176" s="95"/>
      <c r="J176" s="180"/>
      <c r="K176" s="95"/>
      <c r="L176" s="95"/>
      <c r="M176" s="180"/>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95"/>
      <c r="BP176" s="95"/>
      <c r="BQ176" s="95"/>
      <c r="BR176" s="95"/>
      <c r="BS176" s="95"/>
      <c r="BT176" s="95"/>
      <c r="BU176" s="95"/>
      <c r="BV176" s="95"/>
      <c r="BW176" s="95"/>
      <c r="BX176" s="95"/>
      <c r="BY176" s="95"/>
      <c r="BZ176" s="95"/>
      <c r="CA176" s="95"/>
      <c r="CB176" s="95"/>
      <c r="CC176" s="95"/>
      <c r="CD176" s="95"/>
      <c r="CE176" s="95"/>
      <c r="CF176" s="95"/>
      <c r="CG176" s="95"/>
      <c r="CH176" s="95"/>
      <c r="CI176" s="95"/>
      <c r="CJ176" s="95"/>
      <c r="CK176" s="95"/>
      <c r="CL176" s="95"/>
      <c r="CM176" s="95"/>
      <c r="CN176" s="95"/>
      <c r="CO176" s="95"/>
      <c r="CP176" s="95"/>
      <c r="CQ176" s="95"/>
      <c r="CR176" s="95"/>
      <c r="CS176" s="95"/>
      <c r="CT176" s="95"/>
      <c r="CU176" s="95"/>
      <c r="CV176" s="95"/>
      <c r="CW176" s="95"/>
      <c r="CX176" s="95"/>
      <c r="CY176" s="95"/>
      <c r="CZ176" s="95"/>
      <c r="DA176" s="95"/>
      <c r="DB176" s="95"/>
      <c r="DC176" s="95"/>
      <c r="DD176" s="95"/>
      <c r="DE176" s="95"/>
      <c r="DF176" s="95"/>
      <c r="DG176" s="95"/>
      <c r="DH176" s="95"/>
      <c r="DI176" s="95"/>
      <c r="DJ176" s="95"/>
      <c r="DK176" s="95"/>
      <c r="DL176" s="95"/>
      <c r="DM176" s="95"/>
      <c r="DN176" s="95"/>
      <c r="DO176" s="95"/>
      <c r="DP176" s="95"/>
      <c r="DQ176" s="95"/>
      <c r="DR176" s="95"/>
      <c r="DS176" s="95"/>
      <c r="DT176" s="95"/>
      <c r="DU176" s="95"/>
      <c r="DV176" s="95"/>
      <c r="DW176" s="95"/>
      <c r="DX176" s="95"/>
      <c r="DY176" s="95"/>
      <c r="DZ176" s="95"/>
      <c r="EA176" s="95"/>
      <c r="EB176" s="95"/>
      <c r="EC176" s="95"/>
      <c r="ED176" s="95"/>
      <c r="EE176" s="95"/>
      <c r="EF176" s="95"/>
      <c r="EG176" s="95"/>
      <c r="EH176" s="95"/>
      <c r="EI176" s="95"/>
      <c r="EJ176" s="95"/>
      <c r="EK176" s="95"/>
      <c r="EL176" s="95"/>
      <c r="EM176" s="95"/>
      <c r="EN176" s="95"/>
      <c r="EO176" s="95"/>
      <c r="EP176" s="95"/>
      <c r="EQ176" s="95"/>
      <c r="ER176" s="95"/>
      <c r="ES176" s="95"/>
      <c r="ET176" s="95"/>
      <c r="EU176" s="95"/>
      <c r="EV176" s="95"/>
      <c r="EW176" s="95"/>
      <c r="EX176" s="95"/>
      <c r="EY176" s="95"/>
      <c r="EZ176" s="95"/>
      <c r="FA176" s="95"/>
      <c r="FB176" s="95"/>
      <c r="FC176" s="95"/>
      <c r="FD176" s="95"/>
      <c r="FE176" s="95"/>
      <c r="FF176" s="95"/>
      <c r="FG176" s="95"/>
      <c r="FH176" s="95"/>
      <c r="FI176" s="95"/>
      <c r="FJ176" s="95"/>
      <c r="FK176" s="95"/>
      <c r="FL176" s="95"/>
      <c r="FM176" s="95"/>
      <c r="FN176" s="95"/>
      <c r="FO176" s="95"/>
      <c r="FP176" s="95"/>
      <c r="FQ176" s="95"/>
      <c r="FR176" s="95"/>
      <c r="FS176" s="95"/>
      <c r="FT176" s="95"/>
      <c r="FU176" s="95"/>
      <c r="FV176" s="95"/>
      <c r="FW176" s="95"/>
      <c r="FX176" s="95"/>
      <c r="FY176" s="95"/>
      <c r="FZ176" s="95"/>
      <c r="GA176" s="95"/>
      <c r="GB176" s="95"/>
      <c r="GC176" s="95"/>
      <c r="GD176" s="95"/>
      <c r="GE176" s="95"/>
      <c r="GF176" s="95"/>
      <c r="GG176" s="95"/>
      <c r="GH176" s="95"/>
      <c r="GI176" s="95"/>
      <c r="GJ176" s="95"/>
      <c r="GK176" s="95"/>
      <c r="GL176" s="95"/>
      <c r="GM176" s="95"/>
      <c r="GN176" s="95"/>
      <c r="GO176" s="95"/>
      <c r="GP176" s="95"/>
      <c r="GQ176" s="95"/>
      <c r="GR176" s="95"/>
      <c r="GS176" s="95"/>
      <c r="GT176" s="95"/>
      <c r="GU176" s="95"/>
      <c r="GV176" s="95"/>
      <c r="GW176" s="95"/>
      <c r="GX176" s="95"/>
      <c r="GY176" s="95"/>
      <c r="GZ176" s="95"/>
      <c r="HA176" s="95"/>
      <c r="HB176" s="95"/>
      <c r="HC176" s="95"/>
      <c r="HD176" s="95"/>
      <c r="HE176" s="95"/>
      <c r="HF176" s="95"/>
      <c r="HG176" s="95"/>
      <c r="HH176" s="95"/>
      <c r="HI176" s="95"/>
      <c r="HJ176" s="95"/>
      <c r="HK176" s="95"/>
      <c r="HL176" s="95"/>
      <c r="HM176" s="95"/>
      <c r="HN176" s="95"/>
      <c r="HO176" s="95"/>
      <c r="HP176" s="95"/>
      <c r="HQ176" s="95"/>
      <c r="HR176" s="95"/>
      <c r="HS176" s="95"/>
      <c r="HT176" s="95"/>
      <c r="HU176" s="95"/>
      <c r="HV176" s="95"/>
      <c r="HW176" s="95"/>
      <c r="HX176" s="95"/>
      <c r="HY176" s="95"/>
      <c r="HZ176" s="95"/>
      <c r="IA176" s="95"/>
      <c r="IB176" s="95"/>
      <c r="IC176" s="95"/>
      <c r="ID176" s="95"/>
      <c r="IE176" s="95"/>
      <c r="IF176" s="95"/>
      <c r="IG176" s="95"/>
      <c r="IH176" s="95"/>
      <c r="II176" s="95"/>
      <c r="IJ176" s="95"/>
      <c r="IK176" s="95"/>
      <c r="IL176" s="95"/>
      <c r="IM176" s="95"/>
      <c r="IN176" s="95"/>
      <c r="IO176" s="95"/>
      <c r="IP176" s="95"/>
      <c r="IQ176" s="95"/>
      <c r="IR176" s="95"/>
      <c r="IS176" s="95"/>
      <c r="IT176" s="95"/>
      <c r="IU176" s="95"/>
      <c r="IV176" s="95"/>
    </row>
    <row r="177" spans="1:256" s="446" customFormat="1" ht="15" customHeight="1">
      <c r="A177" s="96"/>
      <c r="B177" s="96"/>
      <c r="C177" s="96"/>
      <c r="D177" s="348"/>
      <c r="E177" s="348"/>
      <c r="F177" s="348"/>
      <c r="G177" s="179"/>
      <c r="H177" s="179"/>
      <c r="I177" s="95"/>
      <c r="J177" s="180"/>
      <c r="K177" s="95"/>
      <c r="L177" s="95"/>
      <c r="M177" s="180"/>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c r="CV177" s="95"/>
      <c r="CW177" s="95"/>
      <c r="CX177" s="95"/>
      <c r="CY177" s="95"/>
      <c r="CZ177" s="95"/>
      <c r="DA177" s="95"/>
      <c r="DB177" s="95"/>
      <c r="DC177" s="95"/>
      <c r="DD177" s="95"/>
      <c r="DE177" s="95"/>
      <c r="DF177" s="95"/>
      <c r="DG177" s="95"/>
      <c r="DH177" s="95"/>
      <c r="DI177" s="95"/>
      <c r="DJ177" s="95"/>
      <c r="DK177" s="95"/>
      <c r="DL177" s="95"/>
      <c r="DM177" s="95"/>
      <c r="DN177" s="95"/>
      <c r="DO177" s="95"/>
      <c r="DP177" s="95"/>
      <c r="DQ177" s="95"/>
      <c r="DR177" s="95"/>
      <c r="DS177" s="95"/>
      <c r="DT177" s="95"/>
      <c r="DU177" s="95"/>
      <c r="DV177" s="95"/>
      <c r="DW177" s="95"/>
      <c r="DX177" s="95"/>
      <c r="DY177" s="95"/>
      <c r="DZ177" s="95"/>
      <c r="EA177" s="95"/>
      <c r="EB177" s="95"/>
      <c r="EC177" s="95"/>
      <c r="ED177" s="95"/>
      <c r="EE177" s="95"/>
      <c r="EF177" s="95"/>
      <c r="EG177" s="95"/>
      <c r="EH177" s="95"/>
      <c r="EI177" s="95"/>
      <c r="EJ177" s="95"/>
      <c r="EK177" s="95"/>
      <c r="EL177" s="95"/>
      <c r="EM177" s="95"/>
      <c r="EN177" s="95"/>
      <c r="EO177" s="95"/>
      <c r="EP177" s="95"/>
      <c r="EQ177" s="95"/>
      <c r="ER177" s="95"/>
      <c r="ES177" s="95"/>
      <c r="ET177" s="95"/>
      <c r="EU177" s="95"/>
      <c r="EV177" s="95"/>
      <c r="EW177" s="95"/>
      <c r="EX177" s="95"/>
      <c r="EY177" s="95"/>
      <c r="EZ177" s="95"/>
      <c r="FA177" s="95"/>
      <c r="FB177" s="95"/>
      <c r="FC177" s="95"/>
      <c r="FD177" s="95"/>
      <c r="FE177" s="95"/>
      <c r="FF177" s="95"/>
      <c r="FG177" s="95"/>
      <c r="FH177" s="95"/>
      <c r="FI177" s="95"/>
      <c r="FJ177" s="95"/>
      <c r="FK177" s="95"/>
      <c r="FL177" s="95"/>
      <c r="FM177" s="95"/>
      <c r="FN177" s="95"/>
      <c r="FO177" s="95"/>
      <c r="FP177" s="95"/>
      <c r="FQ177" s="95"/>
      <c r="FR177" s="95"/>
      <c r="FS177" s="95"/>
      <c r="FT177" s="95"/>
      <c r="FU177" s="95"/>
      <c r="FV177" s="95"/>
      <c r="FW177" s="95"/>
      <c r="FX177" s="95"/>
      <c r="FY177" s="95"/>
      <c r="FZ177" s="95"/>
      <c r="GA177" s="95"/>
      <c r="GB177" s="95"/>
      <c r="GC177" s="95"/>
      <c r="GD177" s="95"/>
      <c r="GE177" s="95"/>
      <c r="GF177" s="95"/>
      <c r="GG177" s="95"/>
      <c r="GH177" s="95"/>
      <c r="GI177" s="95"/>
      <c r="GJ177" s="95"/>
      <c r="GK177" s="95"/>
      <c r="GL177" s="95"/>
      <c r="GM177" s="95"/>
      <c r="GN177" s="95"/>
      <c r="GO177" s="95"/>
      <c r="GP177" s="95"/>
      <c r="GQ177" s="95"/>
      <c r="GR177" s="95"/>
      <c r="GS177" s="95"/>
      <c r="GT177" s="95"/>
      <c r="GU177" s="95"/>
      <c r="GV177" s="95"/>
      <c r="GW177" s="95"/>
      <c r="GX177" s="95"/>
      <c r="GY177" s="95"/>
      <c r="GZ177" s="95"/>
      <c r="HA177" s="95"/>
      <c r="HB177" s="95"/>
      <c r="HC177" s="95"/>
      <c r="HD177" s="95"/>
      <c r="HE177" s="95"/>
      <c r="HF177" s="95"/>
      <c r="HG177" s="95"/>
      <c r="HH177" s="95"/>
      <c r="HI177" s="95"/>
      <c r="HJ177" s="95"/>
      <c r="HK177" s="95"/>
      <c r="HL177" s="95"/>
      <c r="HM177" s="95"/>
      <c r="HN177" s="95"/>
      <c r="HO177" s="95"/>
      <c r="HP177" s="95"/>
      <c r="HQ177" s="95"/>
      <c r="HR177" s="95"/>
      <c r="HS177" s="95"/>
      <c r="HT177" s="95"/>
      <c r="HU177" s="95"/>
      <c r="HV177" s="95"/>
      <c r="HW177" s="95"/>
      <c r="HX177" s="95"/>
      <c r="HY177" s="95"/>
      <c r="HZ177" s="95"/>
      <c r="IA177" s="95"/>
      <c r="IB177" s="95"/>
      <c r="IC177" s="95"/>
      <c r="ID177" s="95"/>
      <c r="IE177" s="95"/>
      <c r="IF177" s="95"/>
      <c r="IG177" s="95"/>
      <c r="IH177" s="95"/>
      <c r="II177" s="95"/>
      <c r="IJ177" s="95"/>
      <c r="IK177" s="95"/>
      <c r="IL177" s="95"/>
      <c r="IM177" s="95"/>
      <c r="IN177" s="95"/>
      <c r="IO177" s="95"/>
      <c r="IP177" s="95"/>
      <c r="IQ177" s="95"/>
      <c r="IR177" s="95"/>
      <c r="IS177" s="95"/>
      <c r="IT177" s="95"/>
      <c r="IU177" s="95"/>
      <c r="IV177" s="95"/>
    </row>
    <row r="178" spans="1:256" s="446" customFormat="1" ht="15" customHeight="1">
      <c r="A178" s="96"/>
      <c r="B178" s="96"/>
      <c r="C178" s="96"/>
      <c r="D178" s="348"/>
      <c r="E178" s="348"/>
      <c r="F178" s="348"/>
      <c r="G178" s="179"/>
      <c r="H178" s="179"/>
      <c r="I178" s="95"/>
      <c r="J178" s="180"/>
      <c r="K178" s="95"/>
      <c r="L178" s="95"/>
      <c r="M178" s="180"/>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c r="CV178" s="95"/>
      <c r="CW178" s="95"/>
      <c r="CX178" s="95"/>
      <c r="CY178" s="95"/>
      <c r="CZ178" s="95"/>
      <c r="DA178" s="95"/>
      <c r="DB178" s="95"/>
      <c r="DC178" s="95"/>
      <c r="DD178" s="95"/>
      <c r="DE178" s="95"/>
      <c r="DF178" s="95"/>
      <c r="DG178" s="95"/>
      <c r="DH178" s="95"/>
      <c r="DI178" s="95"/>
      <c r="DJ178" s="95"/>
      <c r="DK178" s="95"/>
      <c r="DL178" s="95"/>
      <c r="DM178" s="95"/>
      <c r="DN178" s="95"/>
      <c r="DO178" s="95"/>
      <c r="DP178" s="95"/>
      <c r="DQ178" s="95"/>
      <c r="DR178" s="95"/>
      <c r="DS178" s="95"/>
      <c r="DT178" s="95"/>
      <c r="DU178" s="95"/>
      <c r="DV178" s="95"/>
      <c r="DW178" s="95"/>
      <c r="DX178" s="95"/>
      <c r="DY178" s="95"/>
      <c r="DZ178" s="95"/>
      <c r="EA178" s="95"/>
      <c r="EB178" s="95"/>
      <c r="EC178" s="95"/>
      <c r="ED178" s="95"/>
      <c r="EE178" s="95"/>
      <c r="EF178" s="95"/>
      <c r="EG178" s="95"/>
      <c r="EH178" s="95"/>
      <c r="EI178" s="95"/>
      <c r="EJ178" s="95"/>
      <c r="EK178" s="95"/>
      <c r="EL178" s="95"/>
      <c r="EM178" s="95"/>
      <c r="EN178" s="95"/>
      <c r="EO178" s="95"/>
      <c r="EP178" s="95"/>
      <c r="EQ178" s="95"/>
      <c r="ER178" s="95"/>
      <c r="ES178" s="95"/>
      <c r="ET178" s="95"/>
      <c r="EU178" s="95"/>
      <c r="EV178" s="95"/>
      <c r="EW178" s="95"/>
      <c r="EX178" s="95"/>
      <c r="EY178" s="95"/>
      <c r="EZ178" s="95"/>
      <c r="FA178" s="95"/>
      <c r="FB178" s="95"/>
      <c r="FC178" s="95"/>
      <c r="FD178" s="95"/>
      <c r="FE178" s="95"/>
      <c r="FF178" s="95"/>
      <c r="FG178" s="95"/>
      <c r="FH178" s="95"/>
      <c r="FI178" s="95"/>
      <c r="FJ178" s="95"/>
      <c r="FK178" s="95"/>
      <c r="FL178" s="95"/>
      <c r="FM178" s="95"/>
      <c r="FN178" s="95"/>
      <c r="FO178" s="95"/>
      <c r="FP178" s="95"/>
      <c r="FQ178" s="95"/>
      <c r="FR178" s="95"/>
      <c r="FS178" s="95"/>
      <c r="FT178" s="95"/>
      <c r="FU178" s="95"/>
      <c r="FV178" s="95"/>
      <c r="FW178" s="95"/>
      <c r="FX178" s="95"/>
      <c r="FY178" s="95"/>
      <c r="FZ178" s="95"/>
      <c r="GA178" s="95"/>
      <c r="GB178" s="95"/>
      <c r="GC178" s="95"/>
      <c r="GD178" s="95"/>
      <c r="GE178" s="95"/>
      <c r="GF178" s="95"/>
      <c r="GG178" s="95"/>
      <c r="GH178" s="95"/>
      <c r="GI178" s="95"/>
      <c r="GJ178" s="95"/>
      <c r="GK178" s="95"/>
      <c r="GL178" s="95"/>
      <c r="GM178" s="95"/>
      <c r="GN178" s="95"/>
      <c r="GO178" s="95"/>
      <c r="GP178" s="95"/>
      <c r="GQ178" s="95"/>
      <c r="GR178" s="95"/>
      <c r="GS178" s="95"/>
      <c r="GT178" s="95"/>
      <c r="GU178" s="95"/>
      <c r="GV178" s="95"/>
      <c r="GW178" s="95"/>
      <c r="GX178" s="95"/>
      <c r="GY178" s="95"/>
      <c r="GZ178" s="95"/>
      <c r="HA178" s="95"/>
      <c r="HB178" s="95"/>
      <c r="HC178" s="95"/>
      <c r="HD178" s="95"/>
      <c r="HE178" s="95"/>
      <c r="HF178" s="95"/>
      <c r="HG178" s="95"/>
      <c r="HH178" s="95"/>
      <c r="HI178" s="95"/>
      <c r="HJ178" s="95"/>
      <c r="HK178" s="95"/>
      <c r="HL178" s="95"/>
      <c r="HM178" s="95"/>
      <c r="HN178" s="95"/>
      <c r="HO178" s="95"/>
      <c r="HP178" s="95"/>
      <c r="HQ178" s="95"/>
      <c r="HR178" s="95"/>
      <c r="HS178" s="95"/>
      <c r="HT178" s="95"/>
      <c r="HU178" s="95"/>
      <c r="HV178" s="95"/>
      <c r="HW178" s="95"/>
      <c r="HX178" s="95"/>
      <c r="HY178" s="95"/>
      <c r="HZ178" s="95"/>
      <c r="IA178" s="95"/>
      <c r="IB178" s="95"/>
      <c r="IC178" s="95"/>
      <c r="ID178" s="95"/>
      <c r="IE178" s="95"/>
      <c r="IF178" s="95"/>
      <c r="IG178" s="95"/>
      <c r="IH178" s="95"/>
      <c r="II178" s="95"/>
      <c r="IJ178" s="95"/>
      <c r="IK178" s="95"/>
      <c r="IL178" s="95"/>
      <c r="IM178" s="95"/>
      <c r="IN178" s="95"/>
      <c r="IO178" s="95"/>
      <c r="IP178" s="95"/>
      <c r="IQ178" s="95"/>
      <c r="IR178" s="95"/>
      <c r="IS178" s="95"/>
      <c r="IT178" s="95"/>
      <c r="IU178" s="95"/>
      <c r="IV178" s="95"/>
    </row>
    <row r="179" spans="1:256" s="446" customFormat="1" ht="15" customHeight="1">
      <c r="A179" s="96"/>
      <c r="B179" s="96"/>
      <c r="C179" s="96"/>
      <c r="D179" s="348"/>
      <c r="E179" s="348"/>
      <c r="F179" s="348"/>
      <c r="G179" s="179"/>
      <c r="H179" s="179"/>
      <c r="I179" s="95"/>
      <c r="J179" s="180"/>
      <c r="K179" s="95"/>
      <c r="L179" s="95"/>
      <c r="M179" s="180"/>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c r="CI179" s="95"/>
      <c r="CJ179" s="95"/>
      <c r="CK179" s="95"/>
      <c r="CL179" s="95"/>
      <c r="CM179" s="95"/>
      <c r="CN179" s="95"/>
      <c r="CO179" s="95"/>
      <c r="CP179" s="95"/>
      <c r="CQ179" s="95"/>
      <c r="CR179" s="95"/>
      <c r="CS179" s="95"/>
      <c r="CT179" s="95"/>
      <c r="CU179" s="95"/>
      <c r="CV179" s="95"/>
      <c r="CW179" s="95"/>
      <c r="CX179" s="95"/>
      <c r="CY179" s="95"/>
      <c r="CZ179" s="95"/>
      <c r="DA179" s="95"/>
      <c r="DB179" s="95"/>
      <c r="DC179" s="95"/>
      <c r="DD179" s="95"/>
      <c r="DE179" s="95"/>
      <c r="DF179" s="95"/>
      <c r="DG179" s="95"/>
      <c r="DH179" s="95"/>
      <c r="DI179" s="95"/>
      <c r="DJ179" s="95"/>
      <c r="DK179" s="95"/>
      <c r="DL179" s="95"/>
      <c r="DM179" s="95"/>
      <c r="DN179" s="95"/>
      <c r="DO179" s="95"/>
      <c r="DP179" s="95"/>
      <c r="DQ179" s="95"/>
      <c r="DR179" s="95"/>
      <c r="DS179" s="95"/>
      <c r="DT179" s="95"/>
      <c r="DU179" s="95"/>
      <c r="DV179" s="95"/>
      <c r="DW179" s="95"/>
      <c r="DX179" s="95"/>
      <c r="DY179" s="95"/>
      <c r="DZ179" s="95"/>
      <c r="EA179" s="95"/>
      <c r="EB179" s="95"/>
      <c r="EC179" s="95"/>
      <c r="ED179" s="95"/>
      <c r="EE179" s="95"/>
      <c r="EF179" s="95"/>
      <c r="EG179" s="95"/>
      <c r="EH179" s="95"/>
      <c r="EI179" s="95"/>
      <c r="EJ179" s="95"/>
      <c r="EK179" s="95"/>
      <c r="EL179" s="95"/>
      <c r="EM179" s="95"/>
      <c r="EN179" s="95"/>
      <c r="EO179" s="95"/>
      <c r="EP179" s="95"/>
      <c r="EQ179" s="95"/>
      <c r="ER179" s="95"/>
      <c r="ES179" s="95"/>
      <c r="ET179" s="95"/>
      <c r="EU179" s="95"/>
      <c r="EV179" s="95"/>
      <c r="EW179" s="95"/>
      <c r="EX179" s="95"/>
      <c r="EY179" s="95"/>
      <c r="EZ179" s="95"/>
      <c r="FA179" s="95"/>
      <c r="FB179" s="95"/>
      <c r="FC179" s="95"/>
      <c r="FD179" s="95"/>
      <c r="FE179" s="95"/>
      <c r="FF179" s="95"/>
      <c r="FG179" s="95"/>
      <c r="FH179" s="95"/>
      <c r="FI179" s="95"/>
      <c r="FJ179" s="95"/>
      <c r="FK179" s="95"/>
      <c r="FL179" s="95"/>
      <c r="FM179" s="95"/>
      <c r="FN179" s="95"/>
      <c r="FO179" s="95"/>
      <c r="FP179" s="95"/>
      <c r="FQ179" s="95"/>
      <c r="FR179" s="95"/>
      <c r="FS179" s="95"/>
      <c r="FT179" s="95"/>
      <c r="FU179" s="95"/>
      <c r="FV179" s="95"/>
      <c r="FW179" s="95"/>
      <c r="FX179" s="95"/>
      <c r="FY179" s="95"/>
      <c r="FZ179" s="95"/>
      <c r="GA179" s="95"/>
      <c r="GB179" s="95"/>
      <c r="GC179" s="95"/>
      <c r="GD179" s="95"/>
      <c r="GE179" s="95"/>
      <c r="GF179" s="95"/>
      <c r="GG179" s="95"/>
      <c r="GH179" s="95"/>
      <c r="GI179" s="95"/>
      <c r="GJ179" s="95"/>
      <c r="GK179" s="95"/>
      <c r="GL179" s="95"/>
      <c r="GM179" s="95"/>
      <c r="GN179" s="95"/>
      <c r="GO179" s="95"/>
      <c r="GP179" s="95"/>
      <c r="GQ179" s="95"/>
      <c r="GR179" s="95"/>
      <c r="GS179" s="95"/>
      <c r="GT179" s="95"/>
      <c r="GU179" s="95"/>
      <c r="GV179" s="95"/>
      <c r="GW179" s="95"/>
      <c r="GX179" s="95"/>
      <c r="GY179" s="95"/>
      <c r="GZ179" s="95"/>
      <c r="HA179" s="95"/>
      <c r="HB179" s="95"/>
      <c r="HC179" s="95"/>
      <c r="HD179" s="95"/>
      <c r="HE179" s="95"/>
      <c r="HF179" s="95"/>
      <c r="HG179" s="95"/>
      <c r="HH179" s="95"/>
      <c r="HI179" s="95"/>
      <c r="HJ179" s="95"/>
      <c r="HK179" s="95"/>
      <c r="HL179" s="95"/>
      <c r="HM179" s="95"/>
      <c r="HN179" s="95"/>
      <c r="HO179" s="95"/>
      <c r="HP179" s="95"/>
      <c r="HQ179" s="95"/>
      <c r="HR179" s="95"/>
      <c r="HS179" s="95"/>
      <c r="HT179" s="95"/>
      <c r="HU179" s="95"/>
      <c r="HV179" s="95"/>
      <c r="HW179" s="95"/>
      <c r="HX179" s="95"/>
      <c r="HY179" s="95"/>
      <c r="HZ179" s="95"/>
      <c r="IA179" s="95"/>
      <c r="IB179" s="95"/>
      <c r="IC179" s="95"/>
      <c r="ID179" s="95"/>
      <c r="IE179" s="95"/>
      <c r="IF179" s="95"/>
      <c r="IG179" s="95"/>
      <c r="IH179" s="95"/>
      <c r="II179" s="95"/>
      <c r="IJ179" s="95"/>
      <c r="IK179" s="95"/>
      <c r="IL179" s="95"/>
      <c r="IM179" s="95"/>
      <c r="IN179" s="95"/>
      <c r="IO179" s="95"/>
      <c r="IP179" s="95"/>
      <c r="IQ179" s="95"/>
      <c r="IR179" s="95"/>
      <c r="IS179" s="95"/>
      <c r="IT179" s="95"/>
      <c r="IU179" s="95"/>
      <c r="IV179" s="95"/>
    </row>
    <row r="180" spans="1:256" s="446" customFormat="1" ht="15" customHeight="1">
      <c r="A180" s="96"/>
      <c r="B180" s="96"/>
      <c r="C180" s="96"/>
      <c r="D180" s="348"/>
      <c r="E180" s="348"/>
      <c r="F180" s="348"/>
      <c r="G180" s="179"/>
      <c r="H180" s="179"/>
      <c r="I180" s="95"/>
      <c r="J180" s="180"/>
      <c r="K180" s="95"/>
      <c r="L180" s="95"/>
      <c r="M180" s="180"/>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5"/>
      <c r="DF180" s="95"/>
      <c r="DG180" s="95"/>
      <c r="DH180" s="95"/>
      <c r="DI180" s="95"/>
      <c r="DJ180" s="95"/>
      <c r="DK180" s="95"/>
      <c r="DL180" s="95"/>
      <c r="DM180" s="95"/>
      <c r="DN180" s="95"/>
      <c r="DO180" s="95"/>
      <c r="DP180" s="95"/>
      <c r="DQ180" s="95"/>
      <c r="DR180" s="95"/>
      <c r="DS180" s="95"/>
      <c r="DT180" s="95"/>
      <c r="DU180" s="95"/>
      <c r="DV180" s="95"/>
      <c r="DW180" s="95"/>
      <c r="DX180" s="95"/>
      <c r="DY180" s="95"/>
      <c r="DZ180" s="95"/>
      <c r="EA180" s="95"/>
      <c r="EB180" s="95"/>
      <c r="EC180" s="95"/>
      <c r="ED180" s="95"/>
      <c r="EE180" s="95"/>
      <c r="EF180" s="95"/>
      <c r="EG180" s="95"/>
      <c r="EH180" s="95"/>
      <c r="EI180" s="95"/>
      <c r="EJ180" s="95"/>
      <c r="EK180" s="95"/>
      <c r="EL180" s="95"/>
      <c r="EM180" s="95"/>
      <c r="EN180" s="95"/>
      <c r="EO180" s="95"/>
      <c r="EP180" s="95"/>
      <c r="EQ180" s="95"/>
      <c r="ER180" s="95"/>
      <c r="ES180" s="95"/>
      <c r="ET180" s="95"/>
      <c r="EU180" s="95"/>
      <c r="EV180" s="95"/>
      <c r="EW180" s="95"/>
      <c r="EX180" s="95"/>
      <c r="EY180" s="95"/>
      <c r="EZ180" s="95"/>
      <c r="FA180" s="95"/>
      <c r="FB180" s="95"/>
      <c r="FC180" s="95"/>
      <c r="FD180" s="95"/>
      <c r="FE180" s="95"/>
      <c r="FF180" s="95"/>
      <c r="FG180" s="95"/>
      <c r="FH180" s="95"/>
      <c r="FI180" s="95"/>
      <c r="FJ180" s="95"/>
      <c r="FK180" s="95"/>
      <c r="FL180" s="95"/>
      <c r="FM180" s="95"/>
      <c r="FN180" s="95"/>
      <c r="FO180" s="95"/>
      <c r="FP180" s="95"/>
      <c r="FQ180" s="95"/>
      <c r="FR180" s="95"/>
      <c r="FS180" s="95"/>
      <c r="FT180" s="95"/>
      <c r="FU180" s="95"/>
      <c r="FV180" s="95"/>
      <c r="FW180" s="95"/>
      <c r="FX180" s="95"/>
      <c r="FY180" s="95"/>
      <c r="FZ180" s="95"/>
      <c r="GA180" s="95"/>
      <c r="GB180" s="95"/>
      <c r="GC180" s="95"/>
      <c r="GD180" s="95"/>
      <c r="GE180" s="95"/>
      <c r="GF180" s="95"/>
      <c r="GG180" s="95"/>
      <c r="GH180" s="95"/>
      <c r="GI180" s="95"/>
      <c r="GJ180" s="95"/>
      <c r="GK180" s="95"/>
      <c r="GL180" s="95"/>
      <c r="GM180" s="95"/>
      <c r="GN180" s="95"/>
      <c r="GO180" s="95"/>
      <c r="GP180" s="95"/>
      <c r="GQ180" s="95"/>
      <c r="GR180" s="95"/>
      <c r="GS180" s="95"/>
      <c r="GT180" s="95"/>
      <c r="GU180" s="95"/>
      <c r="GV180" s="95"/>
      <c r="GW180" s="95"/>
      <c r="GX180" s="95"/>
      <c r="GY180" s="95"/>
      <c r="GZ180" s="95"/>
      <c r="HA180" s="95"/>
      <c r="HB180" s="95"/>
      <c r="HC180" s="95"/>
      <c r="HD180" s="95"/>
      <c r="HE180" s="95"/>
      <c r="HF180" s="95"/>
      <c r="HG180" s="95"/>
      <c r="HH180" s="95"/>
      <c r="HI180" s="95"/>
      <c r="HJ180" s="95"/>
      <c r="HK180" s="95"/>
      <c r="HL180" s="95"/>
      <c r="HM180" s="95"/>
      <c r="HN180" s="95"/>
      <c r="HO180" s="95"/>
      <c r="HP180" s="95"/>
      <c r="HQ180" s="95"/>
      <c r="HR180" s="95"/>
      <c r="HS180" s="95"/>
      <c r="HT180" s="95"/>
      <c r="HU180" s="95"/>
      <c r="HV180" s="95"/>
      <c r="HW180" s="95"/>
      <c r="HX180" s="95"/>
      <c r="HY180" s="95"/>
      <c r="HZ180" s="95"/>
      <c r="IA180" s="95"/>
      <c r="IB180" s="95"/>
      <c r="IC180" s="95"/>
      <c r="ID180" s="95"/>
      <c r="IE180" s="95"/>
      <c r="IF180" s="95"/>
      <c r="IG180" s="95"/>
      <c r="IH180" s="95"/>
      <c r="II180" s="95"/>
      <c r="IJ180" s="95"/>
      <c r="IK180" s="95"/>
      <c r="IL180" s="95"/>
      <c r="IM180" s="95"/>
      <c r="IN180" s="95"/>
      <c r="IO180" s="95"/>
      <c r="IP180" s="95"/>
      <c r="IQ180" s="95"/>
      <c r="IR180" s="95"/>
      <c r="IS180" s="95"/>
      <c r="IT180" s="95"/>
      <c r="IU180" s="95"/>
      <c r="IV180" s="95"/>
    </row>
    <row r="181" spans="1:256" s="446" customFormat="1" ht="15" customHeight="1">
      <c r="A181" s="96"/>
      <c r="B181" s="96"/>
      <c r="C181" s="96"/>
      <c r="D181" s="348"/>
      <c r="E181" s="348"/>
      <c r="F181" s="348"/>
      <c r="G181" s="179"/>
      <c r="H181" s="179"/>
      <c r="I181" s="95"/>
      <c r="J181" s="180"/>
      <c r="K181" s="95"/>
      <c r="L181" s="95"/>
      <c r="M181" s="180"/>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c r="CI181" s="95"/>
      <c r="CJ181" s="95"/>
      <c r="CK181" s="95"/>
      <c r="CL181" s="95"/>
      <c r="CM181" s="95"/>
      <c r="CN181" s="95"/>
      <c r="CO181" s="95"/>
      <c r="CP181" s="95"/>
      <c r="CQ181" s="95"/>
      <c r="CR181" s="95"/>
      <c r="CS181" s="95"/>
      <c r="CT181" s="95"/>
      <c r="CU181" s="95"/>
      <c r="CV181" s="95"/>
      <c r="CW181" s="95"/>
      <c r="CX181" s="95"/>
      <c r="CY181" s="95"/>
      <c r="CZ181" s="95"/>
      <c r="DA181" s="95"/>
      <c r="DB181" s="95"/>
      <c r="DC181" s="95"/>
      <c r="DD181" s="95"/>
      <c r="DE181" s="95"/>
      <c r="DF181" s="95"/>
      <c r="DG181" s="95"/>
      <c r="DH181" s="95"/>
      <c r="DI181" s="95"/>
      <c r="DJ181" s="95"/>
      <c r="DK181" s="95"/>
      <c r="DL181" s="95"/>
      <c r="DM181" s="95"/>
      <c r="DN181" s="95"/>
      <c r="DO181" s="95"/>
      <c r="DP181" s="95"/>
      <c r="DQ181" s="95"/>
      <c r="DR181" s="95"/>
      <c r="DS181" s="95"/>
      <c r="DT181" s="95"/>
      <c r="DU181" s="95"/>
      <c r="DV181" s="95"/>
      <c r="DW181" s="95"/>
      <c r="DX181" s="95"/>
      <c r="DY181" s="95"/>
      <c r="DZ181" s="95"/>
      <c r="EA181" s="95"/>
      <c r="EB181" s="95"/>
      <c r="EC181" s="95"/>
      <c r="ED181" s="95"/>
      <c r="EE181" s="95"/>
      <c r="EF181" s="95"/>
      <c r="EG181" s="95"/>
      <c r="EH181" s="95"/>
      <c r="EI181" s="95"/>
      <c r="EJ181" s="95"/>
      <c r="EK181" s="95"/>
      <c r="EL181" s="95"/>
      <c r="EM181" s="95"/>
      <c r="EN181" s="95"/>
      <c r="EO181" s="95"/>
      <c r="EP181" s="95"/>
      <c r="EQ181" s="95"/>
      <c r="ER181" s="95"/>
      <c r="ES181" s="95"/>
      <c r="ET181" s="95"/>
      <c r="EU181" s="95"/>
      <c r="EV181" s="95"/>
      <c r="EW181" s="95"/>
      <c r="EX181" s="95"/>
      <c r="EY181" s="95"/>
      <c r="EZ181" s="95"/>
      <c r="FA181" s="95"/>
      <c r="FB181" s="95"/>
      <c r="FC181" s="95"/>
      <c r="FD181" s="95"/>
      <c r="FE181" s="95"/>
      <c r="FF181" s="95"/>
      <c r="FG181" s="95"/>
      <c r="FH181" s="95"/>
      <c r="FI181" s="95"/>
      <c r="FJ181" s="95"/>
      <c r="FK181" s="95"/>
      <c r="FL181" s="95"/>
      <c r="FM181" s="95"/>
      <c r="FN181" s="95"/>
      <c r="FO181" s="95"/>
      <c r="FP181" s="95"/>
      <c r="FQ181" s="95"/>
      <c r="FR181" s="95"/>
      <c r="FS181" s="95"/>
      <c r="FT181" s="95"/>
      <c r="FU181" s="95"/>
      <c r="FV181" s="95"/>
      <c r="FW181" s="95"/>
      <c r="FX181" s="95"/>
      <c r="FY181" s="95"/>
      <c r="FZ181" s="95"/>
      <c r="GA181" s="95"/>
      <c r="GB181" s="95"/>
      <c r="GC181" s="95"/>
      <c r="GD181" s="95"/>
      <c r="GE181" s="95"/>
      <c r="GF181" s="95"/>
      <c r="GG181" s="95"/>
      <c r="GH181" s="95"/>
      <c r="GI181" s="95"/>
      <c r="GJ181" s="95"/>
      <c r="GK181" s="95"/>
      <c r="GL181" s="95"/>
      <c r="GM181" s="95"/>
      <c r="GN181" s="95"/>
      <c r="GO181" s="95"/>
      <c r="GP181" s="95"/>
      <c r="GQ181" s="95"/>
      <c r="GR181" s="95"/>
      <c r="GS181" s="95"/>
      <c r="GT181" s="95"/>
      <c r="GU181" s="95"/>
      <c r="GV181" s="95"/>
      <c r="GW181" s="95"/>
      <c r="GX181" s="95"/>
      <c r="GY181" s="95"/>
      <c r="GZ181" s="95"/>
      <c r="HA181" s="95"/>
      <c r="HB181" s="95"/>
      <c r="HC181" s="95"/>
      <c r="HD181" s="95"/>
      <c r="HE181" s="95"/>
      <c r="HF181" s="95"/>
      <c r="HG181" s="95"/>
      <c r="HH181" s="95"/>
      <c r="HI181" s="95"/>
      <c r="HJ181" s="95"/>
      <c r="HK181" s="95"/>
      <c r="HL181" s="95"/>
      <c r="HM181" s="95"/>
      <c r="HN181" s="95"/>
      <c r="HO181" s="95"/>
      <c r="HP181" s="95"/>
      <c r="HQ181" s="95"/>
      <c r="HR181" s="95"/>
      <c r="HS181" s="95"/>
      <c r="HT181" s="95"/>
      <c r="HU181" s="95"/>
      <c r="HV181" s="95"/>
      <c r="HW181" s="95"/>
      <c r="HX181" s="95"/>
      <c r="HY181" s="95"/>
      <c r="HZ181" s="95"/>
      <c r="IA181" s="95"/>
      <c r="IB181" s="95"/>
      <c r="IC181" s="95"/>
      <c r="ID181" s="95"/>
      <c r="IE181" s="95"/>
      <c r="IF181" s="95"/>
      <c r="IG181" s="95"/>
      <c r="IH181" s="95"/>
      <c r="II181" s="95"/>
      <c r="IJ181" s="95"/>
      <c r="IK181" s="95"/>
      <c r="IL181" s="95"/>
      <c r="IM181" s="95"/>
      <c r="IN181" s="95"/>
      <c r="IO181" s="95"/>
      <c r="IP181" s="95"/>
      <c r="IQ181" s="95"/>
      <c r="IR181" s="95"/>
      <c r="IS181" s="95"/>
      <c r="IT181" s="95"/>
      <c r="IU181" s="95"/>
      <c r="IV181" s="95"/>
    </row>
    <row r="182" spans="1:256" s="446" customFormat="1" ht="15" customHeight="1">
      <c r="A182" s="96"/>
      <c r="B182" s="96"/>
      <c r="C182" s="96"/>
      <c r="D182" s="348"/>
      <c r="E182" s="348"/>
      <c r="F182" s="348"/>
      <c r="G182" s="179"/>
      <c r="H182" s="179"/>
      <c r="I182" s="95"/>
      <c r="J182" s="180"/>
      <c r="K182" s="95"/>
      <c r="L182" s="95"/>
      <c r="M182" s="180"/>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5"/>
      <c r="DF182" s="95"/>
      <c r="DG182" s="95"/>
      <c r="DH182" s="95"/>
      <c r="DI182" s="95"/>
      <c r="DJ182" s="95"/>
      <c r="DK182" s="95"/>
      <c r="DL182" s="95"/>
      <c r="DM182" s="95"/>
      <c r="DN182" s="95"/>
      <c r="DO182" s="95"/>
      <c r="DP182" s="95"/>
      <c r="DQ182" s="95"/>
      <c r="DR182" s="95"/>
      <c r="DS182" s="95"/>
      <c r="DT182" s="95"/>
      <c r="DU182" s="95"/>
      <c r="DV182" s="95"/>
      <c r="DW182" s="95"/>
      <c r="DX182" s="95"/>
      <c r="DY182" s="95"/>
      <c r="DZ182" s="95"/>
      <c r="EA182" s="95"/>
      <c r="EB182" s="95"/>
      <c r="EC182" s="95"/>
      <c r="ED182" s="95"/>
      <c r="EE182" s="95"/>
      <c r="EF182" s="95"/>
      <c r="EG182" s="95"/>
      <c r="EH182" s="95"/>
      <c r="EI182" s="95"/>
      <c r="EJ182" s="95"/>
      <c r="EK182" s="95"/>
      <c r="EL182" s="95"/>
      <c r="EM182" s="95"/>
      <c r="EN182" s="95"/>
      <c r="EO182" s="95"/>
      <c r="EP182" s="95"/>
      <c r="EQ182" s="95"/>
      <c r="ER182" s="95"/>
      <c r="ES182" s="95"/>
      <c r="ET182" s="95"/>
      <c r="EU182" s="95"/>
      <c r="EV182" s="95"/>
      <c r="EW182" s="95"/>
      <c r="EX182" s="95"/>
      <c r="EY182" s="95"/>
      <c r="EZ182" s="95"/>
      <c r="FA182" s="95"/>
      <c r="FB182" s="95"/>
      <c r="FC182" s="95"/>
      <c r="FD182" s="95"/>
      <c r="FE182" s="95"/>
      <c r="FF182" s="95"/>
      <c r="FG182" s="95"/>
      <c r="FH182" s="95"/>
      <c r="FI182" s="95"/>
      <c r="FJ182" s="95"/>
      <c r="FK182" s="95"/>
      <c r="FL182" s="95"/>
      <c r="FM182" s="95"/>
      <c r="FN182" s="95"/>
      <c r="FO182" s="95"/>
      <c r="FP182" s="95"/>
      <c r="FQ182" s="95"/>
      <c r="FR182" s="95"/>
      <c r="FS182" s="95"/>
      <c r="FT182" s="95"/>
      <c r="FU182" s="95"/>
      <c r="FV182" s="95"/>
      <c r="FW182" s="95"/>
      <c r="FX182" s="95"/>
      <c r="FY182" s="95"/>
      <c r="FZ182" s="95"/>
      <c r="GA182" s="95"/>
      <c r="GB182" s="95"/>
      <c r="GC182" s="95"/>
      <c r="GD182" s="95"/>
      <c r="GE182" s="95"/>
      <c r="GF182" s="95"/>
      <c r="GG182" s="95"/>
      <c r="GH182" s="95"/>
      <c r="GI182" s="95"/>
      <c r="GJ182" s="95"/>
      <c r="GK182" s="95"/>
      <c r="GL182" s="95"/>
      <c r="GM182" s="95"/>
      <c r="GN182" s="95"/>
      <c r="GO182" s="95"/>
      <c r="GP182" s="95"/>
      <c r="GQ182" s="95"/>
      <c r="GR182" s="95"/>
      <c r="GS182" s="95"/>
      <c r="GT182" s="95"/>
      <c r="GU182" s="95"/>
      <c r="GV182" s="95"/>
      <c r="GW182" s="95"/>
      <c r="GX182" s="95"/>
      <c r="GY182" s="95"/>
      <c r="GZ182" s="95"/>
      <c r="HA182" s="95"/>
      <c r="HB182" s="95"/>
      <c r="HC182" s="95"/>
      <c r="HD182" s="95"/>
      <c r="HE182" s="95"/>
      <c r="HF182" s="95"/>
      <c r="HG182" s="95"/>
      <c r="HH182" s="95"/>
      <c r="HI182" s="95"/>
      <c r="HJ182" s="95"/>
      <c r="HK182" s="95"/>
      <c r="HL182" s="95"/>
      <c r="HM182" s="95"/>
      <c r="HN182" s="95"/>
      <c r="HO182" s="95"/>
      <c r="HP182" s="95"/>
      <c r="HQ182" s="95"/>
      <c r="HR182" s="95"/>
      <c r="HS182" s="95"/>
      <c r="HT182" s="95"/>
      <c r="HU182" s="95"/>
      <c r="HV182" s="95"/>
      <c r="HW182" s="95"/>
      <c r="HX182" s="95"/>
      <c r="HY182" s="95"/>
      <c r="HZ182" s="95"/>
      <c r="IA182" s="95"/>
      <c r="IB182" s="95"/>
      <c r="IC182" s="95"/>
      <c r="ID182" s="95"/>
      <c r="IE182" s="95"/>
      <c r="IF182" s="95"/>
      <c r="IG182" s="95"/>
      <c r="IH182" s="95"/>
      <c r="II182" s="95"/>
      <c r="IJ182" s="95"/>
      <c r="IK182" s="95"/>
      <c r="IL182" s="95"/>
      <c r="IM182" s="95"/>
      <c r="IN182" s="95"/>
      <c r="IO182" s="95"/>
      <c r="IP182" s="95"/>
      <c r="IQ182" s="95"/>
      <c r="IR182" s="95"/>
      <c r="IS182" s="95"/>
      <c r="IT182" s="95"/>
      <c r="IU182" s="95"/>
      <c r="IV182" s="95"/>
    </row>
    <row r="183" spans="1:256" s="446" customFormat="1" ht="15" customHeight="1">
      <c r="A183" s="96"/>
      <c r="B183" s="96"/>
      <c r="C183" s="96"/>
      <c r="D183" s="348"/>
      <c r="E183" s="348"/>
      <c r="F183" s="348"/>
      <c r="G183" s="179"/>
      <c r="H183" s="179"/>
      <c r="I183" s="95"/>
      <c r="J183" s="180"/>
      <c r="K183" s="95"/>
      <c r="L183" s="95"/>
      <c r="M183" s="180"/>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c r="DC183" s="95"/>
      <c r="DD183" s="95"/>
      <c r="DE183" s="95"/>
      <c r="DF183" s="95"/>
      <c r="DG183" s="95"/>
      <c r="DH183" s="95"/>
      <c r="DI183" s="95"/>
      <c r="DJ183" s="95"/>
      <c r="DK183" s="95"/>
      <c r="DL183" s="95"/>
      <c r="DM183" s="95"/>
      <c r="DN183" s="95"/>
      <c r="DO183" s="95"/>
      <c r="DP183" s="95"/>
      <c r="DQ183" s="95"/>
      <c r="DR183" s="95"/>
      <c r="DS183" s="95"/>
      <c r="DT183" s="95"/>
      <c r="DU183" s="95"/>
      <c r="DV183" s="95"/>
      <c r="DW183" s="95"/>
      <c r="DX183" s="95"/>
      <c r="DY183" s="95"/>
      <c r="DZ183" s="95"/>
      <c r="EA183" s="95"/>
      <c r="EB183" s="95"/>
      <c r="EC183" s="95"/>
      <c r="ED183" s="95"/>
      <c r="EE183" s="95"/>
      <c r="EF183" s="95"/>
      <c r="EG183" s="95"/>
      <c r="EH183" s="95"/>
      <c r="EI183" s="95"/>
      <c r="EJ183" s="95"/>
      <c r="EK183" s="95"/>
      <c r="EL183" s="95"/>
      <c r="EM183" s="95"/>
      <c r="EN183" s="95"/>
      <c r="EO183" s="95"/>
      <c r="EP183" s="95"/>
      <c r="EQ183" s="95"/>
      <c r="ER183" s="95"/>
      <c r="ES183" s="95"/>
      <c r="ET183" s="95"/>
      <c r="EU183" s="95"/>
      <c r="EV183" s="95"/>
      <c r="EW183" s="95"/>
      <c r="EX183" s="95"/>
      <c r="EY183" s="95"/>
      <c r="EZ183" s="95"/>
      <c r="FA183" s="95"/>
      <c r="FB183" s="95"/>
      <c r="FC183" s="95"/>
      <c r="FD183" s="95"/>
      <c r="FE183" s="95"/>
      <c r="FF183" s="95"/>
      <c r="FG183" s="95"/>
      <c r="FH183" s="95"/>
      <c r="FI183" s="95"/>
      <c r="FJ183" s="95"/>
      <c r="FK183" s="95"/>
      <c r="FL183" s="95"/>
      <c r="FM183" s="95"/>
      <c r="FN183" s="95"/>
      <c r="FO183" s="95"/>
      <c r="FP183" s="95"/>
      <c r="FQ183" s="95"/>
      <c r="FR183" s="95"/>
      <c r="FS183" s="95"/>
      <c r="FT183" s="95"/>
      <c r="FU183" s="95"/>
      <c r="FV183" s="95"/>
      <c r="FW183" s="95"/>
      <c r="FX183" s="95"/>
      <c r="FY183" s="95"/>
      <c r="FZ183" s="95"/>
      <c r="GA183" s="95"/>
      <c r="GB183" s="95"/>
      <c r="GC183" s="95"/>
      <c r="GD183" s="95"/>
      <c r="GE183" s="95"/>
      <c r="GF183" s="95"/>
      <c r="GG183" s="95"/>
      <c r="GH183" s="95"/>
      <c r="GI183" s="95"/>
      <c r="GJ183" s="95"/>
      <c r="GK183" s="95"/>
      <c r="GL183" s="95"/>
      <c r="GM183" s="95"/>
      <c r="GN183" s="95"/>
      <c r="GO183" s="95"/>
      <c r="GP183" s="95"/>
      <c r="GQ183" s="95"/>
      <c r="GR183" s="95"/>
      <c r="GS183" s="95"/>
      <c r="GT183" s="95"/>
      <c r="GU183" s="95"/>
      <c r="GV183" s="95"/>
      <c r="GW183" s="95"/>
      <c r="GX183" s="95"/>
      <c r="GY183" s="95"/>
      <c r="GZ183" s="95"/>
      <c r="HA183" s="95"/>
      <c r="HB183" s="95"/>
      <c r="HC183" s="95"/>
      <c r="HD183" s="95"/>
      <c r="HE183" s="95"/>
      <c r="HF183" s="95"/>
      <c r="HG183" s="95"/>
      <c r="HH183" s="95"/>
      <c r="HI183" s="95"/>
      <c r="HJ183" s="95"/>
      <c r="HK183" s="95"/>
      <c r="HL183" s="95"/>
      <c r="HM183" s="95"/>
      <c r="HN183" s="95"/>
      <c r="HO183" s="95"/>
      <c r="HP183" s="95"/>
      <c r="HQ183" s="95"/>
      <c r="HR183" s="95"/>
      <c r="HS183" s="95"/>
      <c r="HT183" s="95"/>
      <c r="HU183" s="95"/>
      <c r="HV183" s="95"/>
      <c r="HW183" s="95"/>
      <c r="HX183" s="95"/>
      <c r="HY183" s="95"/>
      <c r="HZ183" s="95"/>
      <c r="IA183" s="95"/>
      <c r="IB183" s="95"/>
      <c r="IC183" s="95"/>
      <c r="ID183" s="95"/>
      <c r="IE183" s="95"/>
      <c r="IF183" s="95"/>
      <c r="IG183" s="95"/>
      <c r="IH183" s="95"/>
      <c r="II183" s="95"/>
      <c r="IJ183" s="95"/>
      <c r="IK183" s="95"/>
      <c r="IL183" s="95"/>
      <c r="IM183" s="95"/>
      <c r="IN183" s="95"/>
      <c r="IO183" s="95"/>
      <c r="IP183" s="95"/>
      <c r="IQ183" s="95"/>
      <c r="IR183" s="95"/>
      <c r="IS183" s="95"/>
      <c r="IT183" s="95"/>
      <c r="IU183" s="95"/>
      <c r="IV183" s="95"/>
    </row>
    <row r="184" spans="1:256" s="446" customFormat="1" ht="15" customHeight="1">
      <c r="A184" s="96"/>
      <c r="B184" s="96"/>
      <c r="C184" s="96"/>
      <c r="D184" s="348"/>
      <c r="E184" s="348"/>
      <c r="F184" s="348"/>
      <c r="G184" s="179"/>
      <c r="H184" s="179"/>
      <c r="I184" s="95"/>
      <c r="J184" s="180"/>
      <c r="K184" s="95"/>
      <c r="L184" s="95"/>
      <c r="M184" s="180"/>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95"/>
      <c r="CB184" s="95"/>
      <c r="CC184" s="95"/>
      <c r="CD184" s="95"/>
      <c r="CE184" s="95"/>
      <c r="CF184" s="95"/>
      <c r="CG184" s="95"/>
      <c r="CH184" s="95"/>
      <c r="CI184" s="95"/>
      <c r="CJ184" s="95"/>
      <c r="CK184" s="95"/>
      <c r="CL184" s="95"/>
      <c r="CM184" s="95"/>
      <c r="CN184" s="95"/>
      <c r="CO184" s="95"/>
      <c r="CP184" s="95"/>
      <c r="CQ184" s="95"/>
      <c r="CR184" s="95"/>
      <c r="CS184" s="95"/>
      <c r="CT184" s="95"/>
      <c r="CU184" s="95"/>
      <c r="CV184" s="95"/>
      <c r="CW184" s="95"/>
      <c r="CX184" s="95"/>
      <c r="CY184" s="95"/>
      <c r="CZ184" s="95"/>
      <c r="DA184" s="95"/>
      <c r="DB184" s="95"/>
      <c r="DC184" s="95"/>
      <c r="DD184" s="95"/>
      <c r="DE184" s="95"/>
      <c r="DF184" s="95"/>
      <c r="DG184" s="95"/>
      <c r="DH184" s="95"/>
      <c r="DI184" s="95"/>
      <c r="DJ184" s="95"/>
      <c r="DK184" s="95"/>
      <c r="DL184" s="95"/>
      <c r="DM184" s="95"/>
      <c r="DN184" s="95"/>
      <c r="DO184" s="95"/>
      <c r="DP184" s="95"/>
      <c r="DQ184" s="95"/>
      <c r="DR184" s="95"/>
      <c r="DS184" s="95"/>
      <c r="DT184" s="95"/>
      <c r="DU184" s="95"/>
      <c r="DV184" s="95"/>
      <c r="DW184" s="95"/>
      <c r="DX184" s="95"/>
      <c r="DY184" s="95"/>
      <c r="DZ184" s="95"/>
      <c r="EA184" s="95"/>
      <c r="EB184" s="95"/>
      <c r="EC184" s="95"/>
      <c r="ED184" s="95"/>
      <c r="EE184" s="95"/>
      <c r="EF184" s="95"/>
      <c r="EG184" s="95"/>
      <c r="EH184" s="95"/>
      <c r="EI184" s="95"/>
      <c r="EJ184" s="95"/>
      <c r="EK184" s="95"/>
      <c r="EL184" s="95"/>
      <c r="EM184" s="95"/>
      <c r="EN184" s="95"/>
      <c r="EO184" s="95"/>
      <c r="EP184" s="95"/>
      <c r="EQ184" s="95"/>
      <c r="ER184" s="95"/>
      <c r="ES184" s="95"/>
      <c r="ET184" s="95"/>
      <c r="EU184" s="95"/>
      <c r="EV184" s="95"/>
      <c r="EW184" s="95"/>
      <c r="EX184" s="95"/>
      <c r="EY184" s="95"/>
      <c r="EZ184" s="95"/>
      <c r="FA184" s="95"/>
      <c r="FB184" s="95"/>
      <c r="FC184" s="95"/>
      <c r="FD184" s="95"/>
      <c r="FE184" s="95"/>
      <c r="FF184" s="95"/>
      <c r="FG184" s="95"/>
      <c r="FH184" s="95"/>
      <c r="FI184" s="95"/>
      <c r="FJ184" s="95"/>
      <c r="FK184" s="95"/>
      <c r="FL184" s="95"/>
      <c r="FM184" s="95"/>
      <c r="FN184" s="95"/>
      <c r="FO184" s="95"/>
      <c r="FP184" s="95"/>
      <c r="FQ184" s="95"/>
      <c r="FR184" s="95"/>
      <c r="FS184" s="95"/>
      <c r="FT184" s="95"/>
      <c r="FU184" s="95"/>
      <c r="FV184" s="95"/>
      <c r="FW184" s="95"/>
      <c r="FX184" s="95"/>
      <c r="FY184" s="95"/>
      <c r="FZ184" s="95"/>
      <c r="GA184" s="95"/>
      <c r="GB184" s="95"/>
      <c r="GC184" s="95"/>
      <c r="GD184" s="95"/>
      <c r="GE184" s="95"/>
      <c r="GF184" s="95"/>
      <c r="GG184" s="95"/>
      <c r="GH184" s="95"/>
      <c r="GI184" s="95"/>
      <c r="GJ184" s="95"/>
      <c r="GK184" s="95"/>
      <c r="GL184" s="95"/>
      <c r="GM184" s="95"/>
      <c r="GN184" s="95"/>
      <c r="GO184" s="95"/>
      <c r="GP184" s="95"/>
      <c r="GQ184" s="95"/>
      <c r="GR184" s="95"/>
      <c r="GS184" s="95"/>
      <c r="GT184" s="95"/>
      <c r="GU184" s="95"/>
      <c r="GV184" s="95"/>
      <c r="GW184" s="95"/>
      <c r="GX184" s="95"/>
      <c r="GY184" s="95"/>
      <c r="GZ184" s="95"/>
      <c r="HA184" s="95"/>
      <c r="HB184" s="95"/>
      <c r="HC184" s="95"/>
      <c r="HD184" s="95"/>
      <c r="HE184" s="95"/>
      <c r="HF184" s="95"/>
      <c r="HG184" s="95"/>
      <c r="HH184" s="95"/>
      <c r="HI184" s="95"/>
      <c r="HJ184" s="95"/>
      <c r="HK184" s="95"/>
      <c r="HL184" s="95"/>
      <c r="HM184" s="95"/>
      <c r="HN184" s="95"/>
      <c r="HO184" s="95"/>
      <c r="HP184" s="95"/>
      <c r="HQ184" s="95"/>
      <c r="HR184" s="95"/>
      <c r="HS184" s="95"/>
      <c r="HT184" s="95"/>
      <c r="HU184" s="95"/>
      <c r="HV184" s="95"/>
      <c r="HW184" s="95"/>
      <c r="HX184" s="95"/>
      <c r="HY184" s="95"/>
      <c r="HZ184" s="95"/>
      <c r="IA184" s="95"/>
      <c r="IB184" s="95"/>
      <c r="IC184" s="95"/>
      <c r="ID184" s="95"/>
      <c r="IE184" s="95"/>
      <c r="IF184" s="95"/>
      <c r="IG184" s="95"/>
      <c r="IH184" s="95"/>
      <c r="II184" s="95"/>
      <c r="IJ184" s="95"/>
      <c r="IK184" s="95"/>
      <c r="IL184" s="95"/>
      <c r="IM184" s="95"/>
      <c r="IN184" s="95"/>
      <c r="IO184" s="95"/>
      <c r="IP184" s="95"/>
      <c r="IQ184" s="95"/>
      <c r="IR184" s="95"/>
      <c r="IS184" s="95"/>
      <c r="IT184" s="95"/>
      <c r="IU184" s="95"/>
      <c r="IV184" s="95"/>
    </row>
    <row r="185" spans="1:256" s="446" customFormat="1" ht="15" customHeight="1">
      <c r="A185" s="96"/>
      <c r="B185" s="96"/>
      <c r="C185" s="96"/>
      <c r="D185" s="348"/>
      <c r="E185" s="348"/>
      <c r="F185" s="348"/>
      <c r="G185" s="179"/>
      <c r="H185" s="179"/>
      <c r="I185" s="95"/>
      <c r="J185" s="180"/>
      <c r="K185" s="95"/>
      <c r="L185" s="95"/>
      <c r="M185" s="180"/>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5"/>
      <c r="BZ185" s="95"/>
      <c r="CA185" s="95"/>
      <c r="CB185" s="95"/>
      <c r="CC185" s="95"/>
      <c r="CD185" s="95"/>
      <c r="CE185" s="95"/>
      <c r="CF185" s="95"/>
      <c r="CG185" s="95"/>
      <c r="CH185" s="95"/>
      <c r="CI185" s="95"/>
      <c r="CJ185" s="95"/>
      <c r="CK185" s="95"/>
      <c r="CL185" s="95"/>
      <c r="CM185" s="95"/>
      <c r="CN185" s="95"/>
      <c r="CO185" s="95"/>
      <c r="CP185" s="95"/>
      <c r="CQ185" s="95"/>
      <c r="CR185" s="95"/>
      <c r="CS185" s="95"/>
      <c r="CT185" s="95"/>
      <c r="CU185" s="95"/>
      <c r="CV185" s="95"/>
      <c r="CW185" s="95"/>
      <c r="CX185" s="95"/>
      <c r="CY185" s="95"/>
      <c r="CZ185" s="95"/>
      <c r="DA185" s="95"/>
      <c r="DB185" s="95"/>
      <c r="DC185" s="95"/>
      <c r="DD185" s="95"/>
      <c r="DE185" s="95"/>
      <c r="DF185" s="95"/>
      <c r="DG185" s="95"/>
      <c r="DH185" s="95"/>
      <c r="DI185" s="95"/>
      <c r="DJ185" s="95"/>
      <c r="DK185" s="95"/>
      <c r="DL185" s="95"/>
      <c r="DM185" s="95"/>
      <c r="DN185" s="95"/>
      <c r="DO185" s="95"/>
      <c r="DP185" s="95"/>
      <c r="DQ185" s="95"/>
      <c r="DR185" s="95"/>
      <c r="DS185" s="95"/>
      <c r="DT185" s="95"/>
      <c r="DU185" s="95"/>
      <c r="DV185" s="95"/>
      <c r="DW185" s="95"/>
      <c r="DX185" s="95"/>
      <c r="DY185" s="95"/>
      <c r="DZ185" s="95"/>
      <c r="EA185" s="95"/>
      <c r="EB185" s="95"/>
      <c r="EC185" s="95"/>
      <c r="ED185" s="95"/>
      <c r="EE185" s="95"/>
      <c r="EF185" s="95"/>
      <c r="EG185" s="95"/>
      <c r="EH185" s="95"/>
      <c r="EI185" s="95"/>
      <c r="EJ185" s="95"/>
      <c r="EK185" s="95"/>
      <c r="EL185" s="95"/>
      <c r="EM185" s="95"/>
      <c r="EN185" s="95"/>
      <c r="EO185" s="95"/>
      <c r="EP185" s="95"/>
      <c r="EQ185" s="95"/>
      <c r="ER185" s="95"/>
      <c r="ES185" s="95"/>
      <c r="ET185" s="95"/>
      <c r="EU185" s="95"/>
      <c r="EV185" s="95"/>
      <c r="EW185" s="95"/>
      <c r="EX185" s="95"/>
      <c r="EY185" s="95"/>
      <c r="EZ185" s="95"/>
      <c r="FA185" s="95"/>
      <c r="FB185" s="95"/>
      <c r="FC185" s="95"/>
      <c r="FD185" s="95"/>
      <c r="FE185" s="95"/>
      <c r="FF185" s="95"/>
      <c r="FG185" s="95"/>
      <c r="FH185" s="95"/>
      <c r="FI185" s="95"/>
      <c r="FJ185" s="95"/>
      <c r="FK185" s="95"/>
      <c r="FL185" s="95"/>
      <c r="FM185" s="95"/>
      <c r="FN185" s="95"/>
      <c r="FO185" s="95"/>
      <c r="FP185" s="95"/>
      <c r="FQ185" s="95"/>
      <c r="FR185" s="95"/>
      <c r="FS185" s="95"/>
      <c r="FT185" s="95"/>
      <c r="FU185" s="95"/>
      <c r="FV185" s="95"/>
      <c r="FW185" s="95"/>
      <c r="FX185" s="95"/>
      <c r="FY185" s="95"/>
      <c r="FZ185" s="95"/>
      <c r="GA185" s="95"/>
      <c r="GB185" s="95"/>
      <c r="GC185" s="95"/>
      <c r="GD185" s="95"/>
      <c r="GE185" s="95"/>
      <c r="GF185" s="95"/>
      <c r="GG185" s="95"/>
      <c r="GH185" s="95"/>
      <c r="GI185" s="95"/>
      <c r="GJ185" s="95"/>
      <c r="GK185" s="95"/>
      <c r="GL185" s="95"/>
      <c r="GM185" s="95"/>
      <c r="GN185" s="95"/>
      <c r="GO185" s="95"/>
      <c r="GP185" s="95"/>
      <c r="GQ185" s="95"/>
      <c r="GR185" s="95"/>
      <c r="GS185" s="95"/>
      <c r="GT185" s="95"/>
      <c r="GU185" s="95"/>
      <c r="GV185" s="95"/>
      <c r="GW185" s="95"/>
      <c r="GX185" s="95"/>
      <c r="GY185" s="95"/>
      <c r="GZ185" s="95"/>
      <c r="HA185" s="95"/>
      <c r="HB185" s="95"/>
      <c r="HC185" s="95"/>
      <c r="HD185" s="95"/>
      <c r="HE185" s="95"/>
      <c r="HF185" s="95"/>
      <c r="HG185" s="95"/>
      <c r="HH185" s="95"/>
      <c r="HI185" s="95"/>
      <c r="HJ185" s="95"/>
      <c r="HK185" s="95"/>
      <c r="HL185" s="95"/>
      <c r="HM185" s="95"/>
      <c r="HN185" s="95"/>
      <c r="HO185" s="95"/>
      <c r="HP185" s="95"/>
      <c r="HQ185" s="95"/>
      <c r="HR185" s="95"/>
      <c r="HS185" s="95"/>
      <c r="HT185" s="95"/>
      <c r="HU185" s="95"/>
      <c r="HV185" s="95"/>
      <c r="HW185" s="95"/>
      <c r="HX185" s="95"/>
      <c r="HY185" s="95"/>
      <c r="HZ185" s="95"/>
      <c r="IA185" s="95"/>
      <c r="IB185" s="95"/>
      <c r="IC185" s="95"/>
      <c r="ID185" s="95"/>
      <c r="IE185" s="95"/>
      <c r="IF185" s="95"/>
      <c r="IG185" s="95"/>
      <c r="IH185" s="95"/>
      <c r="II185" s="95"/>
      <c r="IJ185" s="95"/>
      <c r="IK185" s="95"/>
      <c r="IL185" s="95"/>
      <c r="IM185" s="95"/>
      <c r="IN185" s="95"/>
      <c r="IO185" s="95"/>
      <c r="IP185" s="95"/>
      <c r="IQ185" s="95"/>
      <c r="IR185" s="95"/>
      <c r="IS185" s="95"/>
      <c r="IT185" s="95"/>
      <c r="IU185" s="95"/>
      <c r="IV185" s="95"/>
    </row>
    <row r="186" spans="1:256" s="446" customFormat="1" ht="15" customHeight="1">
      <c r="A186" s="96"/>
      <c r="B186" s="96"/>
      <c r="C186" s="96"/>
      <c r="D186" s="348"/>
      <c r="E186" s="348"/>
      <c r="F186" s="348"/>
      <c r="G186" s="179"/>
      <c r="H186" s="179"/>
      <c r="I186" s="95"/>
      <c r="J186" s="180"/>
      <c r="K186" s="95"/>
      <c r="L186" s="95"/>
      <c r="M186" s="180"/>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c r="BN186" s="95"/>
      <c r="BO186" s="95"/>
      <c r="BP186" s="95"/>
      <c r="BQ186" s="95"/>
      <c r="BR186" s="95"/>
      <c r="BS186" s="95"/>
      <c r="BT186" s="95"/>
      <c r="BU186" s="95"/>
      <c r="BV186" s="95"/>
      <c r="BW186" s="95"/>
      <c r="BX186" s="95"/>
      <c r="BY186" s="95"/>
      <c r="BZ186" s="95"/>
      <c r="CA186" s="95"/>
      <c r="CB186" s="95"/>
      <c r="CC186" s="95"/>
      <c r="CD186" s="95"/>
      <c r="CE186" s="95"/>
      <c r="CF186" s="95"/>
      <c r="CG186" s="95"/>
      <c r="CH186" s="95"/>
      <c r="CI186" s="95"/>
      <c r="CJ186" s="95"/>
      <c r="CK186" s="95"/>
      <c r="CL186" s="95"/>
      <c r="CM186" s="95"/>
      <c r="CN186" s="95"/>
      <c r="CO186" s="95"/>
      <c r="CP186" s="95"/>
      <c r="CQ186" s="95"/>
      <c r="CR186" s="95"/>
      <c r="CS186" s="95"/>
      <c r="CT186" s="95"/>
      <c r="CU186" s="95"/>
      <c r="CV186" s="95"/>
      <c r="CW186" s="95"/>
      <c r="CX186" s="95"/>
      <c r="CY186" s="95"/>
      <c r="CZ186" s="95"/>
      <c r="DA186" s="95"/>
      <c r="DB186" s="95"/>
      <c r="DC186" s="95"/>
      <c r="DD186" s="95"/>
      <c r="DE186" s="95"/>
      <c r="DF186" s="95"/>
      <c r="DG186" s="95"/>
      <c r="DH186" s="95"/>
      <c r="DI186" s="95"/>
      <c r="DJ186" s="95"/>
      <c r="DK186" s="95"/>
      <c r="DL186" s="95"/>
      <c r="DM186" s="95"/>
      <c r="DN186" s="95"/>
      <c r="DO186" s="95"/>
      <c r="DP186" s="95"/>
      <c r="DQ186" s="95"/>
      <c r="DR186" s="95"/>
      <c r="DS186" s="95"/>
      <c r="DT186" s="95"/>
      <c r="DU186" s="95"/>
      <c r="DV186" s="95"/>
      <c r="DW186" s="95"/>
      <c r="DX186" s="95"/>
      <c r="DY186" s="95"/>
      <c r="DZ186" s="95"/>
      <c r="EA186" s="95"/>
      <c r="EB186" s="95"/>
      <c r="EC186" s="95"/>
      <c r="ED186" s="95"/>
      <c r="EE186" s="95"/>
      <c r="EF186" s="95"/>
      <c r="EG186" s="95"/>
      <c r="EH186" s="95"/>
      <c r="EI186" s="95"/>
      <c r="EJ186" s="95"/>
      <c r="EK186" s="95"/>
      <c r="EL186" s="95"/>
      <c r="EM186" s="95"/>
      <c r="EN186" s="95"/>
      <c r="EO186" s="95"/>
      <c r="EP186" s="95"/>
      <c r="EQ186" s="95"/>
      <c r="ER186" s="95"/>
      <c r="ES186" s="95"/>
      <c r="ET186" s="95"/>
      <c r="EU186" s="95"/>
      <c r="EV186" s="95"/>
      <c r="EW186" s="95"/>
      <c r="EX186" s="95"/>
      <c r="EY186" s="95"/>
      <c r="EZ186" s="95"/>
      <c r="FA186" s="95"/>
      <c r="FB186" s="95"/>
      <c r="FC186" s="95"/>
      <c r="FD186" s="95"/>
      <c r="FE186" s="95"/>
      <c r="FF186" s="95"/>
      <c r="FG186" s="95"/>
      <c r="FH186" s="95"/>
      <c r="FI186" s="95"/>
      <c r="FJ186" s="95"/>
      <c r="FK186" s="95"/>
      <c r="FL186" s="95"/>
      <c r="FM186" s="95"/>
      <c r="FN186" s="95"/>
      <c r="FO186" s="95"/>
      <c r="FP186" s="95"/>
      <c r="FQ186" s="95"/>
      <c r="FR186" s="95"/>
      <c r="FS186" s="95"/>
      <c r="FT186" s="95"/>
      <c r="FU186" s="95"/>
      <c r="FV186" s="95"/>
      <c r="FW186" s="95"/>
      <c r="FX186" s="95"/>
      <c r="FY186" s="95"/>
      <c r="FZ186" s="95"/>
      <c r="GA186" s="95"/>
      <c r="GB186" s="95"/>
      <c r="GC186" s="95"/>
      <c r="GD186" s="95"/>
      <c r="GE186" s="95"/>
      <c r="GF186" s="95"/>
      <c r="GG186" s="95"/>
      <c r="GH186" s="95"/>
      <c r="GI186" s="95"/>
      <c r="GJ186" s="95"/>
      <c r="GK186" s="95"/>
      <c r="GL186" s="95"/>
      <c r="GM186" s="95"/>
      <c r="GN186" s="95"/>
      <c r="GO186" s="95"/>
      <c r="GP186" s="95"/>
      <c r="GQ186" s="95"/>
      <c r="GR186" s="95"/>
      <c r="GS186" s="95"/>
      <c r="GT186" s="95"/>
      <c r="GU186" s="95"/>
      <c r="GV186" s="95"/>
      <c r="GW186" s="95"/>
      <c r="GX186" s="95"/>
      <c r="GY186" s="95"/>
      <c r="GZ186" s="95"/>
      <c r="HA186" s="95"/>
      <c r="HB186" s="95"/>
      <c r="HC186" s="95"/>
      <c r="HD186" s="95"/>
      <c r="HE186" s="95"/>
      <c r="HF186" s="95"/>
      <c r="HG186" s="95"/>
      <c r="HH186" s="95"/>
      <c r="HI186" s="95"/>
      <c r="HJ186" s="95"/>
      <c r="HK186" s="95"/>
      <c r="HL186" s="95"/>
      <c r="HM186" s="95"/>
      <c r="HN186" s="95"/>
      <c r="HO186" s="95"/>
      <c r="HP186" s="95"/>
      <c r="HQ186" s="95"/>
      <c r="HR186" s="95"/>
      <c r="HS186" s="95"/>
      <c r="HT186" s="95"/>
      <c r="HU186" s="95"/>
      <c r="HV186" s="95"/>
      <c r="HW186" s="95"/>
      <c r="HX186" s="95"/>
      <c r="HY186" s="95"/>
      <c r="HZ186" s="95"/>
      <c r="IA186" s="95"/>
      <c r="IB186" s="95"/>
      <c r="IC186" s="95"/>
      <c r="ID186" s="95"/>
      <c r="IE186" s="95"/>
      <c r="IF186" s="95"/>
      <c r="IG186" s="95"/>
      <c r="IH186" s="95"/>
      <c r="II186" s="95"/>
      <c r="IJ186" s="95"/>
      <c r="IK186" s="95"/>
      <c r="IL186" s="95"/>
      <c r="IM186" s="95"/>
      <c r="IN186" s="95"/>
      <c r="IO186" s="95"/>
      <c r="IP186" s="95"/>
      <c r="IQ186" s="95"/>
      <c r="IR186" s="95"/>
      <c r="IS186" s="95"/>
      <c r="IT186" s="95"/>
      <c r="IU186" s="95"/>
      <c r="IV186" s="95"/>
    </row>
    <row r="187" spans="1:256" s="446" customFormat="1" ht="15" customHeight="1">
      <c r="A187" s="96"/>
      <c r="B187" s="96"/>
      <c r="C187" s="96"/>
      <c r="D187" s="348"/>
      <c r="E187" s="348"/>
      <c r="F187" s="348"/>
      <c r="G187" s="179"/>
      <c r="H187" s="179"/>
      <c r="I187" s="95"/>
      <c r="J187" s="180"/>
      <c r="K187" s="95"/>
      <c r="L187" s="95"/>
      <c r="M187" s="180"/>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c r="BI187" s="95"/>
      <c r="BJ187" s="95"/>
      <c r="BK187" s="95"/>
      <c r="BL187" s="95"/>
      <c r="BM187" s="95"/>
      <c r="BN187" s="95"/>
      <c r="BO187" s="95"/>
      <c r="BP187" s="95"/>
      <c r="BQ187" s="95"/>
      <c r="BR187" s="95"/>
      <c r="BS187" s="95"/>
      <c r="BT187" s="95"/>
      <c r="BU187" s="95"/>
      <c r="BV187" s="95"/>
      <c r="BW187" s="95"/>
      <c r="BX187" s="95"/>
      <c r="BY187" s="95"/>
      <c r="BZ187" s="95"/>
      <c r="CA187" s="95"/>
      <c r="CB187" s="95"/>
      <c r="CC187" s="95"/>
      <c r="CD187" s="95"/>
      <c r="CE187" s="95"/>
      <c r="CF187" s="95"/>
      <c r="CG187" s="95"/>
      <c r="CH187" s="95"/>
      <c r="CI187" s="95"/>
      <c r="CJ187" s="95"/>
      <c r="CK187" s="95"/>
      <c r="CL187" s="95"/>
      <c r="CM187" s="95"/>
      <c r="CN187" s="95"/>
      <c r="CO187" s="95"/>
      <c r="CP187" s="95"/>
      <c r="CQ187" s="95"/>
      <c r="CR187" s="95"/>
      <c r="CS187" s="95"/>
      <c r="CT187" s="95"/>
      <c r="CU187" s="95"/>
      <c r="CV187" s="95"/>
      <c r="CW187" s="95"/>
      <c r="CX187" s="95"/>
      <c r="CY187" s="95"/>
      <c r="CZ187" s="95"/>
      <c r="DA187" s="95"/>
      <c r="DB187" s="95"/>
      <c r="DC187" s="95"/>
      <c r="DD187" s="95"/>
      <c r="DE187" s="95"/>
      <c r="DF187" s="95"/>
      <c r="DG187" s="95"/>
      <c r="DH187" s="95"/>
      <c r="DI187" s="95"/>
      <c r="DJ187" s="95"/>
      <c r="DK187" s="95"/>
      <c r="DL187" s="95"/>
      <c r="DM187" s="95"/>
      <c r="DN187" s="95"/>
      <c r="DO187" s="95"/>
      <c r="DP187" s="95"/>
      <c r="DQ187" s="95"/>
      <c r="DR187" s="95"/>
      <c r="DS187" s="95"/>
      <c r="DT187" s="95"/>
      <c r="DU187" s="95"/>
      <c r="DV187" s="95"/>
      <c r="DW187" s="95"/>
      <c r="DX187" s="95"/>
      <c r="DY187" s="95"/>
      <c r="DZ187" s="95"/>
      <c r="EA187" s="95"/>
      <c r="EB187" s="95"/>
      <c r="EC187" s="95"/>
      <c r="ED187" s="95"/>
      <c r="EE187" s="95"/>
      <c r="EF187" s="95"/>
      <c r="EG187" s="95"/>
      <c r="EH187" s="95"/>
      <c r="EI187" s="95"/>
      <c r="EJ187" s="95"/>
      <c r="EK187" s="95"/>
      <c r="EL187" s="95"/>
      <c r="EM187" s="95"/>
      <c r="EN187" s="95"/>
      <c r="EO187" s="95"/>
      <c r="EP187" s="95"/>
      <c r="EQ187" s="95"/>
      <c r="ER187" s="95"/>
      <c r="ES187" s="95"/>
      <c r="ET187" s="95"/>
      <c r="EU187" s="95"/>
      <c r="EV187" s="95"/>
      <c r="EW187" s="95"/>
      <c r="EX187" s="95"/>
      <c r="EY187" s="95"/>
      <c r="EZ187" s="95"/>
      <c r="FA187" s="95"/>
      <c r="FB187" s="95"/>
      <c r="FC187" s="95"/>
      <c r="FD187" s="95"/>
      <c r="FE187" s="95"/>
      <c r="FF187" s="95"/>
      <c r="FG187" s="95"/>
      <c r="FH187" s="95"/>
      <c r="FI187" s="95"/>
      <c r="FJ187" s="95"/>
      <c r="FK187" s="95"/>
      <c r="FL187" s="95"/>
      <c r="FM187" s="95"/>
      <c r="FN187" s="95"/>
      <c r="FO187" s="95"/>
      <c r="FP187" s="95"/>
      <c r="FQ187" s="95"/>
      <c r="FR187" s="95"/>
      <c r="FS187" s="95"/>
      <c r="FT187" s="95"/>
      <c r="FU187" s="95"/>
      <c r="FV187" s="95"/>
      <c r="FW187" s="95"/>
      <c r="FX187" s="95"/>
      <c r="FY187" s="95"/>
      <c r="FZ187" s="95"/>
      <c r="GA187" s="95"/>
      <c r="GB187" s="95"/>
      <c r="GC187" s="95"/>
      <c r="GD187" s="95"/>
      <c r="GE187" s="95"/>
      <c r="GF187" s="95"/>
      <c r="GG187" s="95"/>
      <c r="GH187" s="95"/>
      <c r="GI187" s="95"/>
      <c r="GJ187" s="95"/>
      <c r="GK187" s="95"/>
      <c r="GL187" s="95"/>
      <c r="GM187" s="95"/>
      <c r="GN187" s="95"/>
      <c r="GO187" s="95"/>
      <c r="GP187" s="95"/>
      <c r="GQ187" s="95"/>
      <c r="GR187" s="95"/>
      <c r="GS187" s="95"/>
      <c r="GT187" s="95"/>
      <c r="GU187" s="95"/>
      <c r="GV187" s="95"/>
      <c r="GW187" s="95"/>
      <c r="GX187" s="95"/>
      <c r="GY187" s="95"/>
      <c r="GZ187" s="95"/>
      <c r="HA187" s="95"/>
      <c r="HB187" s="95"/>
      <c r="HC187" s="95"/>
      <c r="HD187" s="95"/>
      <c r="HE187" s="95"/>
      <c r="HF187" s="95"/>
      <c r="HG187" s="95"/>
      <c r="HH187" s="95"/>
      <c r="HI187" s="95"/>
      <c r="HJ187" s="95"/>
      <c r="HK187" s="95"/>
      <c r="HL187" s="95"/>
      <c r="HM187" s="95"/>
      <c r="HN187" s="95"/>
      <c r="HO187" s="95"/>
      <c r="HP187" s="95"/>
      <c r="HQ187" s="95"/>
      <c r="HR187" s="95"/>
      <c r="HS187" s="95"/>
      <c r="HT187" s="95"/>
      <c r="HU187" s="95"/>
      <c r="HV187" s="95"/>
      <c r="HW187" s="95"/>
      <c r="HX187" s="95"/>
      <c r="HY187" s="95"/>
      <c r="HZ187" s="95"/>
      <c r="IA187" s="95"/>
      <c r="IB187" s="95"/>
      <c r="IC187" s="95"/>
      <c r="ID187" s="95"/>
      <c r="IE187" s="95"/>
      <c r="IF187" s="95"/>
      <c r="IG187" s="95"/>
      <c r="IH187" s="95"/>
      <c r="II187" s="95"/>
      <c r="IJ187" s="95"/>
      <c r="IK187" s="95"/>
      <c r="IL187" s="95"/>
      <c r="IM187" s="95"/>
      <c r="IN187" s="95"/>
      <c r="IO187" s="95"/>
      <c r="IP187" s="95"/>
      <c r="IQ187" s="95"/>
      <c r="IR187" s="95"/>
      <c r="IS187" s="95"/>
      <c r="IT187" s="95"/>
      <c r="IU187" s="95"/>
      <c r="IV187" s="95"/>
    </row>
    <row r="188" spans="1:256" s="446" customFormat="1" ht="15" customHeight="1">
      <c r="A188" s="96"/>
      <c r="B188" s="96"/>
      <c r="C188" s="96"/>
      <c r="D188" s="348"/>
      <c r="E188" s="348"/>
      <c r="F188" s="348"/>
      <c r="G188" s="179"/>
      <c r="H188" s="179"/>
      <c r="I188" s="95"/>
      <c r="J188" s="180"/>
      <c r="K188" s="95"/>
      <c r="L188" s="95"/>
      <c r="M188" s="180"/>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5"/>
      <c r="DL188" s="95"/>
      <c r="DM188" s="95"/>
      <c r="DN188" s="95"/>
      <c r="DO188" s="95"/>
      <c r="DP188" s="95"/>
      <c r="DQ188" s="95"/>
      <c r="DR188" s="95"/>
      <c r="DS188" s="95"/>
      <c r="DT188" s="95"/>
      <c r="DU188" s="95"/>
      <c r="DV188" s="95"/>
      <c r="DW188" s="95"/>
      <c r="DX188" s="95"/>
      <c r="DY188" s="95"/>
      <c r="DZ188" s="95"/>
      <c r="EA188" s="95"/>
      <c r="EB188" s="95"/>
      <c r="EC188" s="95"/>
      <c r="ED188" s="95"/>
      <c r="EE188" s="95"/>
      <c r="EF188" s="95"/>
      <c r="EG188" s="95"/>
      <c r="EH188" s="95"/>
      <c r="EI188" s="95"/>
      <c r="EJ188" s="95"/>
      <c r="EK188" s="95"/>
      <c r="EL188" s="95"/>
      <c r="EM188" s="95"/>
      <c r="EN188" s="95"/>
      <c r="EO188" s="95"/>
      <c r="EP188" s="95"/>
      <c r="EQ188" s="95"/>
      <c r="ER188" s="95"/>
      <c r="ES188" s="95"/>
      <c r="ET188" s="95"/>
      <c r="EU188" s="95"/>
      <c r="EV188" s="95"/>
      <c r="EW188" s="95"/>
      <c r="EX188" s="95"/>
      <c r="EY188" s="95"/>
      <c r="EZ188" s="95"/>
      <c r="FA188" s="95"/>
      <c r="FB188" s="95"/>
      <c r="FC188" s="95"/>
      <c r="FD188" s="95"/>
      <c r="FE188" s="95"/>
      <c r="FF188" s="95"/>
      <c r="FG188" s="95"/>
      <c r="FH188" s="95"/>
      <c r="FI188" s="95"/>
      <c r="FJ188" s="95"/>
      <c r="FK188" s="95"/>
      <c r="FL188" s="95"/>
      <c r="FM188" s="95"/>
      <c r="FN188" s="95"/>
      <c r="FO188" s="95"/>
      <c r="FP188" s="95"/>
      <c r="FQ188" s="95"/>
      <c r="FR188" s="95"/>
      <c r="FS188" s="95"/>
      <c r="FT188" s="95"/>
      <c r="FU188" s="95"/>
      <c r="FV188" s="95"/>
      <c r="FW188" s="95"/>
      <c r="FX188" s="95"/>
      <c r="FY188" s="95"/>
      <c r="FZ188" s="95"/>
      <c r="GA188" s="95"/>
      <c r="GB188" s="95"/>
      <c r="GC188" s="95"/>
      <c r="GD188" s="95"/>
      <c r="GE188" s="95"/>
      <c r="GF188" s="95"/>
      <c r="GG188" s="95"/>
      <c r="GH188" s="95"/>
      <c r="GI188" s="95"/>
      <c r="GJ188" s="95"/>
      <c r="GK188" s="95"/>
      <c r="GL188" s="95"/>
      <c r="GM188" s="95"/>
      <c r="GN188" s="95"/>
      <c r="GO188" s="95"/>
      <c r="GP188" s="95"/>
      <c r="GQ188" s="95"/>
      <c r="GR188" s="95"/>
      <c r="GS188" s="95"/>
      <c r="GT188" s="95"/>
      <c r="GU188" s="95"/>
      <c r="GV188" s="95"/>
      <c r="GW188" s="95"/>
      <c r="GX188" s="95"/>
      <c r="GY188" s="95"/>
      <c r="GZ188" s="95"/>
      <c r="HA188" s="95"/>
      <c r="HB188" s="95"/>
      <c r="HC188" s="95"/>
      <c r="HD188" s="95"/>
      <c r="HE188" s="95"/>
      <c r="HF188" s="95"/>
      <c r="HG188" s="95"/>
      <c r="HH188" s="95"/>
      <c r="HI188" s="95"/>
      <c r="HJ188" s="95"/>
      <c r="HK188" s="95"/>
      <c r="HL188" s="95"/>
      <c r="HM188" s="95"/>
      <c r="HN188" s="95"/>
      <c r="HO188" s="95"/>
      <c r="HP188" s="95"/>
      <c r="HQ188" s="95"/>
      <c r="HR188" s="95"/>
      <c r="HS188" s="95"/>
      <c r="HT188" s="95"/>
      <c r="HU188" s="95"/>
      <c r="HV188" s="95"/>
      <c r="HW188" s="95"/>
      <c r="HX188" s="95"/>
      <c r="HY188" s="95"/>
      <c r="HZ188" s="95"/>
      <c r="IA188" s="95"/>
      <c r="IB188" s="95"/>
      <c r="IC188" s="95"/>
      <c r="ID188" s="95"/>
      <c r="IE188" s="95"/>
      <c r="IF188" s="95"/>
      <c r="IG188" s="95"/>
      <c r="IH188" s="95"/>
      <c r="II188" s="95"/>
      <c r="IJ188" s="95"/>
      <c r="IK188" s="95"/>
      <c r="IL188" s="95"/>
      <c r="IM188" s="95"/>
      <c r="IN188" s="95"/>
      <c r="IO188" s="95"/>
      <c r="IP188" s="95"/>
      <c r="IQ188" s="95"/>
      <c r="IR188" s="95"/>
      <c r="IS188" s="95"/>
      <c r="IT188" s="95"/>
      <c r="IU188" s="95"/>
      <c r="IV188" s="95"/>
    </row>
    <row r="189" spans="1:256" s="446" customFormat="1" ht="15" customHeight="1">
      <c r="A189" s="96"/>
      <c r="B189" s="96"/>
      <c r="C189" s="96"/>
      <c r="D189" s="348"/>
      <c r="E189" s="348"/>
      <c r="F189" s="348"/>
      <c r="G189" s="179"/>
      <c r="H189" s="179"/>
      <c r="I189" s="95"/>
      <c r="J189" s="180"/>
      <c r="K189" s="95"/>
      <c r="L189" s="95"/>
      <c r="M189" s="180"/>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5"/>
      <c r="DZ189" s="95"/>
      <c r="EA189" s="95"/>
      <c r="EB189" s="95"/>
      <c r="EC189" s="95"/>
      <c r="ED189" s="95"/>
      <c r="EE189" s="95"/>
      <c r="EF189" s="95"/>
      <c r="EG189" s="95"/>
      <c r="EH189" s="95"/>
      <c r="EI189" s="95"/>
      <c r="EJ189" s="95"/>
      <c r="EK189" s="95"/>
      <c r="EL189" s="95"/>
      <c r="EM189" s="95"/>
      <c r="EN189" s="95"/>
      <c r="EO189" s="95"/>
      <c r="EP189" s="95"/>
      <c r="EQ189" s="95"/>
      <c r="ER189" s="95"/>
      <c r="ES189" s="95"/>
      <c r="ET189" s="95"/>
      <c r="EU189" s="95"/>
      <c r="EV189" s="95"/>
      <c r="EW189" s="95"/>
      <c r="EX189" s="95"/>
      <c r="EY189" s="95"/>
      <c r="EZ189" s="95"/>
      <c r="FA189" s="95"/>
      <c r="FB189" s="95"/>
      <c r="FC189" s="95"/>
      <c r="FD189" s="95"/>
      <c r="FE189" s="95"/>
      <c r="FF189" s="95"/>
      <c r="FG189" s="95"/>
      <c r="FH189" s="95"/>
      <c r="FI189" s="95"/>
      <c r="FJ189" s="95"/>
      <c r="FK189" s="95"/>
      <c r="FL189" s="95"/>
      <c r="FM189" s="95"/>
      <c r="FN189" s="95"/>
      <c r="FO189" s="95"/>
      <c r="FP189" s="95"/>
      <c r="FQ189" s="95"/>
      <c r="FR189" s="95"/>
      <c r="FS189" s="95"/>
      <c r="FT189" s="95"/>
      <c r="FU189" s="95"/>
      <c r="FV189" s="95"/>
      <c r="FW189" s="95"/>
      <c r="FX189" s="95"/>
      <c r="FY189" s="95"/>
      <c r="FZ189" s="95"/>
      <c r="GA189" s="95"/>
      <c r="GB189" s="95"/>
      <c r="GC189" s="95"/>
      <c r="GD189" s="95"/>
      <c r="GE189" s="95"/>
      <c r="GF189" s="95"/>
      <c r="GG189" s="95"/>
      <c r="GH189" s="95"/>
      <c r="GI189" s="95"/>
      <c r="GJ189" s="95"/>
      <c r="GK189" s="95"/>
      <c r="GL189" s="95"/>
      <c r="GM189" s="95"/>
      <c r="GN189" s="95"/>
      <c r="GO189" s="95"/>
      <c r="GP189" s="95"/>
      <c r="GQ189" s="95"/>
      <c r="GR189" s="95"/>
      <c r="GS189" s="95"/>
      <c r="GT189" s="95"/>
      <c r="GU189" s="95"/>
      <c r="GV189" s="95"/>
      <c r="GW189" s="95"/>
      <c r="GX189" s="95"/>
      <c r="GY189" s="95"/>
      <c r="GZ189" s="95"/>
      <c r="HA189" s="95"/>
      <c r="HB189" s="95"/>
      <c r="HC189" s="95"/>
      <c r="HD189" s="95"/>
      <c r="HE189" s="95"/>
      <c r="HF189" s="95"/>
      <c r="HG189" s="95"/>
      <c r="HH189" s="95"/>
      <c r="HI189" s="95"/>
      <c r="HJ189" s="95"/>
      <c r="HK189" s="95"/>
      <c r="HL189" s="95"/>
      <c r="HM189" s="95"/>
      <c r="HN189" s="95"/>
      <c r="HO189" s="95"/>
      <c r="HP189" s="95"/>
      <c r="HQ189" s="95"/>
      <c r="HR189" s="95"/>
      <c r="HS189" s="95"/>
      <c r="HT189" s="95"/>
      <c r="HU189" s="95"/>
      <c r="HV189" s="95"/>
      <c r="HW189" s="95"/>
      <c r="HX189" s="95"/>
      <c r="HY189" s="95"/>
      <c r="HZ189" s="95"/>
      <c r="IA189" s="95"/>
      <c r="IB189" s="95"/>
      <c r="IC189" s="95"/>
      <c r="ID189" s="95"/>
      <c r="IE189" s="95"/>
      <c r="IF189" s="95"/>
      <c r="IG189" s="95"/>
      <c r="IH189" s="95"/>
      <c r="II189" s="95"/>
      <c r="IJ189" s="95"/>
      <c r="IK189" s="95"/>
      <c r="IL189" s="95"/>
      <c r="IM189" s="95"/>
      <c r="IN189" s="95"/>
      <c r="IO189" s="95"/>
      <c r="IP189" s="95"/>
      <c r="IQ189" s="95"/>
      <c r="IR189" s="95"/>
      <c r="IS189" s="95"/>
      <c r="IT189" s="95"/>
      <c r="IU189" s="95"/>
      <c r="IV189" s="95"/>
    </row>
    <row r="190" spans="1:256" s="446" customFormat="1" ht="15" customHeight="1">
      <c r="A190" s="96"/>
      <c r="B190" s="96"/>
      <c r="C190" s="96"/>
      <c r="D190" s="348"/>
      <c r="E190" s="348"/>
      <c r="F190" s="348"/>
      <c r="G190" s="179"/>
      <c r="H190" s="179"/>
      <c r="I190" s="95"/>
      <c r="J190" s="180"/>
      <c r="K190" s="95"/>
      <c r="L190" s="95"/>
      <c r="M190" s="180"/>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c r="CV190" s="95"/>
      <c r="CW190" s="95"/>
      <c r="CX190" s="95"/>
      <c r="CY190" s="95"/>
      <c r="CZ190" s="95"/>
      <c r="DA190" s="95"/>
      <c r="DB190" s="95"/>
      <c r="DC190" s="95"/>
      <c r="DD190" s="95"/>
      <c r="DE190" s="95"/>
      <c r="DF190" s="95"/>
      <c r="DG190" s="95"/>
      <c r="DH190" s="95"/>
      <c r="DI190" s="95"/>
      <c r="DJ190" s="95"/>
      <c r="DK190" s="95"/>
      <c r="DL190" s="95"/>
      <c r="DM190" s="95"/>
      <c r="DN190" s="95"/>
      <c r="DO190" s="95"/>
      <c r="DP190" s="95"/>
      <c r="DQ190" s="95"/>
      <c r="DR190" s="95"/>
      <c r="DS190" s="95"/>
      <c r="DT190" s="95"/>
      <c r="DU190" s="95"/>
      <c r="DV190" s="95"/>
      <c r="DW190" s="95"/>
      <c r="DX190" s="95"/>
      <c r="DY190" s="95"/>
      <c r="DZ190" s="95"/>
      <c r="EA190" s="95"/>
      <c r="EB190" s="95"/>
      <c r="EC190" s="95"/>
      <c r="ED190" s="95"/>
      <c r="EE190" s="95"/>
      <c r="EF190" s="95"/>
      <c r="EG190" s="95"/>
      <c r="EH190" s="95"/>
      <c r="EI190" s="95"/>
      <c r="EJ190" s="95"/>
      <c r="EK190" s="95"/>
      <c r="EL190" s="95"/>
      <c r="EM190" s="95"/>
      <c r="EN190" s="95"/>
      <c r="EO190" s="95"/>
      <c r="EP190" s="95"/>
      <c r="EQ190" s="95"/>
      <c r="ER190" s="95"/>
      <c r="ES190" s="95"/>
      <c r="ET190" s="95"/>
      <c r="EU190" s="95"/>
      <c r="EV190" s="95"/>
      <c r="EW190" s="95"/>
      <c r="EX190" s="95"/>
      <c r="EY190" s="95"/>
      <c r="EZ190" s="95"/>
      <c r="FA190" s="95"/>
      <c r="FB190" s="95"/>
      <c r="FC190" s="95"/>
      <c r="FD190" s="95"/>
      <c r="FE190" s="95"/>
      <c r="FF190" s="95"/>
      <c r="FG190" s="95"/>
      <c r="FH190" s="95"/>
      <c r="FI190" s="95"/>
      <c r="FJ190" s="95"/>
      <c r="FK190" s="95"/>
      <c r="FL190" s="95"/>
      <c r="FM190" s="95"/>
      <c r="FN190" s="95"/>
      <c r="FO190" s="95"/>
      <c r="FP190" s="95"/>
      <c r="FQ190" s="95"/>
      <c r="FR190" s="95"/>
      <c r="FS190" s="95"/>
      <c r="FT190" s="95"/>
      <c r="FU190" s="95"/>
      <c r="FV190" s="95"/>
      <c r="FW190" s="95"/>
      <c r="FX190" s="95"/>
      <c r="FY190" s="95"/>
      <c r="FZ190" s="95"/>
      <c r="GA190" s="95"/>
      <c r="GB190" s="95"/>
      <c r="GC190" s="95"/>
      <c r="GD190" s="95"/>
      <c r="GE190" s="95"/>
      <c r="GF190" s="95"/>
      <c r="GG190" s="95"/>
      <c r="GH190" s="95"/>
      <c r="GI190" s="95"/>
      <c r="GJ190" s="95"/>
      <c r="GK190" s="95"/>
      <c r="GL190" s="95"/>
      <c r="GM190" s="95"/>
      <c r="GN190" s="95"/>
      <c r="GO190" s="95"/>
      <c r="GP190" s="95"/>
      <c r="GQ190" s="95"/>
      <c r="GR190" s="95"/>
      <c r="GS190" s="95"/>
      <c r="GT190" s="95"/>
      <c r="GU190" s="95"/>
      <c r="GV190" s="95"/>
      <c r="GW190" s="95"/>
      <c r="GX190" s="95"/>
      <c r="GY190" s="95"/>
      <c r="GZ190" s="95"/>
      <c r="HA190" s="95"/>
      <c r="HB190" s="95"/>
      <c r="HC190" s="95"/>
      <c r="HD190" s="95"/>
      <c r="HE190" s="95"/>
      <c r="HF190" s="95"/>
      <c r="HG190" s="95"/>
      <c r="HH190" s="95"/>
      <c r="HI190" s="95"/>
      <c r="HJ190" s="95"/>
      <c r="HK190" s="95"/>
      <c r="HL190" s="95"/>
      <c r="HM190" s="95"/>
      <c r="HN190" s="95"/>
      <c r="HO190" s="95"/>
      <c r="HP190" s="95"/>
      <c r="HQ190" s="95"/>
      <c r="HR190" s="95"/>
      <c r="HS190" s="95"/>
      <c r="HT190" s="95"/>
      <c r="HU190" s="95"/>
      <c r="HV190" s="95"/>
      <c r="HW190" s="95"/>
      <c r="HX190" s="95"/>
      <c r="HY190" s="95"/>
      <c r="HZ190" s="95"/>
      <c r="IA190" s="95"/>
      <c r="IB190" s="95"/>
      <c r="IC190" s="95"/>
      <c r="ID190" s="95"/>
      <c r="IE190" s="95"/>
      <c r="IF190" s="95"/>
      <c r="IG190" s="95"/>
      <c r="IH190" s="95"/>
      <c r="II190" s="95"/>
      <c r="IJ190" s="95"/>
      <c r="IK190" s="95"/>
      <c r="IL190" s="95"/>
      <c r="IM190" s="95"/>
      <c r="IN190" s="95"/>
      <c r="IO190" s="95"/>
      <c r="IP190" s="95"/>
      <c r="IQ190" s="95"/>
      <c r="IR190" s="95"/>
      <c r="IS190" s="95"/>
      <c r="IT190" s="95"/>
      <c r="IU190" s="95"/>
      <c r="IV190" s="95"/>
    </row>
    <row r="191" spans="1:256" s="446" customFormat="1" ht="15" customHeight="1">
      <c r="A191" s="96"/>
      <c r="B191" s="96"/>
      <c r="C191" s="96"/>
      <c r="D191" s="348"/>
      <c r="E191" s="348"/>
      <c r="F191" s="348"/>
      <c r="G191" s="179"/>
      <c r="H191" s="179"/>
      <c r="I191" s="95"/>
      <c r="J191" s="180"/>
      <c r="K191" s="95"/>
      <c r="L191" s="95"/>
      <c r="M191" s="180"/>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5"/>
      <c r="CX191" s="95"/>
      <c r="CY191" s="95"/>
      <c r="CZ191" s="95"/>
      <c r="DA191" s="95"/>
      <c r="DB191" s="95"/>
      <c r="DC191" s="95"/>
      <c r="DD191" s="95"/>
      <c r="DE191" s="95"/>
      <c r="DF191" s="95"/>
      <c r="DG191" s="95"/>
      <c r="DH191" s="95"/>
      <c r="DI191" s="95"/>
      <c r="DJ191" s="95"/>
      <c r="DK191" s="95"/>
      <c r="DL191" s="95"/>
      <c r="DM191" s="95"/>
      <c r="DN191" s="95"/>
      <c r="DO191" s="95"/>
      <c r="DP191" s="95"/>
      <c r="DQ191" s="95"/>
      <c r="DR191" s="95"/>
      <c r="DS191" s="95"/>
      <c r="DT191" s="95"/>
      <c r="DU191" s="95"/>
      <c r="DV191" s="95"/>
      <c r="DW191" s="95"/>
      <c r="DX191" s="95"/>
      <c r="DY191" s="95"/>
      <c r="DZ191" s="95"/>
      <c r="EA191" s="95"/>
      <c r="EB191" s="95"/>
      <c r="EC191" s="95"/>
      <c r="ED191" s="95"/>
      <c r="EE191" s="95"/>
      <c r="EF191" s="95"/>
      <c r="EG191" s="95"/>
      <c r="EH191" s="95"/>
      <c r="EI191" s="95"/>
      <c r="EJ191" s="95"/>
      <c r="EK191" s="95"/>
      <c r="EL191" s="95"/>
      <c r="EM191" s="95"/>
      <c r="EN191" s="95"/>
      <c r="EO191" s="95"/>
      <c r="EP191" s="95"/>
      <c r="EQ191" s="95"/>
      <c r="ER191" s="95"/>
      <c r="ES191" s="95"/>
      <c r="ET191" s="95"/>
      <c r="EU191" s="95"/>
      <c r="EV191" s="95"/>
      <c r="EW191" s="95"/>
      <c r="EX191" s="95"/>
      <c r="EY191" s="95"/>
      <c r="EZ191" s="95"/>
      <c r="FA191" s="95"/>
      <c r="FB191" s="95"/>
      <c r="FC191" s="95"/>
      <c r="FD191" s="95"/>
      <c r="FE191" s="95"/>
      <c r="FF191" s="95"/>
      <c r="FG191" s="95"/>
      <c r="FH191" s="95"/>
      <c r="FI191" s="95"/>
      <c r="FJ191" s="95"/>
      <c r="FK191" s="95"/>
      <c r="FL191" s="95"/>
      <c r="FM191" s="95"/>
      <c r="FN191" s="95"/>
      <c r="FO191" s="95"/>
      <c r="FP191" s="95"/>
      <c r="FQ191" s="95"/>
      <c r="FR191" s="95"/>
      <c r="FS191" s="95"/>
      <c r="FT191" s="95"/>
      <c r="FU191" s="95"/>
      <c r="FV191" s="95"/>
      <c r="FW191" s="95"/>
      <c r="FX191" s="95"/>
      <c r="FY191" s="95"/>
      <c r="FZ191" s="95"/>
      <c r="GA191" s="95"/>
      <c r="GB191" s="95"/>
      <c r="GC191" s="95"/>
      <c r="GD191" s="95"/>
      <c r="GE191" s="95"/>
      <c r="GF191" s="95"/>
      <c r="GG191" s="95"/>
      <c r="GH191" s="95"/>
      <c r="GI191" s="95"/>
      <c r="GJ191" s="95"/>
      <c r="GK191" s="95"/>
      <c r="GL191" s="95"/>
      <c r="GM191" s="95"/>
      <c r="GN191" s="95"/>
      <c r="GO191" s="95"/>
      <c r="GP191" s="95"/>
      <c r="GQ191" s="95"/>
      <c r="GR191" s="95"/>
      <c r="GS191" s="95"/>
      <c r="GT191" s="95"/>
      <c r="GU191" s="95"/>
      <c r="GV191" s="95"/>
      <c r="GW191" s="95"/>
      <c r="GX191" s="95"/>
      <c r="GY191" s="95"/>
      <c r="GZ191" s="95"/>
      <c r="HA191" s="95"/>
      <c r="HB191" s="95"/>
      <c r="HC191" s="95"/>
      <c r="HD191" s="95"/>
      <c r="HE191" s="95"/>
      <c r="HF191" s="95"/>
      <c r="HG191" s="95"/>
      <c r="HH191" s="95"/>
      <c r="HI191" s="95"/>
      <c r="HJ191" s="95"/>
      <c r="HK191" s="95"/>
      <c r="HL191" s="95"/>
      <c r="HM191" s="95"/>
      <c r="HN191" s="95"/>
      <c r="HO191" s="95"/>
      <c r="HP191" s="95"/>
      <c r="HQ191" s="95"/>
      <c r="HR191" s="95"/>
      <c r="HS191" s="95"/>
      <c r="HT191" s="95"/>
      <c r="HU191" s="95"/>
      <c r="HV191" s="95"/>
      <c r="HW191" s="95"/>
      <c r="HX191" s="95"/>
      <c r="HY191" s="95"/>
      <c r="HZ191" s="95"/>
      <c r="IA191" s="95"/>
      <c r="IB191" s="95"/>
      <c r="IC191" s="95"/>
      <c r="ID191" s="95"/>
      <c r="IE191" s="95"/>
      <c r="IF191" s="95"/>
      <c r="IG191" s="95"/>
      <c r="IH191" s="95"/>
      <c r="II191" s="95"/>
      <c r="IJ191" s="95"/>
      <c r="IK191" s="95"/>
      <c r="IL191" s="95"/>
      <c r="IM191" s="95"/>
      <c r="IN191" s="95"/>
      <c r="IO191" s="95"/>
      <c r="IP191" s="95"/>
      <c r="IQ191" s="95"/>
      <c r="IR191" s="95"/>
      <c r="IS191" s="95"/>
      <c r="IT191" s="95"/>
      <c r="IU191" s="95"/>
      <c r="IV191" s="95"/>
    </row>
    <row r="192" spans="1:256" s="446" customFormat="1" ht="15" customHeight="1">
      <c r="A192" s="96"/>
      <c r="B192" s="96"/>
      <c r="C192" s="96"/>
      <c r="D192" s="348"/>
      <c r="E192" s="348"/>
      <c r="F192" s="348"/>
      <c r="G192" s="179"/>
      <c r="H192" s="179"/>
      <c r="I192" s="95"/>
      <c r="J192" s="180"/>
      <c r="K192" s="95"/>
      <c r="L192" s="95"/>
      <c r="M192" s="180"/>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5"/>
      <c r="CX192" s="95"/>
      <c r="CY192" s="95"/>
      <c r="CZ192" s="95"/>
      <c r="DA192" s="95"/>
      <c r="DB192" s="95"/>
      <c r="DC192" s="95"/>
      <c r="DD192" s="95"/>
      <c r="DE192" s="95"/>
      <c r="DF192" s="95"/>
      <c r="DG192" s="95"/>
      <c r="DH192" s="95"/>
      <c r="DI192" s="95"/>
      <c r="DJ192" s="95"/>
      <c r="DK192" s="95"/>
      <c r="DL192" s="95"/>
      <c r="DM192" s="95"/>
      <c r="DN192" s="95"/>
      <c r="DO192" s="95"/>
      <c r="DP192" s="95"/>
      <c r="DQ192" s="95"/>
      <c r="DR192" s="95"/>
      <c r="DS192" s="95"/>
      <c r="DT192" s="95"/>
      <c r="DU192" s="95"/>
      <c r="DV192" s="95"/>
      <c r="DW192" s="95"/>
      <c r="DX192" s="95"/>
      <c r="DY192" s="95"/>
      <c r="DZ192" s="95"/>
      <c r="EA192" s="95"/>
      <c r="EB192" s="95"/>
      <c r="EC192" s="95"/>
      <c r="ED192" s="95"/>
      <c r="EE192" s="95"/>
      <c r="EF192" s="95"/>
      <c r="EG192" s="95"/>
      <c r="EH192" s="95"/>
      <c r="EI192" s="95"/>
      <c r="EJ192" s="95"/>
      <c r="EK192" s="95"/>
      <c r="EL192" s="95"/>
      <c r="EM192" s="95"/>
      <c r="EN192" s="95"/>
      <c r="EO192" s="95"/>
      <c r="EP192" s="95"/>
      <c r="EQ192" s="95"/>
      <c r="ER192" s="95"/>
      <c r="ES192" s="95"/>
      <c r="ET192" s="95"/>
      <c r="EU192" s="95"/>
      <c r="EV192" s="95"/>
      <c r="EW192" s="95"/>
      <c r="EX192" s="95"/>
      <c r="EY192" s="95"/>
      <c r="EZ192" s="95"/>
      <c r="FA192" s="95"/>
      <c r="FB192" s="95"/>
      <c r="FC192" s="95"/>
      <c r="FD192" s="95"/>
      <c r="FE192" s="95"/>
      <c r="FF192" s="95"/>
      <c r="FG192" s="95"/>
      <c r="FH192" s="95"/>
      <c r="FI192" s="95"/>
      <c r="FJ192" s="95"/>
      <c r="FK192" s="95"/>
      <c r="FL192" s="95"/>
      <c r="FM192" s="95"/>
      <c r="FN192" s="95"/>
      <c r="FO192" s="95"/>
      <c r="FP192" s="95"/>
      <c r="FQ192" s="95"/>
      <c r="FR192" s="95"/>
      <c r="FS192" s="95"/>
      <c r="FT192" s="95"/>
      <c r="FU192" s="95"/>
      <c r="FV192" s="95"/>
      <c r="FW192" s="95"/>
      <c r="FX192" s="95"/>
      <c r="FY192" s="95"/>
      <c r="FZ192" s="95"/>
      <c r="GA192" s="95"/>
      <c r="GB192" s="95"/>
      <c r="GC192" s="95"/>
      <c r="GD192" s="95"/>
      <c r="GE192" s="95"/>
      <c r="GF192" s="95"/>
      <c r="GG192" s="95"/>
      <c r="GH192" s="95"/>
      <c r="GI192" s="95"/>
      <c r="GJ192" s="95"/>
      <c r="GK192" s="95"/>
      <c r="GL192" s="95"/>
      <c r="GM192" s="95"/>
      <c r="GN192" s="95"/>
      <c r="GO192" s="95"/>
      <c r="GP192" s="95"/>
      <c r="GQ192" s="95"/>
      <c r="GR192" s="95"/>
      <c r="GS192" s="95"/>
      <c r="GT192" s="95"/>
      <c r="GU192" s="95"/>
      <c r="GV192" s="95"/>
      <c r="GW192" s="95"/>
      <c r="GX192" s="95"/>
      <c r="GY192" s="95"/>
      <c r="GZ192" s="95"/>
      <c r="HA192" s="95"/>
      <c r="HB192" s="95"/>
      <c r="HC192" s="95"/>
      <c r="HD192" s="95"/>
      <c r="HE192" s="95"/>
      <c r="HF192" s="95"/>
      <c r="HG192" s="95"/>
      <c r="HH192" s="95"/>
      <c r="HI192" s="95"/>
      <c r="HJ192" s="95"/>
      <c r="HK192" s="95"/>
      <c r="HL192" s="95"/>
      <c r="HM192" s="95"/>
      <c r="HN192" s="95"/>
      <c r="HO192" s="95"/>
      <c r="HP192" s="95"/>
      <c r="HQ192" s="95"/>
      <c r="HR192" s="95"/>
      <c r="HS192" s="95"/>
      <c r="HT192" s="95"/>
      <c r="HU192" s="95"/>
      <c r="HV192" s="95"/>
      <c r="HW192" s="95"/>
      <c r="HX192" s="95"/>
      <c r="HY192" s="95"/>
      <c r="HZ192" s="95"/>
      <c r="IA192" s="95"/>
      <c r="IB192" s="95"/>
      <c r="IC192" s="95"/>
      <c r="ID192" s="95"/>
      <c r="IE192" s="95"/>
      <c r="IF192" s="95"/>
      <c r="IG192" s="95"/>
      <c r="IH192" s="95"/>
      <c r="II192" s="95"/>
      <c r="IJ192" s="95"/>
      <c r="IK192" s="95"/>
      <c r="IL192" s="95"/>
      <c r="IM192" s="95"/>
      <c r="IN192" s="95"/>
      <c r="IO192" s="95"/>
      <c r="IP192" s="95"/>
      <c r="IQ192" s="95"/>
      <c r="IR192" s="95"/>
      <c r="IS192" s="95"/>
      <c r="IT192" s="95"/>
      <c r="IU192" s="95"/>
      <c r="IV192" s="95"/>
    </row>
    <row r="193" spans="1:256" s="446" customFormat="1" ht="15" customHeight="1">
      <c r="A193" s="96"/>
      <c r="B193" s="96"/>
      <c r="C193" s="96"/>
      <c r="D193" s="348"/>
      <c r="E193" s="348"/>
      <c r="F193" s="348"/>
      <c r="G193" s="179"/>
      <c r="H193" s="179"/>
      <c r="I193" s="95"/>
      <c r="J193" s="180"/>
      <c r="K193" s="95"/>
      <c r="L193" s="95"/>
      <c r="M193" s="180"/>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c r="CV193" s="95"/>
      <c r="CW193" s="95"/>
      <c r="CX193" s="95"/>
      <c r="CY193" s="95"/>
      <c r="CZ193" s="95"/>
      <c r="DA193" s="95"/>
      <c r="DB193" s="95"/>
      <c r="DC193" s="95"/>
      <c r="DD193" s="95"/>
      <c r="DE193" s="95"/>
      <c r="DF193" s="95"/>
      <c r="DG193" s="95"/>
      <c r="DH193" s="95"/>
      <c r="DI193" s="95"/>
      <c r="DJ193" s="95"/>
      <c r="DK193" s="95"/>
      <c r="DL193" s="95"/>
      <c r="DM193" s="95"/>
      <c r="DN193" s="95"/>
      <c r="DO193" s="95"/>
      <c r="DP193" s="95"/>
      <c r="DQ193" s="95"/>
      <c r="DR193" s="95"/>
      <c r="DS193" s="95"/>
      <c r="DT193" s="95"/>
      <c r="DU193" s="95"/>
      <c r="DV193" s="95"/>
      <c r="DW193" s="95"/>
      <c r="DX193" s="95"/>
      <c r="DY193" s="95"/>
      <c r="DZ193" s="95"/>
      <c r="EA193" s="95"/>
      <c r="EB193" s="95"/>
      <c r="EC193" s="95"/>
      <c r="ED193" s="95"/>
      <c r="EE193" s="95"/>
      <c r="EF193" s="95"/>
      <c r="EG193" s="95"/>
      <c r="EH193" s="95"/>
      <c r="EI193" s="95"/>
      <c r="EJ193" s="95"/>
      <c r="EK193" s="95"/>
      <c r="EL193" s="95"/>
      <c r="EM193" s="95"/>
      <c r="EN193" s="95"/>
      <c r="EO193" s="95"/>
      <c r="EP193" s="95"/>
      <c r="EQ193" s="95"/>
      <c r="ER193" s="95"/>
      <c r="ES193" s="95"/>
      <c r="ET193" s="95"/>
      <c r="EU193" s="95"/>
      <c r="EV193" s="95"/>
      <c r="EW193" s="95"/>
      <c r="EX193" s="95"/>
      <c r="EY193" s="95"/>
      <c r="EZ193" s="95"/>
      <c r="FA193" s="95"/>
      <c r="FB193" s="95"/>
      <c r="FC193" s="95"/>
      <c r="FD193" s="95"/>
      <c r="FE193" s="95"/>
      <c r="FF193" s="95"/>
      <c r="FG193" s="95"/>
      <c r="FH193" s="95"/>
      <c r="FI193" s="95"/>
      <c r="FJ193" s="95"/>
      <c r="FK193" s="95"/>
      <c r="FL193" s="95"/>
      <c r="FM193" s="95"/>
      <c r="FN193" s="95"/>
      <c r="FO193" s="95"/>
      <c r="FP193" s="95"/>
      <c r="FQ193" s="95"/>
      <c r="FR193" s="95"/>
      <c r="FS193" s="95"/>
      <c r="FT193" s="95"/>
      <c r="FU193" s="95"/>
      <c r="FV193" s="95"/>
      <c r="FW193" s="95"/>
      <c r="FX193" s="95"/>
      <c r="FY193" s="95"/>
      <c r="FZ193" s="95"/>
      <c r="GA193" s="95"/>
      <c r="GB193" s="95"/>
      <c r="GC193" s="95"/>
      <c r="GD193" s="95"/>
      <c r="GE193" s="95"/>
      <c r="GF193" s="95"/>
      <c r="GG193" s="95"/>
      <c r="GH193" s="95"/>
      <c r="GI193" s="95"/>
      <c r="GJ193" s="95"/>
      <c r="GK193" s="95"/>
      <c r="GL193" s="95"/>
      <c r="GM193" s="95"/>
      <c r="GN193" s="95"/>
      <c r="GO193" s="95"/>
      <c r="GP193" s="95"/>
      <c r="GQ193" s="95"/>
      <c r="GR193" s="95"/>
      <c r="GS193" s="95"/>
      <c r="GT193" s="95"/>
      <c r="GU193" s="95"/>
      <c r="GV193" s="95"/>
      <c r="GW193" s="95"/>
      <c r="GX193" s="95"/>
      <c r="GY193" s="95"/>
      <c r="GZ193" s="95"/>
      <c r="HA193" s="95"/>
      <c r="HB193" s="95"/>
      <c r="HC193" s="95"/>
      <c r="HD193" s="95"/>
      <c r="HE193" s="95"/>
      <c r="HF193" s="95"/>
      <c r="HG193" s="95"/>
      <c r="HH193" s="95"/>
      <c r="HI193" s="95"/>
      <c r="HJ193" s="95"/>
      <c r="HK193" s="95"/>
      <c r="HL193" s="95"/>
      <c r="HM193" s="95"/>
      <c r="HN193" s="95"/>
      <c r="HO193" s="95"/>
      <c r="HP193" s="95"/>
      <c r="HQ193" s="95"/>
      <c r="HR193" s="95"/>
      <c r="HS193" s="95"/>
      <c r="HT193" s="95"/>
      <c r="HU193" s="95"/>
      <c r="HV193" s="95"/>
      <c r="HW193" s="95"/>
      <c r="HX193" s="95"/>
      <c r="HY193" s="95"/>
      <c r="HZ193" s="95"/>
      <c r="IA193" s="95"/>
      <c r="IB193" s="95"/>
      <c r="IC193" s="95"/>
      <c r="ID193" s="95"/>
      <c r="IE193" s="95"/>
      <c r="IF193" s="95"/>
      <c r="IG193" s="95"/>
      <c r="IH193" s="95"/>
      <c r="II193" s="95"/>
      <c r="IJ193" s="95"/>
      <c r="IK193" s="95"/>
      <c r="IL193" s="95"/>
      <c r="IM193" s="95"/>
      <c r="IN193" s="95"/>
      <c r="IO193" s="95"/>
      <c r="IP193" s="95"/>
      <c r="IQ193" s="95"/>
      <c r="IR193" s="95"/>
      <c r="IS193" s="95"/>
      <c r="IT193" s="95"/>
      <c r="IU193" s="95"/>
      <c r="IV193" s="95"/>
    </row>
    <row r="194" spans="1:256" s="446" customFormat="1" ht="15" customHeight="1">
      <c r="A194" s="96"/>
      <c r="B194" s="96"/>
      <c r="C194" s="96"/>
      <c r="D194" s="348"/>
      <c r="E194" s="348"/>
      <c r="F194" s="348"/>
      <c r="G194" s="179"/>
      <c r="H194" s="179"/>
      <c r="I194" s="95"/>
      <c r="J194" s="180"/>
      <c r="K194" s="95"/>
      <c r="L194" s="95"/>
      <c r="M194" s="180"/>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c r="BZ194" s="95"/>
      <c r="CA194" s="95"/>
      <c r="CB194" s="95"/>
      <c r="CC194" s="95"/>
      <c r="CD194" s="95"/>
      <c r="CE194" s="95"/>
      <c r="CF194" s="95"/>
      <c r="CG194" s="95"/>
      <c r="CH194" s="95"/>
      <c r="CI194" s="95"/>
      <c r="CJ194" s="95"/>
      <c r="CK194" s="95"/>
      <c r="CL194" s="95"/>
      <c r="CM194" s="95"/>
      <c r="CN194" s="95"/>
      <c r="CO194" s="95"/>
      <c r="CP194" s="95"/>
      <c r="CQ194" s="95"/>
      <c r="CR194" s="95"/>
      <c r="CS194" s="95"/>
      <c r="CT194" s="95"/>
      <c r="CU194" s="95"/>
      <c r="CV194" s="95"/>
      <c r="CW194" s="95"/>
      <c r="CX194" s="95"/>
      <c r="CY194" s="95"/>
      <c r="CZ194" s="95"/>
      <c r="DA194" s="95"/>
      <c r="DB194" s="95"/>
      <c r="DC194" s="95"/>
      <c r="DD194" s="95"/>
      <c r="DE194" s="95"/>
      <c r="DF194" s="95"/>
      <c r="DG194" s="95"/>
      <c r="DH194" s="95"/>
      <c r="DI194" s="95"/>
      <c r="DJ194" s="95"/>
      <c r="DK194" s="95"/>
      <c r="DL194" s="95"/>
      <c r="DM194" s="95"/>
      <c r="DN194" s="95"/>
      <c r="DO194" s="95"/>
      <c r="DP194" s="95"/>
      <c r="DQ194" s="95"/>
      <c r="DR194" s="95"/>
      <c r="DS194" s="95"/>
      <c r="DT194" s="95"/>
      <c r="DU194" s="95"/>
      <c r="DV194" s="95"/>
      <c r="DW194" s="95"/>
      <c r="DX194" s="95"/>
      <c r="DY194" s="95"/>
      <c r="DZ194" s="95"/>
      <c r="EA194" s="95"/>
      <c r="EB194" s="95"/>
      <c r="EC194" s="95"/>
      <c r="ED194" s="95"/>
      <c r="EE194" s="95"/>
      <c r="EF194" s="95"/>
      <c r="EG194" s="95"/>
      <c r="EH194" s="95"/>
      <c r="EI194" s="95"/>
      <c r="EJ194" s="95"/>
      <c r="EK194" s="95"/>
      <c r="EL194" s="95"/>
      <c r="EM194" s="95"/>
      <c r="EN194" s="95"/>
      <c r="EO194" s="95"/>
      <c r="EP194" s="95"/>
      <c r="EQ194" s="95"/>
      <c r="ER194" s="95"/>
      <c r="ES194" s="95"/>
      <c r="ET194" s="95"/>
      <c r="EU194" s="95"/>
      <c r="EV194" s="95"/>
      <c r="EW194" s="95"/>
      <c r="EX194" s="95"/>
      <c r="EY194" s="95"/>
      <c r="EZ194" s="95"/>
      <c r="FA194" s="95"/>
      <c r="FB194" s="95"/>
      <c r="FC194" s="95"/>
      <c r="FD194" s="95"/>
      <c r="FE194" s="95"/>
      <c r="FF194" s="95"/>
      <c r="FG194" s="95"/>
      <c r="FH194" s="95"/>
      <c r="FI194" s="95"/>
      <c r="FJ194" s="95"/>
      <c r="FK194" s="95"/>
      <c r="FL194" s="95"/>
      <c r="FM194" s="95"/>
      <c r="FN194" s="95"/>
      <c r="FO194" s="95"/>
      <c r="FP194" s="95"/>
      <c r="FQ194" s="95"/>
      <c r="FR194" s="95"/>
      <c r="FS194" s="95"/>
      <c r="FT194" s="95"/>
      <c r="FU194" s="95"/>
      <c r="FV194" s="95"/>
      <c r="FW194" s="95"/>
      <c r="FX194" s="95"/>
      <c r="FY194" s="95"/>
      <c r="FZ194" s="95"/>
      <c r="GA194" s="95"/>
      <c r="GB194" s="95"/>
      <c r="GC194" s="95"/>
      <c r="GD194" s="95"/>
      <c r="GE194" s="95"/>
      <c r="GF194" s="95"/>
      <c r="GG194" s="95"/>
      <c r="GH194" s="95"/>
      <c r="GI194" s="95"/>
      <c r="GJ194" s="95"/>
      <c r="GK194" s="95"/>
      <c r="GL194" s="95"/>
      <c r="GM194" s="95"/>
      <c r="GN194" s="95"/>
      <c r="GO194" s="95"/>
      <c r="GP194" s="95"/>
      <c r="GQ194" s="95"/>
      <c r="GR194" s="95"/>
      <c r="GS194" s="95"/>
      <c r="GT194" s="95"/>
      <c r="GU194" s="95"/>
      <c r="GV194" s="95"/>
      <c r="GW194" s="95"/>
      <c r="GX194" s="95"/>
      <c r="GY194" s="95"/>
      <c r="GZ194" s="95"/>
      <c r="HA194" s="95"/>
      <c r="HB194" s="95"/>
      <c r="HC194" s="95"/>
      <c r="HD194" s="95"/>
      <c r="HE194" s="95"/>
      <c r="HF194" s="95"/>
      <c r="HG194" s="95"/>
      <c r="HH194" s="95"/>
      <c r="HI194" s="95"/>
      <c r="HJ194" s="95"/>
      <c r="HK194" s="95"/>
      <c r="HL194" s="95"/>
      <c r="HM194" s="95"/>
      <c r="HN194" s="95"/>
      <c r="HO194" s="95"/>
      <c r="HP194" s="95"/>
      <c r="HQ194" s="95"/>
      <c r="HR194" s="95"/>
      <c r="HS194" s="95"/>
      <c r="HT194" s="95"/>
      <c r="HU194" s="95"/>
      <c r="HV194" s="95"/>
      <c r="HW194" s="95"/>
      <c r="HX194" s="95"/>
      <c r="HY194" s="95"/>
      <c r="HZ194" s="95"/>
      <c r="IA194" s="95"/>
      <c r="IB194" s="95"/>
      <c r="IC194" s="95"/>
      <c r="ID194" s="95"/>
      <c r="IE194" s="95"/>
      <c r="IF194" s="95"/>
      <c r="IG194" s="95"/>
      <c r="IH194" s="95"/>
      <c r="II194" s="95"/>
      <c r="IJ194" s="95"/>
      <c r="IK194" s="95"/>
      <c r="IL194" s="95"/>
      <c r="IM194" s="95"/>
      <c r="IN194" s="95"/>
      <c r="IO194" s="95"/>
      <c r="IP194" s="95"/>
      <c r="IQ194" s="95"/>
      <c r="IR194" s="95"/>
      <c r="IS194" s="95"/>
      <c r="IT194" s="95"/>
      <c r="IU194" s="95"/>
      <c r="IV194" s="95"/>
    </row>
    <row r="195" spans="1:256" s="446" customFormat="1" ht="15" customHeight="1">
      <c r="A195" s="96"/>
      <c r="B195" s="96"/>
      <c r="C195" s="96"/>
      <c r="D195" s="348"/>
      <c r="E195" s="348"/>
      <c r="F195" s="348"/>
      <c r="G195" s="179"/>
      <c r="H195" s="179"/>
      <c r="I195" s="95"/>
      <c r="J195" s="180"/>
      <c r="K195" s="95"/>
      <c r="L195" s="95"/>
      <c r="M195" s="180"/>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c r="CC195" s="95"/>
      <c r="CD195" s="95"/>
      <c r="CE195" s="95"/>
      <c r="CF195" s="95"/>
      <c r="CG195" s="95"/>
      <c r="CH195" s="95"/>
      <c r="CI195" s="95"/>
      <c r="CJ195" s="95"/>
      <c r="CK195" s="95"/>
      <c r="CL195" s="95"/>
      <c r="CM195" s="95"/>
      <c r="CN195" s="95"/>
      <c r="CO195" s="95"/>
      <c r="CP195" s="95"/>
      <c r="CQ195" s="95"/>
      <c r="CR195" s="95"/>
      <c r="CS195" s="95"/>
      <c r="CT195" s="95"/>
      <c r="CU195" s="95"/>
      <c r="CV195" s="95"/>
      <c r="CW195" s="95"/>
      <c r="CX195" s="95"/>
      <c r="CY195" s="95"/>
      <c r="CZ195" s="95"/>
      <c r="DA195" s="95"/>
      <c r="DB195" s="95"/>
      <c r="DC195" s="95"/>
      <c r="DD195" s="95"/>
      <c r="DE195" s="95"/>
      <c r="DF195" s="95"/>
      <c r="DG195" s="95"/>
      <c r="DH195" s="95"/>
      <c r="DI195" s="95"/>
      <c r="DJ195" s="95"/>
      <c r="DK195" s="95"/>
      <c r="DL195" s="95"/>
      <c r="DM195" s="95"/>
      <c r="DN195" s="95"/>
      <c r="DO195" s="95"/>
      <c r="DP195" s="95"/>
      <c r="DQ195" s="95"/>
      <c r="DR195" s="95"/>
      <c r="DS195" s="95"/>
      <c r="DT195" s="95"/>
      <c r="DU195" s="95"/>
      <c r="DV195" s="95"/>
      <c r="DW195" s="95"/>
      <c r="DX195" s="95"/>
      <c r="DY195" s="95"/>
      <c r="DZ195" s="95"/>
      <c r="EA195" s="95"/>
      <c r="EB195" s="95"/>
      <c r="EC195" s="95"/>
      <c r="ED195" s="95"/>
      <c r="EE195" s="95"/>
      <c r="EF195" s="95"/>
      <c r="EG195" s="95"/>
      <c r="EH195" s="95"/>
      <c r="EI195" s="95"/>
      <c r="EJ195" s="95"/>
      <c r="EK195" s="95"/>
      <c r="EL195" s="95"/>
      <c r="EM195" s="95"/>
      <c r="EN195" s="95"/>
      <c r="EO195" s="95"/>
      <c r="EP195" s="95"/>
      <c r="EQ195" s="95"/>
      <c r="ER195" s="95"/>
      <c r="ES195" s="95"/>
      <c r="ET195" s="95"/>
      <c r="EU195" s="95"/>
      <c r="EV195" s="95"/>
      <c r="EW195" s="95"/>
      <c r="EX195" s="95"/>
      <c r="EY195" s="95"/>
      <c r="EZ195" s="95"/>
      <c r="FA195" s="95"/>
      <c r="FB195" s="95"/>
      <c r="FC195" s="95"/>
      <c r="FD195" s="95"/>
      <c r="FE195" s="95"/>
      <c r="FF195" s="95"/>
      <c r="FG195" s="95"/>
      <c r="FH195" s="95"/>
      <c r="FI195" s="95"/>
      <c r="FJ195" s="95"/>
      <c r="FK195" s="95"/>
      <c r="FL195" s="95"/>
      <c r="FM195" s="95"/>
      <c r="FN195" s="95"/>
      <c r="FO195" s="95"/>
      <c r="FP195" s="95"/>
      <c r="FQ195" s="95"/>
      <c r="FR195" s="95"/>
      <c r="FS195" s="95"/>
      <c r="FT195" s="95"/>
      <c r="FU195" s="95"/>
      <c r="FV195" s="95"/>
      <c r="FW195" s="95"/>
      <c r="FX195" s="95"/>
      <c r="FY195" s="95"/>
      <c r="FZ195" s="95"/>
      <c r="GA195" s="95"/>
      <c r="GB195" s="95"/>
      <c r="GC195" s="95"/>
      <c r="GD195" s="95"/>
      <c r="GE195" s="95"/>
      <c r="GF195" s="95"/>
      <c r="GG195" s="95"/>
      <c r="GH195" s="95"/>
      <c r="GI195" s="95"/>
      <c r="GJ195" s="95"/>
      <c r="GK195" s="95"/>
      <c r="GL195" s="95"/>
      <c r="GM195" s="95"/>
      <c r="GN195" s="95"/>
      <c r="GO195" s="95"/>
      <c r="GP195" s="95"/>
      <c r="GQ195" s="95"/>
      <c r="GR195" s="95"/>
      <c r="GS195" s="95"/>
      <c r="GT195" s="95"/>
      <c r="GU195" s="95"/>
      <c r="GV195" s="95"/>
      <c r="GW195" s="95"/>
      <c r="GX195" s="95"/>
      <c r="GY195" s="95"/>
      <c r="GZ195" s="95"/>
      <c r="HA195" s="95"/>
      <c r="HB195" s="95"/>
      <c r="HC195" s="95"/>
      <c r="HD195" s="95"/>
      <c r="HE195" s="95"/>
      <c r="HF195" s="95"/>
      <c r="HG195" s="95"/>
      <c r="HH195" s="95"/>
      <c r="HI195" s="95"/>
      <c r="HJ195" s="95"/>
      <c r="HK195" s="95"/>
      <c r="HL195" s="95"/>
      <c r="HM195" s="95"/>
      <c r="HN195" s="95"/>
      <c r="HO195" s="95"/>
      <c r="HP195" s="95"/>
      <c r="HQ195" s="95"/>
      <c r="HR195" s="95"/>
      <c r="HS195" s="95"/>
      <c r="HT195" s="95"/>
      <c r="HU195" s="95"/>
      <c r="HV195" s="95"/>
      <c r="HW195" s="95"/>
      <c r="HX195" s="95"/>
      <c r="HY195" s="95"/>
      <c r="HZ195" s="95"/>
      <c r="IA195" s="95"/>
      <c r="IB195" s="95"/>
      <c r="IC195" s="95"/>
      <c r="ID195" s="95"/>
      <c r="IE195" s="95"/>
      <c r="IF195" s="95"/>
      <c r="IG195" s="95"/>
      <c r="IH195" s="95"/>
      <c r="II195" s="95"/>
      <c r="IJ195" s="95"/>
      <c r="IK195" s="95"/>
      <c r="IL195" s="95"/>
      <c r="IM195" s="95"/>
      <c r="IN195" s="95"/>
      <c r="IO195" s="95"/>
      <c r="IP195" s="95"/>
      <c r="IQ195" s="95"/>
      <c r="IR195" s="95"/>
      <c r="IS195" s="95"/>
      <c r="IT195" s="95"/>
      <c r="IU195" s="95"/>
      <c r="IV195" s="95"/>
    </row>
    <row r="196" spans="1:256" s="446" customFormat="1" ht="15" customHeight="1">
      <c r="A196" s="96"/>
      <c r="B196" s="96"/>
      <c r="C196" s="96"/>
      <c r="D196" s="348"/>
      <c r="E196" s="348"/>
      <c r="F196" s="348"/>
      <c r="G196" s="179"/>
      <c r="H196" s="179"/>
      <c r="I196" s="95"/>
      <c r="J196" s="180"/>
      <c r="K196" s="95"/>
      <c r="L196" s="95"/>
      <c r="M196" s="180"/>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5"/>
      <c r="DF196" s="95"/>
      <c r="DG196" s="95"/>
      <c r="DH196" s="95"/>
      <c r="DI196" s="95"/>
      <c r="DJ196" s="95"/>
      <c r="DK196" s="95"/>
      <c r="DL196" s="95"/>
      <c r="DM196" s="95"/>
      <c r="DN196" s="95"/>
      <c r="DO196" s="95"/>
      <c r="DP196" s="95"/>
      <c r="DQ196" s="95"/>
      <c r="DR196" s="95"/>
      <c r="DS196" s="95"/>
      <c r="DT196" s="95"/>
      <c r="DU196" s="95"/>
      <c r="DV196" s="95"/>
      <c r="DW196" s="95"/>
      <c r="DX196" s="95"/>
      <c r="DY196" s="95"/>
      <c r="DZ196" s="95"/>
      <c r="EA196" s="95"/>
      <c r="EB196" s="95"/>
      <c r="EC196" s="95"/>
      <c r="ED196" s="95"/>
      <c r="EE196" s="95"/>
      <c r="EF196" s="95"/>
      <c r="EG196" s="95"/>
      <c r="EH196" s="95"/>
      <c r="EI196" s="95"/>
      <c r="EJ196" s="95"/>
      <c r="EK196" s="95"/>
      <c r="EL196" s="95"/>
      <c r="EM196" s="95"/>
      <c r="EN196" s="95"/>
      <c r="EO196" s="95"/>
      <c r="EP196" s="95"/>
      <c r="EQ196" s="95"/>
      <c r="ER196" s="95"/>
      <c r="ES196" s="95"/>
      <c r="ET196" s="95"/>
      <c r="EU196" s="95"/>
      <c r="EV196" s="95"/>
      <c r="EW196" s="95"/>
      <c r="EX196" s="95"/>
      <c r="EY196" s="95"/>
      <c r="EZ196" s="95"/>
      <c r="FA196" s="95"/>
      <c r="FB196" s="95"/>
      <c r="FC196" s="95"/>
      <c r="FD196" s="95"/>
      <c r="FE196" s="95"/>
      <c r="FF196" s="95"/>
      <c r="FG196" s="95"/>
      <c r="FH196" s="95"/>
      <c r="FI196" s="95"/>
      <c r="FJ196" s="95"/>
      <c r="FK196" s="95"/>
      <c r="FL196" s="95"/>
      <c r="FM196" s="95"/>
      <c r="FN196" s="95"/>
      <c r="FO196" s="95"/>
      <c r="FP196" s="95"/>
      <c r="FQ196" s="95"/>
      <c r="FR196" s="95"/>
      <c r="FS196" s="95"/>
      <c r="FT196" s="95"/>
      <c r="FU196" s="95"/>
      <c r="FV196" s="95"/>
      <c r="FW196" s="95"/>
      <c r="FX196" s="95"/>
      <c r="FY196" s="95"/>
      <c r="FZ196" s="95"/>
      <c r="GA196" s="95"/>
      <c r="GB196" s="95"/>
      <c r="GC196" s="95"/>
      <c r="GD196" s="95"/>
      <c r="GE196" s="95"/>
      <c r="GF196" s="95"/>
      <c r="GG196" s="95"/>
      <c r="GH196" s="95"/>
      <c r="GI196" s="95"/>
      <c r="GJ196" s="95"/>
      <c r="GK196" s="95"/>
      <c r="GL196" s="95"/>
      <c r="GM196" s="95"/>
      <c r="GN196" s="95"/>
      <c r="GO196" s="95"/>
      <c r="GP196" s="95"/>
      <c r="GQ196" s="95"/>
      <c r="GR196" s="95"/>
      <c r="GS196" s="95"/>
      <c r="GT196" s="95"/>
      <c r="GU196" s="95"/>
      <c r="GV196" s="95"/>
      <c r="GW196" s="95"/>
      <c r="GX196" s="95"/>
      <c r="GY196" s="95"/>
      <c r="GZ196" s="95"/>
      <c r="HA196" s="95"/>
      <c r="HB196" s="95"/>
      <c r="HC196" s="95"/>
      <c r="HD196" s="95"/>
      <c r="HE196" s="95"/>
      <c r="HF196" s="95"/>
      <c r="HG196" s="95"/>
      <c r="HH196" s="95"/>
      <c r="HI196" s="95"/>
      <c r="HJ196" s="95"/>
      <c r="HK196" s="95"/>
      <c r="HL196" s="95"/>
      <c r="HM196" s="95"/>
      <c r="HN196" s="95"/>
      <c r="HO196" s="95"/>
      <c r="HP196" s="95"/>
      <c r="HQ196" s="95"/>
      <c r="HR196" s="95"/>
      <c r="HS196" s="95"/>
      <c r="HT196" s="95"/>
      <c r="HU196" s="95"/>
      <c r="HV196" s="95"/>
      <c r="HW196" s="95"/>
      <c r="HX196" s="95"/>
      <c r="HY196" s="95"/>
      <c r="HZ196" s="95"/>
      <c r="IA196" s="95"/>
      <c r="IB196" s="95"/>
      <c r="IC196" s="95"/>
      <c r="ID196" s="95"/>
      <c r="IE196" s="95"/>
      <c r="IF196" s="95"/>
      <c r="IG196" s="95"/>
      <c r="IH196" s="95"/>
      <c r="II196" s="95"/>
      <c r="IJ196" s="95"/>
      <c r="IK196" s="95"/>
      <c r="IL196" s="95"/>
      <c r="IM196" s="95"/>
      <c r="IN196" s="95"/>
      <c r="IO196" s="95"/>
      <c r="IP196" s="95"/>
      <c r="IQ196" s="95"/>
      <c r="IR196" s="95"/>
      <c r="IS196" s="95"/>
      <c r="IT196" s="95"/>
      <c r="IU196" s="95"/>
      <c r="IV196" s="95"/>
    </row>
    <row r="197" spans="1:256" s="446" customFormat="1" ht="15" customHeight="1">
      <c r="A197" s="96"/>
      <c r="B197" s="96"/>
      <c r="C197" s="96"/>
      <c r="D197" s="348"/>
      <c r="E197" s="348"/>
      <c r="F197" s="348"/>
      <c r="G197" s="179"/>
      <c r="H197" s="179"/>
      <c r="I197" s="95"/>
      <c r="J197" s="180"/>
      <c r="K197" s="95"/>
      <c r="L197" s="95"/>
      <c r="M197" s="180"/>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5"/>
      <c r="DL197" s="95"/>
      <c r="DM197" s="95"/>
      <c r="DN197" s="95"/>
      <c r="DO197" s="95"/>
      <c r="DP197" s="95"/>
      <c r="DQ197" s="95"/>
      <c r="DR197" s="95"/>
      <c r="DS197" s="95"/>
      <c r="DT197" s="95"/>
      <c r="DU197" s="95"/>
      <c r="DV197" s="95"/>
      <c r="DW197" s="95"/>
      <c r="DX197" s="95"/>
      <c r="DY197" s="95"/>
      <c r="DZ197" s="95"/>
      <c r="EA197" s="95"/>
      <c r="EB197" s="95"/>
      <c r="EC197" s="95"/>
      <c r="ED197" s="95"/>
      <c r="EE197" s="95"/>
      <c r="EF197" s="95"/>
      <c r="EG197" s="95"/>
      <c r="EH197" s="95"/>
      <c r="EI197" s="95"/>
      <c r="EJ197" s="95"/>
      <c r="EK197" s="95"/>
      <c r="EL197" s="95"/>
      <c r="EM197" s="95"/>
      <c r="EN197" s="95"/>
      <c r="EO197" s="95"/>
      <c r="EP197" s="95"/>
      <c r="EQ197" s="95"/>
      <c r="ER197" s="95"/>
      <c r="ES197" s="95"/>
      <c r="ET197" s="95"/>
      <c r="EU197" s="95"/>
      <c r="EV197" s="95"/>
      <c r="EW197" s="95"/>
      <c r="EX197" s="95"/>
      <c r="EY197" s="95"/>
      <c r="EZ197" s="95"/>
      <c r="FA197" s="95"/>
      <c r="FB197" s="95"/>
      <c r="FC197" s="95"/>
      <c r="FD197" s="95"/>
      <c r="FE197" s="95"/>
      <c r="FF197" s="95"/>
      <c r="FG197" s="95"/>
      <c r="FH197" s="95"/>
      <c r="FI197" s="95"/>
      <c r="FJ197" s="95"/>
      <c r="FK197" s="95"/>
      <c r="FL197" s="95"/>
      <c r="FM197" s="95"/>
      <c r="FN197" s="95"/>
      <c r="FO197" s="95"/>
      <c r="FP197" s="95"/>
      <c r="FQ197" s="95"/>
      <c r="FR197" s="95"/>
      <c r="FS197" s="95"/>
      <c r="FT197" s="95"/>
      <c r="FU197" s="95"/>
      <c r="FV197" s="95"/>
      <c r="FW197" s="95"/>
      <c r="FX197" s="95"/>
      <c r="FY197" s="95"/>
      <c r="FZ197" s="95"/>
      <c r="GA197" s="95"/>
      <c r="GB197" s="95"/>
      <c r="GC197" s="95"/>
      <c r="GD197" s="95"/>
      <c r="GE197" s="95"/>
      <c r="GF197" s="95"/>
      <c r="GG197" s="95"/>
      <c r="GH197" s="95"/>
      <c r="GI197" s="95"/>
      <c r="GJ197" s="95"/>
      <c r="GK197" s="95"/>
      <c r="GL197" s="95"/>
      <c r="GM197" s="95"/>
      <c r="GN197" s="95"/>
      <c r="GO197" s="95"/>
      <c r="GP197" s="95"/>
      <c r="GQ197" s="95"/>
      <c r="GR197" s="95"/>
      <c r="GS197" s="95"/>
      <c r="GT197" s="95"/>
      <c r="GU197" s="95"/>
      <c r="GV197" s="95"/>
      <c r="GW197" s="95"/>
      <c r="GX197" s="95"/>
      <c r="GY197" s="95"/>
      <c r="GZ197" s="95"/>
      <c r="HA197" s="95"/>
      <c r="HB197" s="95"/>
      <c r="HC197" s="95"/>
      <c r="HD197" s="95"/>
      <c r="HE197" s="95"/>
      <c r="HF197" s="95"/>
      <c r="HG197" s="95"/>
      <c r="HH197" s="95"/>
      <c r="HI197" s="95"/>
      <c r="HJ197" s="95"/>
      <c r="HK197" s="95"/>
      <c r="HL197" s="95"/>
      <c r="HM197" s="95"/>
      <c r="HN197" s="95"/>
      <c r="HO197" s="95"/>
      <c r="HP197" s="95"/>
      <c r="HQ197" s="95"/>
      <c r="HR197" s="95"/>
      <c r="HS197" s="95"/>
      <c r="HT197" s="95"/>
      <c r="HU197" s="95"/>
      <c r="HV197" s="95"/>
      <c r="HW197" s="95"/>
      <c r="HX197" s="95"/>
      <c r="HY197" s="95"/>
      <c r="HZ197" s="95"/>
      <c r="IA197" s="95"/>
      <c r="IB197" s="95"/>
      <c r="IC197" s="95"/>
      <c r="ID197" s="95"/>
      <c r="IE197" s="95"/>
      <c r="IF197" s="95"/>
      <c r="IG197" s="95"/>
      <c r="IH197" s="95"/>
      <c r="II197" s="95"/>
      <c r="IJ197" s="95"/>
      <c r="IK197" s="95"/>
      <c r="IL197" s="95"/>
      <c r="IM197" s="95"/>
      <c r="IN197" s="95"/>
      <c r="IO197" s="95"/>
      <c r="IP197" s="95"/>
      <c r="IQ197" s="95"/>
      <c r="IR197" s="95"/>
      <c r="IS197" s="95"/>
      <c r="IT197" s="95"/>
      <c r="IU197" s="95"/>
      <c r="IV197" s="95"/>
    </row>
    <row r="198" spans="1:256" s="446" customFormat="1" ht="15" customHeight="1">
      <c r="A198" s="96"/>
      <c r="B198" s="96"/>
      <c r="C198" s="96"/>
      <c r="D198" s="348"/>
      <c r="E198" s="348"/>
      <c r="F198" s="348"/>
      <c r="G198" s="179"/>
      <c r="H198" s="179"/>
      <c r="I198" s="95"/>
      <c r="J198" s="180"/>
      <c r="K198" s="95"/>
      <c r="L198" s="95"/>
      <c r="M198" s="180"/>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c r="FV198" s="95"/>
      <c r="FW198" s="95"/>
      <c r="FX198" s="95"/>
      <c r="FY198" s="95"/>
      <c r="FZ198" s="95"/>
      <c r="GA198" s="95"/>
      <c r="GB198" s="95"/>
      <c r="GC198" s="95"/>
      <c r="GD198" s="95"/>
      <c r="GE198" s="95"/>
      <c r="GF198" s="95"/>
      <c r="GG198" s="95"/>
      <c r="GH198" s="95"/>
      <c r="GI198" s="95"/>
      <c r="GJ198" s="95"/>
      <c r="GK198" s="95"/>
      <c r="GL198" s="95"/>
      <c r="GM198" s="95"/>
      <c r="GN198" s="95"/>
      <c r="GO198" s="95"/>
      <c r="GP198" s="95"/>
      <c r="GQ198" s="95"/>
      <c r="GR198" s="95"/>
      <c r="GS198" s="95"/>
      <c r="GT198" s="95"/>
      <c r="GU198" s="95"/>
      <c r="GV198" s="95"/>
      <c r="GW198" s="95"/>
      <c r="GX198" s="95"/>
      <c r="GY198" s="95"/>
      <c r="GZ198" s="95"/>
      <c r="HA198" s="95"/>
      <c r="HB198" s="95"/>
      <c r="HC198" s="95"/>
      <c r="HD198" s="95"/>
      <c r="HE198" s="95"/>
      <c r="HF198" s="95"/>
      <c r="HG198" s="95"/>
      <c r="HH198" s="95"/>
      <c r="HI198" s="95"/>
      <c r="HJ198" s="95"/>
      <c r="HK198" s="95"/>
      <c r="HL198" s="95"/>
      <c r="HM198" s="95"/>
      <c r="HN198" s="95"/>
      <c r="HO198" s="95"/>
      <c r="HP198" s="95"/>
      <c r="HQ198" s="95"/>
      <c r="HR198" s="95"/>
      <c r="HS198" s="95"/>
      <c r="HT198" s="95"/>
      <c r="HU198" s="95"/>
      <c r="HV198" s="95"/>
      <c r="HW198" s="95"/>
      <c r="HX198" s="95"/>
      <c r="HY198" s="95"/>
      <c r="HZ198" s="95"/>
      <c r="IA198" s="95"/>
      <c r="IB198" s="95"/>
      <c r="IC198" s="95"/>
      <c r="ID198" s="95"/>
      <c r="IE198" s="95"/>
      <c r="IF198" s="95"/>
      <c r="IG198" s="95"/>
      <c r="IH198" s="95"/>
      <c r="II198" s="95"/>
      <c r="IJ198" s="95"/>
      <c r="IK198" s="95"/>
      <c r="IL198" s="95"/>
      <c r="IM198" s="95"/>
      <c r="IN198" s="95"/>
      <c r="IO198" s="95"/>
      <c r="IP198" s="95"/>
      <c r="IQ198" s="95"/>
      <c r="IR198" s="95"/>
      <c r="IS198" s="95"/>
      <c r="IT198" s="95"/>
      <c r="IU198" s="95"/>
      <c r="IV198" s="95"/>
    </row>
    <row r="199" spans="1:256" ht="15" customHeight="1"/>
    <row r="200" spans="1:256" ht="15" customHeight="1"/>
    <row r="201" spans="1:256" ht="15" customHeight="1"/>
    <row r="202" spans="1:256" ht="15" customHeight="1"/>
    <row r="203" spans="1:256" ht="15" customHeight="1"/>
    <row r="204" spans="1:256" ht="15" customHeight="1"/>
    <row r="205" spans="1:256" ht="15" customHeight="1"/>
    <row r="206" spans="1:256" ht="15" customHeight="1"/>
    <row r="207" spans="1:256" ht="15" customHeight="1"/>
    <row r="208" spans="1:256"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password="F0EE" sheet="1"/>
  <mergeCells count="6">
    <mergeCell ref="A6:B6"/>
    <mergeCell ref="A1:D1"/>
    <mergeCell ref="A2:C2"/>
    <mergeCell ref="B3:F3"/>
    <mergeCell ref="A4:C4"/>
    <mergeCell ref="B5:F5"/>
  </mergeCells>
  <printOptions gridLines="1" gridLinesSet="0"/>
  <pageMargins left="0.78740157480314965" right="0.39370078740157483" top="1.1811023622047245" bottom="0.98425196850393704" header="0.39370078740157483" footer="0.51181102362204722"/>
  <pageSetup paperSize="9" scale="76" orientation="portrait" r:id="rId1"/>
  <headerFooter alignWithMargins="0">
    <oddHeader>&amp;L&amp;8&amp;G&amp;C&amp;8
MM-BIRO d.o.o. Ulica tolminskih puntarjev 4, 5000 Nova Gorica,  
tel: 05 333-49-40, fax: 05 333-49-39,  
e.mail: mm.biro@siol.net, http://www.mm-biro.si</oddHeader>
    <oddFooter>&amp;L&amp;8Mapa: 4&amp;C&amp;8POPIS ELEKTROINSTALACIJSKEGA MATERIALA IN DEL&amp;R&amp;8Stran: &amp;P/&amp;N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10">
    <tabColor rgb="FFFFFF00"/>
  </sheetPr>
  <dimension ref="A1:M204"/>
  <sheetViews>
    <sheetView view="pageBreakPreview" topLeftCell="A10" zoomScaleNormal="100" zoomScaleSheetLayoutView="100" workbookViewId="0">
      <selection activeCell="E13" sqref="E13"/>
    </sheetView>
  </sheetViews>
  <sheetFormatPr defaultRowHeight="12.75"/>
  <cols>
    <col min="1" max="1" width="4" style="176" customWidth="1"/>
    <col min="2" max="2" width="67.140625" style="96" customWidth="1"/>
    <col min="3" max="3" width="6.7109375" style="177" bestFit="1" customWidth="1"/>
    <col min="4" max="4" width="8.85546875" style="98" bestFit="1" customWidth="1"/>
    <col min="5" max="5" width="11.5703125" style="98" bestFit="1" customWidth="1"/>
    <col min="6" max="7" width="12.7109375" style="98" customWidth="1"/>
    <col min="8" max="8" width="11.140625" style="179" bestFit="1" customWidth="1"/>
    <col min="9" max="9" width="12.5703125" style="95" customWidth="1"/>
    <col min="10" max="10" width="9.140625" style="95"/>
    <col min="11" max="11" width="11.85546875" style="180" customWidth="1"/>
    <col min="12" max="256" width="9.140625" style="95"/>
    <col min="257" max="257" width="4" style="95" customWidth="1"/>
    <col min="258" max="258" width="67.140625" style="95" customWidth="1"/>
    <col min="259" max="259" width="6.7109375" style="95" bestFit="1" customWidth="1"/>
    <col min="260" max="260" width="8.85546875" style="95" bestFit="1" customWidth="1"/>
    <col min="261" max="261" width="11.5703125" style="95" bestFit="1" customWidth="1"/>
    <col min="262" max="263" width="12.7109375" style="95" customWidth="1"/>
    <col min="264" max="264" width="11.140625" style="95" bestFit="1" customWidth="1"/>
    <col min="265" max="265" width="12.5703125" style="95" customWidth="1"/>
    <col min="266" max="266" width="9.140625" style="95"/>
    <col min="267" max="267" width="11.85546875" style="95" customWidth="1"/>
    <col min="268" max="512" width="9.140625" style="95"/>
    <col min="513" max="513" width="4" style="95" customWidth="1"/>
    <col min="514" max="514" width="67.140625" style="95" customWidth="1"/>
    <col min="515" max="515" width="6.7109375" style="95" bestFit="1" customWidth="1"/>
    <col min="516" max="516" width="8.85546875" style="95" bestFit="1" customWidth="1"/>
    <col min="517" max="517" width="11.5703125" style="95" bestFit="1" customWidth="1"/>
    <col min="518" max="519" width="12.7109375" style="95" customWidth="1"/>
    <col min="520" max="520" width="11.140625" style="95" bestFit="1" customWidth="1"/>
    <col min="521" max="521" width="12.5703125" style="95" customWidth="1"/>
    <col min="522" max="522" width="9.140625" style="95"/>
    <col min="523" max="523" width="11.85546875" style="95" customWidth="1"/>
    <col min="524" max="768" width="9.140625" style="95"/>
    <col min="769" max="769" width="4" style="95" customWidth="1"/>
    <col min="770" max="770" width="67.140625" style="95" customWidth="1"/>
    <col min="771" max="771" width="6.7109375" style="95" bestFit="1" customWidth="1"/>
    <col min="772" max="772" width="8.85546875" style="95" bestFit="1" customWidth="1"/>
    <col min="773" max="773" width="11.5703125" style="95" bestFit="1" customWidth="1"/>
    <col min="774" max="775" width="12.7109375" style="95" customWidth="1"/>
    <col min="776" max="776" width="11.140625" style="95" bestFit="1" customWidth="1"/>
    <col min="777" max="777" width="12.5703125" style="95" customWidth="1"/>
    <col min="778" max="778" width="9.140625" style="95"/>
    <col min="779" max="779" width="11.85546875" style="95" customWidth="1"/>
    <col min="780" max="1024" width="9.140625" style="95"/>
    <col min="1025" max="1025" width="4" style="95" customWidth="1"/>
    <col min="1026" max="1026" width="67.140625" style="95" customWidth="1"/>
    <col min="1027" max="1027" width="6.7109375" style="95" bestFit="1" customWidth="1"/>
    <col min="1028" max="1028" width="8.85546875" style="95" bestFit="1" customWidth="1"/>
    <col min="1029" max="1029" width="11.5703125" style="95" bestFit="1" customWidth="1"/>
    <col min="1030" max="1031" width="12.7109375" style="95" customWidth="1"/>
    <col min="1032" max="1032" width="11.140625" style="95" bestFit="1" customWidth="1"/>
    <col min="1033" max="1033" width="12.5703125" style="95" customWidth="1"/>
    <col min="1034" max="1034" width="9.140625" style="95"/>
    <col min="1035" max="1035" width="11.85546875" style="95" customWidth="1"/>
    <col min="1036" max="1280" width="9.140625" style="95"/>
    <col min="1281" max="1281" width="4" style="95" customWidth="1"/>
    <col min="1282" max="1282" width="67.140625" style="95" customWidth="1"/>
    <col min="1283" max="1283" width="6.7109375" style="95" bestFit="1" customWidth="1"/>
    <col min="1284" max="1284" width="8.85546875" style="95" bestFit="1" customWidth="1"/>
    <col min="1285" max="1285" width="11.5703125" style="95" bestFit="1" customWidth="1"/>
    <col min="1286" max="1287" width="12.7109375" style="95" customWidth="1"/>
    <col min="1288" max="1288" width="11.140625" style="95" bestFit="1" customWidth="1"/>
    <col min="1289" max="1289" width="12.5703125" style="95" customWidth="1"/>
    <col min="1290" max="1290" width="9.140625" style="95"/>
    <col min="1291" max="1291" width="11.85546875" style="95" customWidth="1"/>
    <col min="1292" max="1536" width="9.140625" style="95"/>
    <col min="1537" max="1537" width="4" style="95" customWidth="1"/>
    <col min="1538" max="1538" width="67.140625" style="95" customWidth="1"/>
    <col min="1539" max="1539" width="6.7109375" style="95" bestFit="1" customWidth="1"/>
    <col min="1540" max="1540" width="8.85546875" style="95" bestFit="1" customWidth="1"/>
    <col min="1541" max="1541" width="11.5703125" style="95" bestFit="1" customWidth="1"/>
    <col min="1542" max="1543" width="12.7109375" style="95" customWidth="1"/>
    <col min="1544" max="1544" width="11.140625" style="95" bestFit="1" customWidth="1"/>
    <col min="1545" max="1545" width="12.5703125" style="95" customWidth="1"/>
    <col min="1546" max="1546" width="9.140625" style="95"/>
    <col min="1547" max="1547" width="11.85546875" style="95" customWidth="1"/>
    <col min="1548" max="1792" width="9.140625" style="95"/>
    <col min="1793" max="1793" width="4" style="95" customWidth="1"/>
    <col min="1794" max="1794" width="67.140625" style="95" customWidth="1"/>
    <col min="1795" max="1795" width="6.7109375" style="95" bestFit="1" customWidth="1"/>
    <col min="1796" max="1796" width="8.85546875" style="95" bestFit="1" customWidth="1"/>
    <col min="1797" max="1797" width="11.5703125" style="95" bestFit="1" customWidth="1"/>
    <col min="1798" max="1799" width="12.7109375" style="95" customWidth="1"/>
    <col min="1800" max="1800" width="11.140625" style="95" bestFit="1" customWidth="1"/>
    <col min="1801" max="1801" width="12.5703125" style="95" customWidth="1"/>
    <col min="1802" max="1802" width="9.140625" style="95"/>
    <col min="1803" max="1803" width="11.85546875" style="95" customWidth="1"/>
    <col min="1804" max="2048" width="9.140625" style="95"/>
    <col min="2049" max="2049" width="4" style="95" customWidth="1"/>
    <col min="2050" max="2050" width="67.140625" style="95" customWidth="1"/>
    <col min="2051" max="2051" width="6.7109375" style="95" bestFit="1" customWidth="1"/>
    <col min="2052" max="2052" width="8.85546875" style="95" bestFit="1" customWidth="1"/>
    <col min="2053" max="2053" width="11.5703125" style="95" bestFit="1" customWidth="1"/>
    <col min="2054" max="2055" width="12.7109375" style="95" customWidth="1"/>
    <col min="2056" max="2056" width="11.140625" style="95" bestFit="1" customWidth="1"/>
    <col min="2057" max="2057" width="12.5703125" style="95" customWidth="1"/>
    <col min="2058" max="2058" width="9.140625" style="95"/>
    <col min="2059" max="2059" width="11.85546875" style="95" customWidth="1"/>
    <col min="2060" max="2304" width="9.140625" style="95"/>
    <col min="2305" max="2305" width="4" style="95" customWidth="1"/>
    <col min="2306" max="2306" width="67.140625" style="95" customWidth="1"/>
    <col min="2307" max="2307" width="6.7109375" style="95" bestFit="1" customWidth="1"/>
    <col min="2308" max="2308" width="8.85546875" style="95" bestFit="1" customWidth="1"/>
    <col min="2309" max="2309" width="11.5703125" style="95" bestFit="1" customWidth="1"/>
    <col min="2310" max="2311" width="12.7109375" style="95" customWidth="1"/>
    <col min="2312" max="2312" width="11.140625" style="95" bestFit="1" customWidth="1"/>
    <col min="2313" max="2313" width="12.5703125" style="95" customWidth="1"/>
    <col min="2314" max="2314" width="9.140625" style="95"/>
    <col min="2315" max="2315" width="11.85546875" style="95" customWidth="1"/>
    <col min="2316" max="2560" width="9.140625" style="95"/>
    <col min="2561" max="2561" width="4" style="95" customWidth="1"/>
    <col min="2562" max="2562" width="67.140625" style="95" customWidth="1"/>
    <col min="2563" max="2563" width="6.7109375" style="95" bestFit="1" customWidth="1"/>
    <col min="2564" max="2564" width="8.85546875" style="95" bestFit="1" customWidth="1"/>
    <col min="2565" max="2565" width="11.5703125" style="95" bestFit="1" customWidth="1"/>
    <col min="2566" max="2567" width="12.7109375" style="95" customWidth="1"/>
    <col min="2568" max="2568" width="11.140625" style="95" bestFit="1" customWidth="1"/>
    <col min="2569" max="2569" width="12.5703125" style="95" customWidth="1"/>
    <col min="2570" max="2570" width="9.140625" style="95"/>
    <col min="2571" max="2571" width="11.85546875" style="95" customWidth="1"/>
    <col min="2572" max="2816" width="9.140625" style="95"/>
    <col min="2817" max="2817" width="4" style="95" customWidth="1"/>
    <col min="2818" max="2818" width="67.140625" style="95" customWidth="1"/>
    <col min="2819" max="2819" width="6.7109375" style="95" bestFit="1" customWidth="1"/>
    <col min="2820" max="2820" width="8.85546875" style="95" bestFit="1" customWidth="1"/>
    <col min="2821" max="2821" width="11.5703125" style="95" bestFit="1" customWidth="1"/>
    <col min="2822" max="2823" width="12.7109375" style="95" customWidth="1"/>
    <col min="2824" max="2824" width="11.140625" style="95" bestFit="1" customWidth="1"/>
    <col min="2825" max="2825" width="12.5703125" style="95" customWidth="1"/>
    <col min="2826" max="2826" width="9.140625" style="95"/>
    <col min="2827" max="2827" width="11.85546875" style="95" customWidth="1"/>
    <col min="2828" max="3072" width="9.140625" style="95"/>
    <col min="3073" max="3073" width="4" style="95" customWidth="1"/>
    <col min="3074" max="3074" width="67.140625" style="95" customWidth="1"/>
    <col min="3075" max="3075" width="6.7109375" style="95" bestFit="1" customWidth="1"/>
    <col min="3076" max="3076" width="8.85546875" style="95" bestFit="1" customWidth="1"/>
    <col min="3077" max="3077" width="11.5703125" style="95" bestFit="1" customWidth="1"/>
    <col min="3078" max="3079" width="12.7109375" style="95" customWidth="1"/>
    <col min="3080" max="3080" width="11.140625" style="95" bestFit="1" customWidth="1"/>
    <col min="3081" max="3081" width="12.5703125" style="95" customWidth="1"/>
    <col min="3082" max="3082" width="9.140625" style="95"/>
    <col min="3083" max="3083" width="11.85546875" style="95" customWidth="1"/>
    <col min="3084" max="3328" width="9.140625" style="95"/>
    <col min="3329" max="3329" width="4" style="95" customWidth="1"/>
    <col min="3330" max="3330" width="67.140625" style="95" customWidth="1"/>
    <col min="3331" max="3331" width="6.7109375" style="95" bestFit="1" customWidth="1"/>
    <col min="3332" max="3332" width="8.85546875" style="95" bestFit="1" customWidth="1"/>
    <col min="3333" max="3333" width="11.5703125" style="95" bestFit="1" customWidth="1"/>
    <col min="3334" max="3335" width="12.7109375" style="95" customWidth="1"/>
    <col min="3336" max="3336" width="11.140625" style="95" bestFit="1" customWidth="1"/>
    <col min="3337" max="3337" width="12.5703125" style="95" customWidth="1"/>
    <col min="3338" max="3338" width="9.140625" style="95"/>
    <col min="3339" max="3339" width="11.85546875" style="95" customWidth="1"/>
    <col min="3340" max="3584" width="9.140625" style="95"/>
    <col min="3585" max="3585" width="4" style="95" customWidth="1"/>
    <col min="3586" max="3586" width="67.140625" style="95" customWidth="1"/>
    <col min="3587" max="3587" width="6.7109375" style="95" bestFit="1" customWidth="1"/>
    <col min="3588" max="3588" width="8.85546875" style="95" bestFit="1" customWidth="1"/>
    <col min="3589" max="3589" width="11.5703125" style="95" bestFit="1" customWidth="1"/>
    <col min="3590" max="3591" width="12.7109375" style="95" customWidth="1"/>
    <col min="3592" max="3592" width="11.140625" style="95" bestFit="1" customWidth="1"/>
    <col min="3593" max="3593" width="12.5703125" style="95" customWidth="1"/>
    <col min="3594" max="3594" width="9.140625" style="95"/>
    <col min="3595" max="3595" width="11.85546875" style="95" customWidth="1"/>
    <col min="3596" max="3840" width="9.140625" style="95"/>
    <col min="3841" max="3841" width="4" style="95" customWidth="1"/>
    <col min="3842" max="3842" width="67.140625" style="95" customWidth="1"/>
    <col min="3843" max="3843" width="6.7109375" style="95" bestFit="1" customWidth="1"/>
    <col min="3844" max="3844" width="8.85546875" style="95" bestFit="1" customWidth="1"/>
    <col min="3845" max="3845" width="11.5703125" style="95" bestFit="1" customWidth="1"/>
    <col min="3846" max="3847" width="12.7109375" style="95" customWidth="1"/>
    <col min="3848" max="3848" width="11.140625" style="95" bestFit="1" customWidth="1"/>
    <col min="3849" max="3849" width="12.5703125" style="95" customWidth="1"/>
    <col min="3850" max="3850" width="9.140625" style="95"/>
    <col min="3851" max="3851" width="11.85546875" style="95" customWidth="1"/>
    <col min="3852" max="4096" width="9.140625" style="95"/>
    <col min="4097" max="4097" width="4" style="95" customWidth="1"/>
    <col min="4098" max="4098" width="67.140625" style="95" customWidth="1"/>
    <col min="4099" max="4099" width="6.7109375" style="95" bestFit="1" customWidth="1"/>
    <col min="4100" max="4100" width="8.85546875" style="95" bestFit="1" customWidth="1"/>
    <col min="4101" max="4101" width="11.5703125" style="95" bestFit="1" customWidth="1"/>
    <col min="4102" max="4103" width="12.7109375" style="95" customWidth="1"/>
    <col min="4104" max="4104" width="11.140625" style="95" bestFit="1" customWidth="1"/>
    <col min="4105" max="4105" width="12.5703125" style="95" customWidth="1"/>
    <col min="4106" max="4106" width="9.140625" style="95"/>
    <col min="4107" max="4107" width="11.85546875" style="95" customWidth="1"/>
    <col min="4108" max="4352" width="9.140625" style="95"/>
    <col min="4353" max="4353" width="4" style="95" customWidth="1"/>
    <col min="4354" max="4354" width="67.140625" style="95" customWidth="1"/>
    <col min="4355" max="4355" width="6.7109375" style="95" bestFit="1" customWidth="1"/>
    <col min="4356" max="4356" width="8.85546875" style="95" bestFit="1" customWidth="1"/>
    <col min="4357" max="4357" width="11.5703125" style="95" bestFit="1" customWidth="1"/>
    <col min="4358" max="4359" width="12.7109375" style="95" customWidth="1"/>
    <col min="4360" max="4360" width="11.140625" style="95" bestFit="1" customWidth="1"/>
    <col min="4361" max="4361" width="12.5703125" style="95" customWidth="1"/>
    <col min="4362" max="4362" width="9.140625" style="95"/>
    <col min="4363" max="4363" width="11.85546875" style="95" customWidth="1"/>
    <col min="4364" max="4608" width="9.140625" style="95"/>
    <col min="4609" max="4609" width="4" style="95" customWidth="1"/>
    <col min="4610" max="4610" width="67.140625" style="95" customWidth="1"/>
    <col min="4611" max="4611" width="6.7109375" style="95" bestFit="1" customWidth="1"/>
    <col min="4612" max="4612" width="8.85546875" style="95" bestFit="1" customWidth="1"/>
    <col min="4613" max="4613" width="11.5703125" style="95" bestFit="1" customWidth="1"/>
    <col min="4614" max="4615" width="12.7109375" style="95" customWidth="1"/>
    <col min="4616" max="4616" width="11.140625" style="95" bestFit="1" customWidth="1"/>
    <col min="4617" max="4617" width="12.5703125" style="95" customWidth="1"/>
    <col min="4618" max="4618" width="9.140625" style="95"/>
    <col min="4619" max="4619" width="11.85546875" style="95" customWidth="1"/>
    <col min="4620" max="4864" width="9.140625" style="95"/>
    <col min="4865" max="4865" width="4" style="95" customWidth="1"/>
    <col min="4866" max="4866" width="67.140625" style="95" customWidth="1"/>
    <col min="4867" max="4867" width="6.7109375" style="95" bestFit="1" customWidth="1"/>
    <col min="4868" max="4868" width="8.85546875" style="95" bestFit="1" customWidth="1"/>
    <col min="4869" max="4869" width="11.5703125" style="95" bestFit="1" customWidth="1"/>
    <col min="4870" max="4871" width="12.7109375" style="95" customWidth="1"/>
    <col min="4872" max="4872" width="11.140625" style="95" bestFit="1" customWidth="1"/>
    <col min="4873" max="4873" width="12.5703125" style="95" customWidth="1"/>
    <col min="4874" max="4874" width="9.140625" style="95"/>
    <col min="4875" max="4875" width="11.85546875" style="95" customWidth="1"/>
    <col min="4876" max="5120" width="9.140625" style="95"/>
    <col min="5121" max="5121" width="4" style="95" customWidth="1"/>
    <col min="5122" max="5122" width="67.140625" style="95" customWidth="1"/>
    <col min="5123" max="5123" width="6.7109375" style="95" bestFit="1" customWidth="1"/>
    <col min="5124" max="5124" width="8.85546875" style="95" bestFit="1" customWidth="1"/>
    <col min="5125" max="5125" width="11.5703125" style="95" bestFit="1" customWidth="1"/>
    <col min="5126" max="5127" width="12.7109375" style="95" customWidth="1"/>
    <col min="5128" max="5128" width="11.140625" style="95" bestFit="1" customWidth="1"/>
    <col min="5129" max="5129" width="12.5703125" style="95" customWidth="1"/>
    <col min="5130" max="5130" width="9.140625" style="95"/>
    <col min="5131" max="5131" width="11.85546875" style="95" customWidth="1"/>
    <col min="5132" max="5376" width="9.140625" style="95"/>
    <col min="5377" max="5377" width="4" style="95" customWidth="1"/>
    <col min="5378" max="5378" width="67.140625" style="95" customWidth="1"/>
    <col min="5379" max="5379" width="6.7109375" style="95" bestFit="1" customWidth="1"/>
    <col min="5380" max="5380" width="8.85546875" style="95" bestFit="1" customWidth="1"/>
    <col min="5381" max="5381" width="11.5703125" style="95" bestFit="1" customWidth="1"/>
    <col min="5382" max="5383" width="12.7109375" style="95" customWidth="1"/>
    <col min="5384" max="5384" width="11.140625" style="95" bestFit="1" customWidth="1"/>
    <col min="5385" max="5385" width="12.5703125" style="95" customWidth="1"/>
    <col min="5386" max="5386" width="9.140625" style="95"/>
    <col min="5387" max="5387" width="11.85546875" style="95" customWidth="1"/>
    <col min="5388" max="5632" width="9.140625" style="95"/>
    <col min="5633" max="5633" width="4" style="95" customWidth="1"/>
    <col min="5634" max="5634" width="67.140625" style="95" customWidth="1"/>
    <col min="5635" max="5635" width="6.7109375" style="95" bestFit="1" customWidth="1"/>
    <col min="5636" max="5636" width="8.85546875" style="95" bestFit="1" customWidth="1"/>
    <col min="5637" max="5637" width="11.5703125" style="95" bestFit="1" customWidth="1"/>
    <col min="5638" max="5639" width="12.7109375" style="95" customWidth="1"/>
    <col min="5640" max="5640" width="11.140625" style="95" bestFit="1" customWidth="1"/>
    <col min="5641" max="5641" width="12.5703125" style="95" customWidth="1"/>
    <col min="5642" max="5642" width="9.140625" style="95"/>
    <col min="5643" max="5643" width="11.85546875" style="95" customWidth="1"/>
    <col min="5644" max="5888" width="9.140625" style="95"/>
    <col min="5889" max="5889" width="4" style="95" customWidth="1"/>
    <col min="5890" max="5890" width="67.140625" style="95" customWidth="1"/>
    <col min="5891" max="5891" width="6.7109375" style="95" bestFit="1" customWidth="1"/>
    <col min="5892" max="5892" width="8.85546875" style="95" bestFit="1" customWidth="1"/>
    <col min="5893" max="5893" width="11.5703125" style="95" bestFit="1" customWidth="1"/>
    <col min="5894" max="5895" width="12.7109375" style="95" customWidth="1"/>
    <col min="5896" max="5896" width="11.140625" style="95" bestFit="1" customWidth="1"/>
    <col min="5897" max="5897" width="12.5703125" style="95" customWidth="1"/>
    <col min="5898" max="5898" width="9.140625" style="95"/>
    <col min="5899" max="5899" width="11.85546875" style="95" customWidth="1"/>
    <col min="5900" max="6144" width="9.140625" style="95"/>
    <col min="6145" max="6145" width="4" style="95" customWidth="1"/>
    <col min="6146" max="6146" width="67.140625" style="95" customWidth="1"/>
    <col min="6147" max="6147" width="6.7109375" style="95" bestFit="1" customWidth="1"/>
    <col min="6148" max="6148" width="8.85546875" style="95" bestFit="1" customWidth="1"/>
    <col min="6149" max="6149" width="11.5703125" style="95" bestFit="1" customWidth="1"/>
    <col min="6150" max="6151" width="12.7109375" style="95" customWidth="1"/>
    <col min="6152" max="6152" width="11.140625" style="95" bestFit="1" customWidth="1"/>
    <col min="6153" max="6153" width="12.5703125" style="95" customWidth="1"/>
    <col min="6154" max="6154" width="9.140625" style="95"/>
    <col min="6155" max="6155" width="11.85546875" style="95" customWidth="1"/>
    <col min="6156" max="6400" width="9.140625" style="95"/>
    <col min="6401" max="6401" width="4" style="95" customWidth="1"/>
    <col min="6402" max="6402" width="67.140625" style="95" customWidth="1"/>
    <col min="6403" max="6403" width="6.7109375" style="95" bestFit="1" customWidth="1"/>
    <col min="6404" max="6404" width="8.85546875" style="95" bestFit="1" customWidth="1"/>
    <col min="6405" max="6405" width="11.5703125" style="95" bestFit="1" customWidth="1"/>
    <col min="6406" max="6407" width="12.7109375" style="95" customWidth="1"/>
    <col min="6408" max="6408" width="11.140625" style="95" bestFit="1" customWidth="1"/>
    <col min="6409" max="6409" width="12.5703125" style="95" customWidth="1"/>
    <col min="6410" max="6410" width="9.140625" style="95"/>
    <col min="6411" max="6411" width="11.85546875" style="95" customWidth="1"/>
    <col min="6412" max="6656" width="9.140625" style="95"/>
    <col min="6657" max="6657" width="4" style="95" customWidth="1"/>
    <col min="6658" max="6658" width="67.140625" style="95" customWidth="1"/>
    <col min="6659" max="6659" width="6.7109375" style="95" bestFit="1" customWidth="1"/>
    <col min="6660" max="6660" width="8.85546875" style="95" bestFit="1" customWidth="1"/>
    <col min="6661" max="6661" width="11.5703125" style="95" bestFit="1" customWidth="1"/>
    <col min="6662" max="6663" width="12.7109375" style="95" customWidth="1"/>
    <col min="6664" max="6664" width="11.140625" style="95" bestFit="1" customWidth="1"/>
    <col min="6665" max="6665" width="12.5703125" style="95" customWidth="1"/>
    <col min="6666" max="6666" width="9.140625" style="95"/>
    <col min="6667" max="6667" width="11.85546875" style="95" customWidth="1"/>
    <col min="6668" max="6912" width="9.140625" style="95"/>
    <col min="6913" max="6913" width="4" style="95" customWidth="1"/>
    <col min="6914" max="6914" width="67.140625" style="95" customWidth="1"/>
    <col min="6915" max="6915" width="6.7109375" style="95" bestFit="1" customWidth="1"/>
    <col min="6916" max="6916" width="8.85546875" style="95" bestFit="1" customWidth="1"/>
    <col min="6917" max="6917" width="11.5703125" style="95" bestFit="1" customWidth="1"/>
    <col min="6918" max="6919" width="12.7109375" style="95" customWidth="1"/>
    <col min="6920" max="6920" width="11.140625" style="95" bestFit="1" customWidth="1"/>
    <col min="6921" max="6921" width="12.5703125" style="95" customWidth="1"/>
    <col min="6922" max="6922" width="9.140625" style="95"/>
    <col min="6923" max="6923" width="11.85546875" style="95" customWidth="1"/>
    <col min="6924" max="7168" width="9.140625" style="95"/>
    <col min="7169" max="7169" width="4" style="95" customWidth="1"/>
    <col min="7170" max="7170" width="67.140625" style="95" customWidth="1"/>
    <col min="7171" max="7171" width="6.7109375" style="95" bestFit="1" customWidth="1"/>
    <col min="7172" max="7172" width="8.85546875" style="95" bestFit="1" customWidth="1"/>
    <col min="7173" max="7173" width="11.5703125" style="95" bestFit="1" customWidth="1"/>
    <col min="7174" max="7175" width="12.7109375" style="95" customWidth="1"/>
    <col min="7176" max="7176" width="11.140625" style="95" bestFit="1" customWidth="1"/>
    <col min="7177" max="7177" width="12.5703125" style="95" customWidth="1"/>
    <col min="7178" max="7178" width="9.140625" style="95"/>
    <col min="7179" max="7179" width="11.85546875" style="95" customWidth="1"/>
    <col min="7180" max="7424" width="9.140625" style="95"/>
    <col min="7425" max="7425" width="4" style="95" customWidth="1"/>
    <col min="7426" max="7426" width="67.140625" style="95" customWidth="1"/>
    <col min="7427" max="7427" width="6.7109375" style="95" bestFit="1" customWidth="1"/>
    <col min="7428" max="7428" width="8.85546875" style="95" bestFit="1" customWidth="1"/>
    <col min="7429" max="7429" width="11.5703125" style="95" bestFit="1" customWidth="1"/>
    <col min="7430" max="7431" width="12.7109375" style="95" customWidth="1"/>
    <col min="7432" max="7432" width="11.140625" style="95" bestFit="1" customWidth="1"/>
    <col min="7433" max="7433" width="12.5703125" style="95" customWidth="1"/>
    <col min="7434" max="7434" width="9.140625" style="95"/>
    <col min="7435" max="7435" width="11.85546875" style="95" customWidth="1"/>
    <col min="7436" max="7680" width="9.140625" style="95"/>
    <col min="7681" max="7681" width="4" style="95" customWidth="1"/>
    <col min="7682" max="7682" width="67.140625" style="95" customWidth="1"/>
    <col min="7683" max="7683" width="6.7109375" style="95" bestFit="1" customWidth="1"/>
    <col min="7684" max="7684" width="8.85546875" style="95" bestFit="1" customWidth="1"/>
    <col min="7685" max="7685" width="11.5703125" style="95" bestFit="1" customWidth="1"/>
    <col min="7686" max="7687" width="12.7109375" style="95" customWidth="1"/>
    <col min="7688" max="7688" width="11.140625" style="95" bestFit="1" customWidth="1"/>
    <col min="7689" max="7689" width="12.5703125" style="95" customWidth="1"/>
    <col min="7690" max="7690" width="9.140625" style="95"/>
    <col min="7691" max="7691" width="11.85546875" style="95" customWidth="1"/>
    <col min="7692" max="7936" width="9.140625" style="95"/>
    <col min="7937" max="7937" width="4" style="95" customWidth="1"/>
    <col min="7938" max="7938" width="67.140625" style="95" customWidth="1"/>
    <col min="7939" max="7939" width="6.7109375" style="95" bestFit="1" customWidth="1"/>
    <col min="7940" max="7940" width="8.85546875" style="95" bestFit="1" customWidth="1"/>
    <col min="7941" max="7941" width="11.5703125" style="95" bestFit="1" customWidth="1"/>
    <col min="7942" max="7943" width="12.7109375" style="95" customWidth="1"/>
    <col min="7944" max="7944" width="11.140625" style="95" bestFit="1" customWidth="1"/>
    <col min="7945" max="7945" width="12.5703125" style="95" customWidth="1"/>
    <col min="7946" max="7946" width="9.140625" style="95"/>
    <col min="7947" max="7947" width="11.85546875" style="95" customWidth="1"/>
    <col min="7948" max="8192" width="9.140625" style="95"/>
    <col min="8193" max="8193" width="4" style="95" customWidth="1"/>
    <col min="8194" max="8194" width="67.140625" style="95" customWidth="1"/>
    <col min="8195" max="8195" width="6.7109375" style="95" bestFit="1" customWidth="1"/>
    <col min="8196" max="8196" width="8.85546875" style="95" bestFit="1" customWidth="1"/>
    <col min="8197" max="8197" width="11.5703125" style="95" bestFit="1" customWidth="1"/>
    <col min="8198" max="8199" width="12.7109375" style="95" customWidth="1"/>
    <col min="8200" max="8200" width="11.140625" style="95" bestFit="1" customWidth="1"/>
    <col min="8201" max="8201" width="12.5703125" style="95" customWidth="1"/>
    <col min="8202" max="8202" width="9.140625" style="95"/>
    <col min="8203" max="8203" width="11.85546875" style="95" customWidth="1"/>
    <col min="8204" max="8448" width="9.140625" style="95"/>
    <col min="8449" max="8449" width="4" style="95" customWidth="1"/>
    <col min="8450" max="8450" width="67.140625" style="95" customWidth="1"/>
    <col min="8451" max="8451" width="6.7109375" style="95" bestFit="1" customWidth="1"/>
    <col min="8452" max="8452" width="8.85546875" style="95" bestFit="1" customWidth="1"/>
    <col min="8453" max="8453" width="11.5703125" style="95" bestFit="1" customWidth="1"/>
    <col min="8454" max="8455" width="12.7109375" style="95" customWidth="1"/>
    <col min="8456" max="8456" width="11.140625" style="95" bestFit="1" customWidth="1"/>
    <col min="8457" max="8457" width="12.5703125" style="95" customWidth="1"/>
    <col min="8458" max="8458" width="9.140625" style="95"/>
    <col min="8459" max="8459" width="11.85546875" style="95" customWidth="1"/>
    <col min="8460" max="8704" width="9.140625" style="95"/>
    <col min="8705" max="8705" width="4" style="95" customWidth="1"/>
    <col min="8706" max="8706" width="67.140625" style="95" customWidth="1"/>
    <col min="8707" max="8707" width="6.7109375" style="95" bestFit="1" customWidth="1"/>
    <col min="8708" max="8708" width="8.85546875" style="95" bestFit="1" customWidth="1"/>
    <col min="8709" max="8709" width="11.5703125" style="95" bestFit="1" customWidth="1"/>
    <col min="8710" max="8711" width="12.7109375" style="95" customWidth="1"/>
    <col min="8712" max="8712" width="11.140625" style="95" bestFit="1" customWidth="1"/>
    <col min="8713" max="8713" width="12.5703125" style="95" customWidth="1"/>
    <col min="8714" max="8714" width="9.140625" style="95"/>
    <col min="8715" max="8715" width="11.85546875" style="95" customWidth="1"/>
    <col min="8716" max="8960" width="9.140625" style="95"/>
    <col min="8961" max="8961" width="4" style="95" customWidth="1"/>
    <col min="8962" max="8962" width="67.140625" style="95" customWidth="1"/>
    <col min="8963" max="8963" width="6.7109375" style="95" bestFit="1" customWidth="1"/>
    <col min="8964" max="8964" width="8.85546875" style="95" bestFit="1" customWidth="1"/>
    <col min="8965" max="8965" width="11.5703125" style="95" bestFit="1" customWidth="1"/>
    <col min="8966" max="8967" width="12.7109375" style="95" customWidth="1"/>
    <col min="8968" max="8968" width="11.140625" style="95" bestFit="1" customWidth="1"/>
    <col min="8969" max="8969" width="12.5703125" style="95" customWidth="1"/>
    <col min="8970" max="8970" width="9.140625" style="95"/>
    <col min="8971" max="8971" width="11.85546875" style="95" customWidth="1"/>
    <col min="8972" max="9216" width="9.140625" style="95"/>
    <col min="9217" max="9217" width="4" style="95" customWidth="1"/>
    <col min="9218" max="9218" width="67.140625" style="95" customWidth="1"/>
    <col min="9219" max="9219" width="6.7109375" style="95" bestFit="1" customWidth="1"/>
    <col min="9220" max="9220" width="8.85546875" style="95" bestFit="1" customWidth="1"/>
    <col min="9221" max="9221" width="11.5703125" style="95" bestFit="1" customWidth="1"/>
    <col min="9222" max="9223" width="12.7109375" style="95" customWidth="1"/>
    <col min="9224" max="9224" width="11.140625" style="95" bestFit="1" customWidth="1"/>
    <col min="9225" max="9225" width="12.5703125" style="95" customWidth="1"/>
    <col min="9226" max="9226" width="9.140625" style="95"/>
    <col min="9227" max="9227" width="11.85546875" style="95" customWidth="1"/>
    <col min="9228" max="9472" width="9.140625" style="95"/>
    <col min="9473" max="9473" width="4" style="95" customWidth="1"/>
    <col min="9474" max="9474" width="67.140625" style="95" customWidth="1"/>
    <col min="9475" max="9475" width="6.7109375" style="95" bestFit="1" customWidth="1"/>
    <col min="9476" max="9476" width="8.85546875" style="95" bestFit="1" customWidth="1"/>
    <col min="9477" max="9477" width="11.5703125" style="95" bestFit="1" customWidth="1"/>
    <col min="9478" max="9479" width="12.7109375" style="95" customWidth="1"/>
    <col min="9480" max="9480" width="11.140625" style="95" bestFit="1" customWidth="1"/>
    <col min="9481" max="9481" width="12.5703125" style="95" customWidth="1"/>
    <col min="9482" max="9482" width="9.140625" style="95"/>
    <col min="9483" max="9483" width="11.85546875" style="95" customWidth="1"/>
    <col min="9484" max="9728" width="9.140625" style="95"/>
    <col min="9729" max="9729" width="4" style="95" customWidth="1"/>
    <col min="9730" max="9730" width="67.140625" style="95" customWidth="1"/>
    <col min="9731" max="9731" width="6.7109375" style="95" bestFit="1" customWidth="1"/>
    <col min="9732" max="9732" width="8.85546875" style="95" bestFit="1" customWidth="1"/>
    <col min="9733" max="9733" width="11.5703125" style="95" bestFit="1" customWidth="1"/>
    <col min="9734" max="9735" width="12.7109375" style="95" customWidth="1"/>
    <col min="9736" max="9736" width="11.140625" style="95" bestFit="1" customWidth="1"/>
    <col min="9737" max="9737" width="12.5703125" style="95" customWidth="1"/>
    <col min="9738" max="9738" width="9.140625" style="95"/>
    <col min="9739" max="9739" width="11.85546875" style="95" customWidth="1"/>
    <col min="9740" max="9984" width="9.140625" style="95"/>
    <col min="9985" max="9985" width="4" style="95" customWidth="1"/>
    <col min="9986" max="9986" width="67.140625" style="95" customWidth="1"/>
    <col min="9987" max="9987" width="6.7109375" style="95" bestFit="1" customWidth="1"/>
    <col min="9988" max="9988" width="8.85546875" style="95" bestFit="1" customWidth="1"/>
    <col min="9989" max="9989" width="11.5703125" style="95" bestFit="1" customWidth="1"/>
    <col min="9990" max="9991" width="12.7109375" style="95" customWidth="1"/>
    <col min="9992" max="9992" width="11.140625" style="95" bestFit="1" customWidth="1"/>
    <col min="9993" max="9993" width="12.5703125" style="95" customWidth="1"/>
    <col min="9994" max="9994" width="9.140625" style="95"/>
    <col min="9995" max="9995" width="11.85546875" style="95" customWidth="1"/>
    <col min="9996" max="10240" width="9.140625" style="95"/>
    <col min="10241" max="10241" width="4" style="95" customWidth="1"/>
    <col min="10242" max="10242" width="67.140625" style="95" customWidth="1"/>
    <col min="10243" max="10243" width="6.7109375" style="95" bestFit="1" customWidth="1"/>
    <col min="10244" max="10244" width="8.85546875" style="95" bestFit="1" customWidth="1"/>
    <col min="10245" max="10245" width="11.5703125" style="95" bestFit="1" customWidth="1"/>
    <col min="10246" max="10247" width="12.7109375" style="95" customWidth="1"/>
    <col min="10248" max="10248" width="11.140625" style="95" bestFit="1" customWidth="1"/>
    <col min="10249" max="10249" width="12.5703125" style="95" customWidth="1"/>
    <col min="10250" max="10250" width="9.140625" style="95"/>
    <col min="10251" max="10251" width="11.85546875" style="95" customWidth="1"/>
    <col min="10252" max="10496" width="9.140625" style="95"/>
    <col min="10497" max="10497" width="4" style="95" customWidth="1"/>
    <col min="10498" max="10498" width="67.140625" style="95" customWidth="1"/>
    <col min="10499" max="10499" width="6.7109375" style="95" bestFit="1" customWidth="1"/>
    <col min="10500" max="10500" width="8.85546875" style="95" bestFit="1" customWidth="1"/>
    <col min="10501" max="10501" width="11.5703125" style="95" bestFit="1" customWidth="1"/>
    <col min="10502" max="10503" width="12.7109375" style="95" customWidth="1"/>
    <col min="10504" max="10504" width="11.140625" style="95" bestFit="1" customWidth="1"/>
    <col min="10505" max="10505" width="12.5703125" style="95" customWidth="1"/>
    <col min="10506" max="10506" width="9.140625" style="95"/>
    <col min="10507" max="10507" width="11.85546875" style="95" customWidth="1"/>
    <col min="10508" max="10752" width="9.140625" style="95"/>
    <col min="10753" max="10753" width="4" style="95" customWidth="1"/>
    <col min="10754" max="10754" width="67.140625" style="95" customWidth="1"/>
    <col min="10755" max="10755" width="6.7109375" style="95" bestFit="1" customWidth="1"/>
    <col min="10756" max="10756" width="8.85546875" style="95" bestFit="1" customWidth="1"/>
    <col min="10757" max="10757" width="11.5703125" style="95" bestFit="1" customWidth="1"/>
    <col min="10758" max="10759" width="12.7109375" style="95" customWidth="1"/>
    <col min="10760" max="10760" width="11.140625" style="95" bestFit="1" customWidth="1"/>
    <col min="10761" max="10761" width="12.5703125" style="95" customWidth="1"/>
    <col min="10762" max="10762" width="9.140625" style="95"/>
    <col min="10763" max="10763" width="11.85546875" style="95" customWidth="1"/>
    <col min="10764" max="11008" width="9.140625" style="95"/>
    <col min="11009" max="11009" width="4" style="95" customWidth="1"/>
    <col min="11010" max="11010" width="67.140625" style="95" customWidth="1"/>
    <col min="11011" max="11011" width="6.7109375" style="95" bestFit="1" customWidth="1"/>
    <col min="11012" max="11012" width="8.85546875" style="95" bestFit="1" customWidth="1"/>
    <col min="11013" max="11013" width="11.5703125" style="95" bestFit="1" customWidth="1"/>
    <col min="11014" max="11015" width="12.7109375" style="95" customWidth="1"/>
    <col min="11016" max="11016" width="11.140625" style="95" bestFit="1" customWidth="1"/>
    <col min="11017" max="11017" width="12.5703125" style="95" customWidth="1"/>
    <col min="11018" max="11018" width="9.140625" style="95"/>
    <col min="11019" max="11019" width="11.85546875" style="95" customWidth="1"/>
    <col min="11020" max="11264" width="9.140625" style="95"/>
    <col min="11265" max="11265" width="4" style="95" customWidth="1"/>
    <col min="11266" max="11266" width="67.140625" style="95" customWidth="1"/>
    <col min="11267" max="11267" width="6.7109375" style="95" bestFit="1" customWidth="1"/>
    <col min="11268" max="11268" width="8.85546875" style="95" bestFit="1" customWidth="1"/>
    <col min="11269" max="11269" width="11.5703125" style="95" bestFit="1" customWidth="1"/>
    <col min="11270" max="11271" width="12.7109375" style="95" customWidth="1"/>
    <col min="11272" max="11272" width="11.140625" style="95" bestFit="1" customWidth="1"/>
    <col min="11273" max="11273" width="12.5703125" style="95" customWidth="1"/>
    <col min="11274" max="11274" width="9.140625" style="95"/>
    <col min="11275" max="11275" width="11.85546875" style="95" customWidth="1"/>
    <col min="11276" max="11520" width="9.140625" style="95"/>
    <col min="11521" max="11521" width="4" style="95" customWidth="1"/>
    <col min="11522" max="11522" width="67.140625" style="95" customWidth="1"/>
    <col min="11523" max="11523" width="6.7109375" style="95" bestFit="1" customWidth="1"/>
    <col min="11524" max="11524" width="8.85546875" style="95" bestFit="1" customWidth="1"/>
    <col min="11525" max="11525" width="11.5703125" style="95" bestFit="1" customWidth="1"/>
    <col min="11526" max="11527" width="12.7109375" style="95" customWidth="1"/>
    <col min="11528" max="11528" width="11.140625" style="95" bestFit="1" customWidth="1"/>
    <col min="11529" max="11529" width="12.5703125" style="95" customWidth="1"/>
    <col min="11530" max="11530" width="9.140625" style="95"/>
    <col min="11531" max="11531" width="11.85546875" style="95" customWidth="1"/>
    <col min="11532" max="11776" width="9.140625" style="95"/>
    <col min="11777" max="11777" width="4" style="95" customWidth="1"/>
    <col min="11778" max="11778" width="67.140625" style="95" customWidth="1"/>
    <col min="11779" max="11779" width="6.7109375" style="95" bestFit="1" customWidth="1"/>
    <col min="11780" max="11780" width="8.85546875" style="95" bestFit="1" customWidth="1"/>
    <col min="11781" max="11781" width="11.5703125" style="95" bestFit="1" customWidth="1"/>
    <col min="11782" max="11783" width="12.7109375" style="95" customWidth="1"/>
    <col min="11784" max="11784" width="11.140625" style="95" bestFit="1" customWidth="1"/>
    <col min="11785" max="11785" width="12.5703125" style="95" customWidth="1"/>
    <col min="11786" max="11786" width="9.140625" style="95"/>
    <col min="11787" max="11787" width="11.85546875" style="95" customWidth="1"/>
    <col min="11788" max="12032" width="9.140625" style="95"/>
    <col min="12033" max="12033" width="4" style="95" customWidth="1"/>
    <col min="12034" max="12034" width="67.140625" style="95" customWidth="1"/>
    <col min="12035" max="12035" width="6.7109375" style="95" bestFit="1" customWidth="1"/>
    <col min="12036" max="12036" width="8.85546875" style="95" bestFit="1" customWidth="1"/>
    <col min="12037" max="12037" width="11.5703125" style="95" bestFit="1" customWidth="1"/>
    <col min="12038" max="12039" width="12.7109375" style="95" customWidth="1"/>
    <col min="12040" max="12040" width="11.140625" style="95" bestFit="1" customWidth="1"/>
    <col min="12041" max="12041" width="12.5703125" style="95" customWidth="1"/>
    <col min="12042" max="12042" width="9.140625" style="95"/>
    <col min="12043" max="12043" width="11.85546875" style="95" customWidth="1"/>
    <col min="12044" max="12288" width="9.140625" style="95"/>
    <col min="12289" max="12289" width="4" style="95" customWidth="1"/>
    <col min="12290" max="12290" width="67.140625" style="95" customWidth="1"/>
    <col min="12291" max="12291" width="6.7109375" style="95" bestFit="1" customWidth="1"/>
    <col min="12292" max="12292" width="8.85546875" style="95" bestFit="1" customWidth="1"/>
    <col min="12293" max="12293" width="11.5703125" style="95" bestFit="1" customWidth="1"/>
    <col min="12294" max="12295" width="12.7109375" style="95" customWidth="1"/>
    <col min="12296" max="12296" width="11.140625" style="95" bestFit="1" customWidth="1"/>
    <col min="12297" max="12297" width="12.5703125" style="95" customWidth="1"/>
    <col min="12298" max="12298" width="9.140625" style="95"/>
    <col min="12299" max="12299" width="11.85546875" style="95" customWidth="1"/>
    <col min="12300" max="12544" width="9.140625" style="95"/>
    <col min="12545" max="12545" width="4" style="95" customWidth="1"/>
    <col min="12546" max="12546" width="67.140625" style="95" customWidth="1"/>
    <col min="12547" max="12547" width="6.7109375" style="95" bestFit="1" customWidth="1"/>
    <col min="12548" max="12548" width="8.85546875" style="95" bestFit="1" customWidth="1"/>
    <col min="12549" max="12549" width="11.5703125" style="95" bestFit="1" customWidth="1"/>
    <col min="12550" max="12551" width="12.7109375" style="95" customWidth="1"/>
    <col min="12552" max="12552" width="11.140625" style="95" bestFit="1" customWidth="1"/>
    <col min="12553" max="12553" width="12.5703125" style="95" customWidth="1"/>
    <col min="12554" max="12554" width="9.140625" style="95"/>
    <col min="12555" max="12555" width="11.85546875" style="95" customWidth="1"/>
    <col min="12556" max="12800" width="9.140625" style="95"/>
    <col min="12801" max="12801" width="4" style="95" customWidth="1"/>
    <col min="12802" max="12802" width="67.140625" style="95" customWidth="1"/>
    <col min="12803" max="12803" width="6.7109375" style="95" bestFit="1" customWidth="1"/>
    <col min="12804" max="12804" width="8.85546875" style="95" bestFit="1" customWidth="1"/>
    <col min="12805" max="12805" width="11.5703125" style="95" bestFit="1" customWidth="1"/>
    <col min="12806" max="12807" width="12.7109375" style="95" customWidth="1"/>
    <col min="12808" max="12808" width="11.140625" style="95" bestFit="1" customWidth="1"/>
    <col min="12809" max="12809" width="12.5703125" style="95" customWidth="1"/>
    <col min="12810" max="12810" width="9.140625" style="95"/>
    <col min="12811" max="12811" width="11.85546875" style="95" customWidth="1"/>
    <col min="12812" max="13056" width="9.140625" style="95"/>
    <col min="13057" max="13057" width="4" style="95" customWidth="1"/>
    <col min="13058" max="13058" width="67.140625" style="95" customWidth="1"/>
    <col min="13059" max="13059" width="6.7109375" style="95" bestFit="1" customWidth="1"/>
    <col min="13060" max="13060" width="8.85546875" style="95" bestFit="1" customWidth="1"/>
    <col min="13061" max="13061" width="11.5703125" style="95" bestFit="1" customWidth="1"/>
    <col min="13062" max="13063" width="12.7109375" style="95" customWidth="1"/>
    <col min="13064" max="13064" width="11.140625" style="95" bestFit="1" customWidth="1"/>
    <col min="13065" max="13065" width="12.5703125" style="95" customWidth="1"/>
    <col min="13066" max="13066" width="9.140625" style="95"/>
    <col min="13067" max="13067" width="11.85546875" style="95" customWidth="1"/>
    <col min="13068" max="13312" width="9.140625" style="95"/>
    <col min="13313" max="13313" width="4" style="95" customWidth="1"/>
    <col min="13314" max="13314" width="67.140625" style="95" customWidth="1"/>
    <col min="13315" max="13315" width="6.7109375" style="95" bestFit="1" customWidth="1"/>
    <col min="13316" max="13316" width="8.85546875" style="95" bestFit="1" customWidth="1"/>
    <col min="13317" max="13317" width="11.5703125" style="95" bestFit="1" customWidth="1"/>
    <col min="13318" max="13319" width="12.7109375" style="95" customWidth="1"/>
    <col min="13320" max="13320" width="11.140625" style="95" bestFit="1" customWidth="1"/>
    <col min="13321" max="13321" width="12.5703125" style="95" customWidth="1"/>
    <col min="13322" max="13322" width="9.140625" style="95"/>
    <col min="13323" max="13323" width="11.85546875" style="95" customWidth="1"/>
    <col min="13324" max="13568" width="9.140625" style="95"/>
    <col min="13569" max="13569" width="4" style="95" customWidth="1"/>
    <col min="13570" max="13570" width="67.140625" style="95" customWidth="1"/>
    <col min="13571" max="13571" width="6.7109375" style="95" bestFit="1" customWidth="1"/>
    <col min="13572" max="13572" width="8.85546875" style="95" bestFit="1" customWidth="1"/>
    <col min="13573" max="13573" width="11.5703125" style="95" bestFit="1" customWidth="1"/>
    <col min="13574" max="13575" width="12.7109375" style="95" customWidth="1"/>
    <col min="13576" max="13576" width="11.140625" style="95" bestFit="1" customWidth="1"/>
    <col min="13577" max="13577" width="12.5703125" style="95" customWidth="1"/>
    <col min="13578" max="13578" width="9.140625" style="95"/>
    <col min="13579" max="13579" width="11.85546875" style="95" customWidth="1"/>
    <col min="13580" max="13824" width="9.140625" style="95"/>
    <col min="13825" max="13825" width="4" style="95" customWidth="1"/>
    <col min="13826" max="13826" width="67.140625" style="95" customWidth="1"/>
    <col min="13827" max="13827" width="6.7109375" style="95" bestFit="1" customWidth="1"/>
    <col min="13828" max="13828" width="8.85546875" style="95" bestFit="1" customWidth="1"/>
    <col min="13829" max="13829" width="11.5703125" style="95" bestFit="1" customWidth="1"/>
    <col min="13830" max="13831" width="12.7109375" style="95" customWidth="1"/>
    <col min="13832" max="13832" width="11.140625" style="95" bestFit="1" customWidth="1"/>
    <col min="13833" max="13833" width="12.5703125" style="95" customWidth="1"/>
    <col min="13834" max="13834" width="9.140625" style="95"/>
    <col min="13835" max="13835" width="11.85546875" style="95" customWidth="1"/>
    <col min="13836" max="14080" width="9.140625" style="95"/>
    <col min="14081" max="14081" width="4" style="95" customWidth="1"/>
    <col min="14082" max="14082" width="67.140625" style="95" customWidth="1"/>
    <col min="14083" max="14083" width="6.7109375" style="95" bestFit="1" customWidth="1"/>
    <col min="14084" max="14084" width="8.85546875" style="95" bestFit="1" customWidth="1"/>
    <col min="14085" max="14085" width="11.5703125" style="95" bestFit="1" customWidth="1"/>
    <col min="14086" max="14087" width="12.7109375" style="95" customWidth="1"/>
    <col min="14088" max="14088" width="11.140625" style="95" bestFit="1" customWidth="1"/>
    <col min="14089" max="14089" width="12.5703125" style="95" customWidth="1"/>
    <col min="14090" max="14090" width="9.140625" style="95"/>
    <col min="14091" max="14091" width="11.85546875" style="95" customWidth="1"/>
    <col min="14092" max="14336" width="9.140625" style="95"/>
    <col min="14337" max="14337" width="4" style="95" customWidth="1"/>
    <col min="14338" max="14338" width="67.140625" style="95" customWidth="1"/>
    <col min="14339" max="14339" width="6.7109375" style="95" bestFit="1" customWidth="1"/>
    <col min="14340" max="14340" width="8.85546875" style="95" bestFit="1" customWidth="1"/>
    <col min="14341" max="14341" width="11.5703125" style="95" bestFit="1" customWidth="1"/>
    <col min="14342" max="14343" width="12.7109375" style="95" customWidth="1"/>
    <col min="14344" max="14344" width="11.140625" style="95" bestFit="1" customWidth="1"/>
    <col min="14345" max="14345" width="12.5703125" style="95" customWidth="1"/>
    <col min="14346" max="14346" width="9.140625" style="95"/>
    <col min="14347" max="14347" width="11.85546875" style="95" customWidth="1"/>
    <col min="14348" max="14592" width="9.140625" style="95"/>
    <col min="14593" max="14593" width="4" style="95" customWidth="1"/>
    <col min="14594" max="14594" width="67.140625" style="95" customWidth="1"/>
    <col min="14595" max="14595" width="6.7109375" style="95" bestFit="1" customWidth="1"/>
    <col min="14596" max="14596" width="8.85546875" style="95" bestFit="1" customWidth="1"/>
    <col min="14597" max="14597" width="11.5703125" style="95" bestFit="1" customWidth="1"/>
    <col min="14598" max="14599" width="12.7109375" style="95" customWidth="1"/>
    <col min="14600" max="14600" width="11.140625" style="95" bestFit="1" customWidth="1"/>
    <col min="14601" max="14601" width="12.5703125" style="95" customWidth="1"/>
    <col min="14602" max="14602" width="9.140625" style="95"/>
    <col min="14603" max="14603" width="11.85546875" style="95" customWidth="1"/>
    <col min="14604" max="14848" width="9.140625" style="95"/>
    <col min="14849" max="14849" width="4" style="95" customWidth="1"/>
    <col min="14850" max="14850" width="67.140625" style="95" customWidth="1"/>
    <col min="14851" max="14851" width="6.7109375" style="95" bestFit="1" customWidth="1"/>
    <col min="14852" max="14852" width="8.85546875" style="95" bestFit="1" customWidth="1"/>
    <col min="14853" max="14853" width="11.5703125" style="95" bestFit="1" customWidth="1"/>
    <col min="14854" max="14855" width="12.7109375" style="95" customWidth="1"/>
    <col min="14856" max="14856" width="11.140625" style="95" bestFit="1" customWidth="1"/>
    <col min="14857" max="14857" width="12.5703125" style="95" customWidth="1"/>
    <col min="14858" max="14858" width="9.140625" style="95"/>
    <col min="14859" max="14859" width="11.85546875" style="95" customWidth="1"/>
    <col min="14860" max="15104" width="9.140625" style="95"/>
    <col min="15105" max="15105" width="4" style="95" customWidth="1"/>
    <col min="15106" max="15106" width="67.140625" style="95" customWidth="1"/>
    <col min="15107" max="15107" width="6.7109375" style="95" bestFit="1" customWidth="1"/>
    <col min="15108" max="15108" width="8.85546875" style="95" bestFit="1" customWidth="1"/>
    <col min="15109" max="15109" width="11.5703125" style="95" bestFit="1" customWidth="1"/>
    <col min="15110" max="15111" width="12.7109375" style="95" customWidth="1"/>
    <col min="15112" max="15112" width="11.140625" style="95" bestFit="1" customWidth="1"/>
    <col min="15113" max="15113" width="12.5703125" style="95" customWidth="1"/>
    <col min="15114" max="15114" width="9.140625" style="95"/>
    <col min="15115" max="15115" width="11.85546875" style="95" customWidth="1"/>
    <col min="15116" max="15360" width="9.140625" style="95"/>
    <col min="15361" max="15361" width="4" style="95" customWidth="1"/>
    <col min="15362" max="15362" width="67.140625" style="95" customWidth="1"/>
    <col min="15363" max="15363" width="6.7109375" style="95" bestFit="1" customWidth="1"/>
    <col min="15364" max="15364" width="8.85546875" style="95" bestFit="1" customWidth="1"/>
    <col min="15365" max="15365" width="11.5703125" style="95" bestFit="1" customWidth="1"/>
    <col min="15366" max="15367" width="12.7109375" style="95" customWidth="1"/>
    <col min="15368" max="15368" width="11.140625" style="95" bestFit="1" customWidth="1"/>
    <col min="15369" max="15369" width="12.5703125" style="95" customWidth="1"/>
    <col min="15370" max="15370" width="9.140625" style="95"/>
    <col min="15371" max="15371" width="11.85546875" style="95" customWidth="1"/>
    <col min="15372" max="15616" width="9.140625" style="95"/>
    <col min="15617" max="15617" width="4" style="95" customWidth="1"/>
    <col min="15618" max="15618" width="67.140625" style="95" customWidth="1"/>
    <col min="15619" max="15619" width="6.7109375" style="95" bestFit="1" customWidth="1"/>
    <col min="15620" max="15620" width="8.85546875" style="95" bestFit="1" customWidth="1"/>
    <col min="15621" max="15621" width="11.5703125" style="95" bestFit="1" customWidth="1"/>
    <col min="15622" max="15623" width="12.7109375" style="95" customWidth="1"/>
    <col min="15624" max="15624" width="11.140625" style="95" bestFit="1" customWidth="1"/>
    <col min="15625" max="15625" width="12.5703125" style="95" customWidth="1"/>
    <col min="15626" max="15626" width="9.140625" style="95"/>
    <col min="15627" max="15627" width="11.85546875" style="95" customWidth="1"/>
    <col min="15628" max="15872" width="9.140625" style="95"/>
    <col min="15873" max="15873" width="4" style="95" customWidth="1"/>
    <col min="15874" max="15874" width="67.140625" style="95" customWidth="1"/>
    <col min="15875" max="15875" width="6.7109375" style="95" bestFit="1" customWidth="1"/>
    <col min="15876" max="15876" width="8.85546875" style="95" bestFit="1" customWidth="1"/>
    <col min="15877" max="15877" width="11.5703125" style="95" bestFit="1" customWidth="1"/>
    <col min="15878" max="15879" width="12.7109375" style="95" customWidth="1"/>
    <col min="15880" max="15880" width="11.140625" style="95" bestFit="1" customWidth="1"/>
    <col min="15881" max="15881" width="12.5703125" style="95" customWidth="1"/>
    <col min="15882" max="15882" width="9.140625" style="95"/>
    <col min="15883" max="15883" width="11.85546875" style="95" customWidth="1"/>
    <col min="15884" max="16128" width="9.140625" style="95"/>
    <col min="16129" max="16129" width="4" style="95" customWidth="1"/>
    <col min="16130" max="16130" width="67.140625" style="95" customWidth="1"/>
    <col min="16131" max="16131" width="6.7109375" style="95" bestFit="1" customWidth="1"/>
    <col min="16132" max="16132" width="8.85546875" style="95" bestFit="1" customWidth="1"/>
    <col min="16133" max="16133" width="11.5703125" style="95" bestFit="1" customWidth="1"/>
    <col min="16134" max="16135" width="12.7109375" style="95" customWidth="1"/>
    <col min="16136" max="16136" width="11.140625" style="95" bestFit="1" customWidth="1"/>
    <col min="16137" max="16137" width="12.5703125" style="95" customWidth="1"/>
    <col min="16138" max="16138" width="9.140625" style="95"/>
    <col min="16139" max="16139" width="11.85546875" style="95" customWidth="1"/>
    <col min="16140" max="16384" width="9.140625" style="95"/>
  </cols>
  <sheetData>
    <row r="1" spans="1:13" ht="15">
      <c r="A1" s="967" t="s">
        <v>978</v>
      </c>
      <c r="B1" s="970"/>
      <c r="C1" s="99"/>
      <c r="D1" s="100"/>
      <c r="E1" s="100"/>
      <c r="F1" s="100"/>
      <c r="G1" s="100"/>
      <c r="H1" s="101"/>
      <c r="I1" s="102"/>
      <c r="J1" s="102"/>
      <c r="K1" s="103"/>
    </row>
    <row r="2" spans="1:13">
      <c r="A2" s="966"/>
      <c r="B2" s="971"/>
      <c r="C2" s="971"/>
      <c r="D2" s="104"/>
      <c r="E2" s="105"/>
      <c r="F2" s="105"/>
      <c r="G2" s="105"/>
      <c r="H2" s="101"/>
      <c r="I2" s="102"/>
      <c r="J2" s="102"/>
      <c r="K2" s="103"/>
    </row>
    <row r="3" spans="1:13" ht="194.25" customHeight="1">
      <c r="A3" s="106" t="s">
        <v>366</v>
      </c>
      <c r="B3" s="968" t="s">
        <v>979</v>
      </c>
      <c r="C3" s="972"/>
      <c r="D3" s="972"/>
      <c r="E3" s="972"/>
      <c r="F3" s="972"/>
      <c r="G3" s="107"/>
      <c r="H3" s="101"/>
      <c r="I3" s="102"/>
      <c r="J3" s="102"/>
      <c r="K3" s="103"/>
    </row>
    <row r="4" spans="1:13" s="113" customFormat="1" ht="12.75" customHeight="1">
      <c r="A4" s="966" t="s">
        <v>745</v>
      </c>
      <c r="B4" s="966"/>
      <c r="C4" s="966"/>
      <c r="D4" s="108"/>
      <c r="E4" s="108"/>
      <c r="F4" s="108"/>
      <c r="G4" s="109"/>
      <c r="H4" s="110"/>
      <c r="I4" s="111"/>
      <c r="J4" s="111"/>
      <c r="K4" s="112"/>
    </row>
    <row r="5" spans="1:13" ht="51" customHeight="1">
      <c r="A5" s="106" t="s">
        <v>366</v>
      </c>
      <c r="B5" s="968" t="s">
        <v>746</v>
      </c>
      <c r="C5" s="968"/>
      <c r="D5" s="968"/>
      <c r="E5" s="968"/>
      <c r="F5" s="968"/>
      <c r="G5" s="114"/>
      <c r="H5" s="101"/>
      <c r="I5" s="102"/>
      <c r="J5" s="102"/>
      <c r="K5" s="103"/>
    </row>
    <row r="6" spans="1:13">
      <c r="A6" s="966" t="s">
        <v>747</v>
      </c>
      <c r="B6" s="969"/>
      <c r="C6" s="115"/>
      <c r="D6" s="104"/>
      <c r="E6" s="115"/>
      <c r="F6" s="115"/>
      <c r="G6" s="115"/>
      <c r="H6" s="101"/>
      <c r="I6" s="102"/>
      <c r="J6" s="102"/>
      <c r="K6" s="103"/>
    </row>
    <row r="7" spans="1:13" ht="13.5" thickBot="1">
      <c r="A7" s="418"/>
      <c r="B7" s="419"/>
      <c r="C7" s="115"/>
      <c r="D7" s="104"/>
      <c r="E7" s="115"/>
      <c r="F7" s="115"/>
      <c r="G7" s="115"/>
      <c r="H7" s="101"/>
      <c r="I7" s="102"/>
      <c r="J7" s="102"/>
      <c r="K7" s="103"/>
    </row>
    <row r="8" spans="1:13" s="339" customFormat="1" ht="38.25">
      <c r="A8" s="333" t="s">
        <v>369</v>
      </c>
      <c r="B8" s="333" t="s">
        <v>370</v>
      </c>
      <c r="C8" s="334" t="s">
        <v>371</v>
      </c>
      <c r="D8" s="334" t="s">
        <v>372</v>
      </c>
      <c r="E8" s="335" t="s">
        <v>748</v>
      </c>
      <c r="F8" s="123" t="s">
        <v>735</v>
      </c>
      <c r="G8" s="124" t="s">
        <v>375</v>
      </c>
      <c r="H8" s="336"/>
      <c r="I8" s="337"/>
      <c r="J8" s="338"/>
    </row>
    <row r="9" spans="1:13" s="131" customFormat="1">
      <c r="A9" s="127"/>
      <c r="B9" s="127"/>
      <c r="C9" s="128"/>
      <c r="D9" s="366"/>
      <c r="E9" s="129"/>
      <c r="F9" s="129"/>
      <c r="G9" s="129"/>
      <c r="H9" s="130"/>
    </row>
    <row r="10" spans="1:13" s="423" customFormat="1" ht="38.25">
      <c r="A10" s="132">
        <v>1</v>
      </c>
      <c r="B10" s="420" t="s">
        <v>980</v>
      </c>
      <c r="C10" s="181" t="s">
        <v>33</v>
      </c>
      <c r="D10" s="345">
        <v>1</v>
      </c>
      <c r="E10" s="421">
        <v>0</v>
      </c>
      <c r="F10" s="422"/>
      <c r="G10" s="422">
        <f>D10*E10</f>
        <v>0</v>
      </c>
      <c r="J10" s="424"/>
      <c r="M10" s="424"/>
    </row>
    <row r="11" spans="1:13" s="427" customFormat="1" ht="306.75">
      <c r="A11" s="425"/>
      <c r="B11" s="426" t="s">
        <v>981</v>
      </c>
      <c r="C11" s="181"/>
      <c r="D11" s="345"/>
      <c r="E11" s="421"/>
      <c r="F11" s="345"/>
      <c r="G11" s="129"/>
      <c r="I11" s="428"/>
    </row>
    <row r="12" spans="1:13" s="427" customFormat="1" ht="15.75">
      <c r="A12" s="425"/>
      <c r="B12" s="426"/>
      <c r="C12" s="181"/>
      <c r="D12" s="345"/>
      <c r="E12" s="421"/>
      <c r="F12" s="345"/>
      <c r="I12" s="428"/>
    </row>
    <row r="13" spans="1:13" s="427" customFormat="1" ht="25.5">
      <c r="A13" s="132">
        <f>A10+1</f>
        <v>2</v>
      </c>
      <c r="B13" s="420" t="s">
        <v>982</v>
      </c>
      <c r="C13" s="181" t="s">
        <v>33</v>
      </c>
      <c r="D13" s="345">
        <v>1</v>
      </c>
      <c r="E13" s="421">
        <v>0</v>
      </c>
      <c r="F13" s="422"/>
      <c r="G13" s="422">
        <f>D13*E13</f>
        <v>0</v>
      </c>
    </row>
    <row r="14" spans="1:13" s="423" customFormat="1" ht="204">
      <c r="A14" s="134"/>
      <c r="B14" s="426" t="s">
        <v>983</v>
      </c>
      <c r="C14" s="181"/>
      <c r="D14" s="345"/>
      <c r="E14" s="421"/>
      <c r="F14" s="345"/>
      <c r="G14" s="345"/>
      <c r="H14" s="429"/>
      <c r="J14" s="424"/>
      <c r="M14" s="424"/>
    </row>
    <row r="15" spans="1:13" s="423" customFormat="1">
      <c r="A15" s="134"/>
      <c r="B15" s="426"/>
      <c r="C15" s="181"/>
      <c r="D15" s="345"/>
      <c r="E15" s="421"/>
      <c r="F15" s="345"/>
      <c r="G15" s="345"/>
      <c r="H15" s="429"/>
      <c r="J15" s="424"/>
      <c r="M15" s="424"/>
    </row>
    <row r="16" spans="1:13" s="431" customFormat="1" ht="25.5">
      <c r="A16" s="27">
        <f>A13+1</f>
        <v>3</v>
      </c>
      <c r="B16" s="430" t="s">
        <v>984</v>
      </c>
      <c r="C16" s="27" t="s">
        <v>14</v>
      </c>
      <c r="D16" s="369">
        <v>1</v>
      </c>
      <c r="E16" s="169"/>
      <c r="F16" s="170"/>
      <c r="G16" s="422">
        <f>D16*E16</f>
        <v>0</v>
      </c>
    </row>
    <row r="17" spans="1:11" s="138" customFormat="1" ht="14.25" customHeight="1">
      <c r="A17" s="201"/>
      <c r="B17" s="167"/>
      <c r="C17" s="202"/>
      <c r="D17" s="203"/>
      <c r="E17" s="136"/>
      <c r="F17" s="137"/>
      <c r="G17" s="137"/>
      <c r="K17" s="151"/>
    </row>
    <row r="18" spans="1:11" s="431" customFormat="1" ht="51">
      <c r="A18" s="27">
        <f>A16+1</f>
        <v>4</v>
      </c>
      <c r="B18" s="430" t="s">
        <v>985</v>
      </c>
      <c r="C18" s="27" t="s">
        <v>14</v>
      </c>
      <c r="D18" s="369">
        <v>2</v>
      </c>
      <c r="E18" s="169"/>
      <c r="F18" s="170"/>
      <c r="G18" s="422">
        <f>D18*E18</f>
        <v>0</v>
      </c>
    </row>
    <row r="19" spans="1:11" s="138" customFormat="1" ht="15" customHeight="1">
      <c r="A19" s="132"/>
      <c r="B19" s="133"/>
      <c r="C19" s="147"/>
      <c r="D19" s="148"/>
      <c r="E19" s="432"/>
      <c r="F19" s="204"/>
      <c r="G19" s="204"/>
      <c r="H19" s="150"/>
      <c r="K19" s="151"/>
    </row>
    <row r="20" spans="1:11" s="35" customFormat="1" ht="25.5">
      <c r="A20" s="27">
        <f>A18+1</f>
        <v>5</v>
      </c>
      <c r="B20" s="35" t="s">
        <v>986</v>
      </c>
      <c r="C20" s="172" t="s">
        <v>417</v>
      </c>
      <c r="D20" s="173">
        <v>12</v>
      </c>
      <c r="E20" s="169"/>
      <c r="F20" s="170"/>
      <c r="G20" s="422">
        <f>D20*E20</f>
        <v>0</v>
      </c>
    </row>
    <row r="21" spans="1:11" s="35" customFormat="1">
      <c r="C21" s="172"/>
      <c r="D21" s="173"/>
      <c r="E21" s="169"/>
      <c r="F21" s="170"/>
      <c r="G21" s="170"/>
    </row>
    <row r="22" spans="1:11" s="35" customFormat="1" ht="25.5">
      <c r="A22" s="27">
        <f>A20+1</f>
        <v>6</v>
      </c>
      <c r="B22" s="35" t="s">
        <v>987</v>
      </c>
      <c r="C22" s="172" t="s">
        <v>417</v>
      </c>
      <c r="D22" s="173">
        <v>20</v>
      </c>
      <c r="E22" s="169"/>
      <c r="F22" s="170"/>
      <c r="G22" s="422">
        <f>D22*E22</f>
        <v>0</v>
      </c>
    </row>
    <row r="23" spans="1:11" s="35" customFormat="1">
      <c r="C23" s="172"/>
      <c r="D23" s="173"/>
      <c r="E23" s="169"/>
      <c r="F23" s="170"/>
      <c r="G23" s="170"/>
    </row>
    <row r="24" spans="1:11" s="138" customFormat="1" ht="51">
      <c r="A24" s="27">
        <f>A22+1</f>
        <v>7</v>
      </c>
      <c r="B24" s="154" t="s">
        <v>988</v>
      </c>
      <c r="C24" s="155"/>
      <c r="D24" s="156"/>
      <c r="E24" s="136"/>
      <c r="F24" s="137"/>
      <c r="G24" s="137"/>
      <c r="I24" s="139"/>
      <c r="K24" s="139"/>
    </row>
    <row r="25" spans="1:11" s="160" customFormat="1">
      <c r="A25" s="152"/>
      <c r="B25" s="166" t="s">
        <v>989</v>
      </c>
      <c r="C25" s="155" t="s">
        <v>417</v>
      </c>
      <c r="D25" s="156">
        <v>15</v>
      </c>
      <c r="E25" s="158"/>
      <c r="F25" s="137"/>
      <c r="G25" s="422">
        <f>D25*E25</f>
        <v>0</v>
      </c>
      <c r="I25" s="161"/>
      <c r="K25" s="161"/>
    </row>
    <row r="26" spans="1:11" s="160" customFormat="1">
      <c r="A26" s="152"/>
      <c r="B26" s="157"/>
      <c r="C26" s="155"/>
      <c r="D26" s="156"/>
      <c r="E26" s="158"/>
      <c r="F26" s="137"/>
      <c r="G26" s="137"/>
      <c r="I26" s="161"/>
      <c r="K26" s="161"/>
    </row>
    <row r="27" spans="1:11" s="138" customFormat="1">
      <c r="A27" s="132">
        <f>A24+1</f>
        <v>8</v>
      </c>
      <c r="B27" s="167" t="s">
        <v>827</v>
      </c>
      <c r="C27" s="134" t="s">
        <v>503</v>
      </c>
      <c r="D27" s="135">
        <v>3</v>
      </c>
      <c r="E27" s="136"/>
      <c r="F27" s="137"/>
      <c r="G27" s="137">
        <f>SUM(G10:G25)*0.01*D27</f>
        <v>0</v>
      </c>
      <c r="K27" s="151"/>
    </row>
    <row r="28" spans="1:11" s="138" customFormat="1">
      <c r="A28" s="132"/>
      <c r="B28" s="167"/>
      <c r="C28" s="134"/>
      <c r="D28" s="135"/>
      <c r="E28" s="136"/>
      <c r="F28" s="137"/>
      <c r="G28" s="137"/>
      <c r="K28" s="151"/>
    </row>
    <row r="29" spans="1:11" s="138" customFormat="1">
      <c r="A29" s="132">
        <f>A27+1</f>
        <v>9</v>
      </c>
      <c r="B29" s="167" t="s">
        <v>828</v>
      </c>
      <c r="C29" s="134" t="s">
        <v>503</v>
      </c>
      <c r="D29" s="135">
        <v>3</v>
      </c>
      <c r="E29" s="136"/>
      <c r="F29" s="137"/>
      <c r="G29" s="137">
        <f>SUM(G10:G25)*0.01*D29</f>
        <v>0</v>
      </c>
      <c r="K29" s="151"/>
    </row>
    <row r="30" spans="1:11" s="138" customFormat="1">
      <c r="A30" s="132"/>
      <c r="B30" s="167"/>
      <c r="C30" s="134"/>
      <c r="D30" s="135"/>
      <c r="E30" s="136"/>
      <c r="F30" s="137"/>
      <c r="G30" s="137"/>
      <c r="K30" s="151"/>
    </row>
    <row r="31" spans="1:11" s="138" customFormat="1">
      <c r="A31" s="132">
        <f>A29+1</f>
        <v>10</v>
      </c>
      <c r="B31" s="167" t="s">
        <v>829</v>
      </c>
      <c r="C31" s="134" t="s">
        <v>503</v>
      </c>
      <c r="D31" s="135">
        <v>5</v>
      </c>
      <c r="E31" s="136"/>
      <c r="F31" s="137"/>
      <c r="G31" s="137">
        <f>SUM(G10:G25)*0.01*D31</f>
        <v>0</v>
      </c>
      <c r="K31" s="151"/>
    </row>
    <row r="32" spans="1:11" s="138" customFormat="1">
      <c r="A32" s="132"/>
      <c r="B32" s="167"/>
      <c r="C32" s="134"/>
      <c r="D32" s="135"/>
      <c r="E32" s="136"/>
      <c r="F32" s="137"/>
      <c r="G32" s="137"/>
      <c r="K32" s="151"/>
    </row>
    <row r="33" spans="1:11" s="187" customFormat="1">
      <c r="A33" s="132">
        <f>A31+1</f>
        <v>11</v>
      </c>
      <c r="B33" s="157" t="s">
        <v>830</v>
      </c>
      <c r="C33" s="155" t="s">
        <v>503</v>
      </c>
      <c r="D33" s="185">
        <v>3</v>
      </c>
      <c r="E33" s="186"/>
      <c r="F33" s="137"/>
      <c r="G33" s="137">
        <f>SUM(G10:G25)*0.01*D33</f>
        <v>0</v>
      </c>
    </row>
    <row r="34" spans="1:11" s="187" customFormat="1">
      <c r="A34" s="132"/>
      <c r="B34" s="157"/>
      <c r="C34" s="155"/>
      <c r="D34" s="185"/>
      <c r="E34" s="186"/>
      <c r="F34" s="188"/>
      <c r="G34" s="188"/>
    </row>
    <row r="35" spans="1:11" s="194" customFormat="1" ht="38.25">
      <c r="A35" s="132">
        <f>A33+1</f>
        <v>12</v>
      </c>
      <c r="B35" s="189" t="s">
        <v>831</v>
      </c>
      <c r="C35" s="190" t="s">
        <v>503</v>
      </c>
      <c r="D35" s="191">
        <v>1</v>
      </c>
      <c r="E35" s="192"/>
      <c r="F35" s="137"/>
      <c r="G35" s="137">
        <f>SUM(G10:G25)*0.01*D35</f>
        <v>0</v>
      </c>
      <c r="H35" s="193"/>
    </row>
    <row r="36" spans="1:11" s="194" customFormat="1">
      <c r="A36" s="132"/>
      <c r="B36" s="189"/>
      <c r="C36" s="190"/>
      <c r="D36" s="191"/>
      <c r="E36" s="192"/>
      <c r="F36" s="188"/>
      <c r="G36" s="188"/>
      <c r="H36" s="193"/>
    </row>
    <row r="37" spans="1:11" s="194" customFormat="1">
      <c r="A37" s="132">
        <f>A35+1</f>
        <v>13</v>
      </c>
      <c r="B37" s="189" t="s">
        <v>832</v>
      </c>
      <c r="C37" s="190" t="s">
        <v>503</v>
      </c>
      <c r="D37" s="191">
        <v>3</v>
      </c>
      <c r="E37" s="192"/>
      <c r="F37" s="137"/>
      <c r="G37" s="137">
        <f>SUM(G10:G25)*0.01*D37</f>
        <v>0</v>
      </c>
      <c r="H37" s="193"/>
    </row>
    <row r="38" spans="1:11" s="138" customFormat="1">
      <c r="A38" s="132"/>
      <c r="B38" s="167"/>
      <c r="C38" s="134"/>
      <c r="D38" s="135"/>
      <c r="E38" s="136"/>
      <c r="F38" s="137"/>
      <c r="G38" s="137"/>
      <c r="K38" s="151"/>
    </row>
    <row r="39" spans="1:11" s="138" customFormat="1" ht="15" customHeight="1" thickBot="1">
      <c r="A39" s="195"/>
      <c r="B39" s="196" t="s">
        <v>990</v>
      </c>
      <c r="C39" s="197"/>
      <c r="D39" s="198"/>
      <c r="E39" s="199"/>
      <c r="F39" s="200">
        <f>SUM(F10:F37)</f>
        <v>0</v>
      </c>
      <c r="G39" s="200">
        <f>SUM(G10:G37)</f>
        <v>0</v>
      </c>
      <c r="K39" s="151"/>
    </row>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sheetProtection password="F0EE" sheet="1"/>
  <mergeCells count="6">
    <mergeCell ref="A6:B6"/>
    <mergeCell ref="A1:B1"/>
    <mergeCell ref="A2:C2"/>
    <mergeCell ref="B3:F3"/>
    <mergeCell ref="A4:C4"/>
    <mergeCell ref="B5:F5"/>
  </mergeCells>
  <printOptions gridLines="1" gridLinesSet="0"/>
  <pageMargins left="0.78740157480314965" right="0.39370078740157483" top="1.1811023622047245" bottom="0.98425196850393704" header="0.39370078740157483" footer="0.51181102362204722"/>
  <pageSetup paperSize="9" scale="74" orientation="portrait" verticalDpi="4294967292" r:id="rId1"/>
  <headerFooter alignWithMargins="0">
    <oddHeader>&amp;L&amp;8&amp;G&amp;C&amp;8
MM-BIRO d.o.o. Ulica tolminskih puntarjev 4, 5000 Nova Gorica,  
tel: 05 333-49-40, fax: 05 333-49-39,  
e.mail: mm.biro@siol.net, http://www.mm-biro.si</oddHeader>
    <oddFooter>&amp;L&amp;8Mapa: 4&amp;R&amp;8Stran: &amp;P/&amp;N</oddFooter>
  </headerFooter>
  <rowBreaks count="1" manualBreakCount="1">
    <brk id="12" max="6"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57"/>
  <sheetViews>
    <sheetView view="pageBreakPreview" topLeftCell="A4" zoomScaleSheetLayoutView="100" workbookViewId="0">
      <selection activeCell="E18" sqref="E18"/>
    </sheetView>
  </sheetViews>
  <sheetFormatPr defaultRowHeight="12.75"/>
  <cols>
    <col min="1" max="1" width="4" style="96" customWidth="1"/>
    <col min="2" max="2" width="62.140625" style="96" customWidth="1"/>
    <col min="3" max="3" width="6.7109375" style="176" customWidth="1"/>
    <col min="4" max="4" width="9.28515625" style="396" customWidth="1"/>
    <col min="5" max="5" width="11.5703125" style="355" customWidth="1"/>
    <col min="6" max="7" width="12.7109375" style="355" customWidth="1"/>
    <col min="8" max="8" width="11.140625" style="179" customWidth="1"/>
    <col min="9" max="256" width="9.140625" style="355"/>
    <col min="257" max="257" width="4" style="355" customWidth="1"/>
    <col min="258" max="258" width="62.140625" style="355" customWidth="1"/>
    <col min="259" max="259" width="6.7109375" style="355" customWidth="1"/>
    <col min="260" max="260" width="9.28515625" style="355" customWidth="1"/>
    <col min="261" max="261" width="11.5703125" style="355" customWidth="1"/>
    <col min="262" max="263" width="12.7109375" style="355" customWidth="1"/>
    <col min="264" max="264" width="11.140625" style="355" customWidth="1"/>
    <col min="265" max="512" width="9.140625" style="355"/>
    <col min="513" max="513" width="4" style="355" customWidth="1"/>
    <col min="514" max="514" width="62.140625" style="355" customWidth="1"/>
    <col min="515" max="515" width="6.7109375" style="355" customWidth="1"/>
    <col min="516" max="516" width="9.28515625" style="355" customWidth="1"/>
    <col min="517" max="517" width="11.5703125" style="355" customWidth="1"/>
    <col min="518" max="519" width="12.7109375" style="355" customWidth="1"/>
    <col min="520" max="520" width="11.140625" style="355" customWidth="1"/>
    <col min="521" max="768" width="9.140625" style="355"/>
    <col min="769" max="769" width="4" style="355" customWidth="1"/>
    <col min="770" max="770" width="62.140625" style="355" customWidth="1"/>
    <col min="771" max="771" width="6.7109375" style="355" customWidth="1"/>
    <col min="772" max="772" width="9.28515625" style="355" customWidth="1"/>
    <col min="773" max="773" width="11.5703125" style="355" customWidth="1"/>
    <col min="774" max="775" width="12.7109375" style="355" customWidth="1"/>
    <col min="776" max="776" width="11.140625" style="355" customWidth="1"/>
    <col min="777" max="1024" width="9.140625" style="355"/>
    <col min="1025" max="1025" width="4" style="355" customWidth="1"/>
    <col min="1026" max="1026" width="62.140625" style="355" customWidth="1"/>
    <col min="1027" max="1027" width="6.7109375" style="355" customWidth="1"/>
    <col min="1028" max="1028" width="9.28515625" style="355" customWidth="1"/>
    <col min="1029" max="1029" width="11.5703125" style="355" customWidth="1"/>
    <col min="1030" max="1031" width="12.7109375" style="355" customWidth="1"/>
    <col min="1032" max="1032" width="11.140625" style="355" customWidth="1"/>
    <col min="1033" max="1280" width="9.140625" style="355"/>
    <col min="1281" max="1281" width="4" style="355" customWidth="1"/>
    <col min="1282" max="1282" width="62.140625" style="355" customWidth="1"/>
    <col min="1283" max="1283" width="6.7109375" style="355" customWidth="1"/>
    <col min="1284" max="1284" width="9.28515625" style="355" customWidth="1"/>
    <col min="1285" max="1285" width="11.5703125" style="355" customWidth="1"/>
    <col min="1286" max="1287" width="12.7109375" style="355" customWidth="1"/>
    <col min="1288" max="1288" width="11.140625" style="355" customWidth="1"/>
    <col min="1289" max="1536" width="9.140625" style="355"/>
    <col min="1537" max="1537" width="4" style="355" customWidth="1"/>
    <col min="1538" max="1538" width="62.140625" style="355" customWidth="1"/>
    <col min="1539" max="1539" width="6.7109375" style="355" customWidth="1"/>
    <col min="1540" max="1540" width="9.28515625" style="355" customWidth="1"/>
    <col min="1541" max="1541" width="11.5703125" style="355" customWidth="1"/>
    <col min="1542" max="1543" width="12.7109375" style="355" customWidth="1"/>
    <col min="1544" max="1544" width="11.140625" style="355" customWidth="1"/>
    <col min="1545" max="1792" width="9.140625" style="355"/>
    <col min="1793" max="1793" width="4" style="355" customWidth="1"/>
    <col min="1794" max="1794" width="62.140625" style="355" customWidth="1"/>
    <col min="1795" max="1795" width="6.7109375" style="355" customWidth="1"/>
    <col min="1796" max="1796" width="9.28515625" style="355" customWidth="1"/>
    <col min="1797" max="1797" width="11.5703125" style="355" customWidth="1"/>
    <col min="1798" max="1799" width="12.7109375" style="355" customWidth="1"/>
    <col min="1800" max="1800" width="11.140625" style="355" customWidth="1"/>
    <col min="1801" max="2048" width="9.140625" style="355"/>
    <col min="2049" max="2049" width="4" style="355" customWidth="1"/>
    <col min="2050" max="2050" width="62.140625" style="355" customWidth="1"/>
    <col min="2051" max="2051" width="6.7109375" style="355" customWidth="1"/>
    <col min="2052" max="2052" width="9.28515625" style="355" customWidth="1"/>
    <col min="2053" max="2053" width="11.5703125" style="355" customWidth="1"/>
    <col min="2054" max="2055" width="12.7109375" style="355" customWidth="1"/>
    <col min="2056" max="2056" width="11.140625" style="355" customWidth="1"/>
    <col min="2057" max="2304" width="9.140625" style="355"/>
    <col min="2305" max="2305" width="4" style="355" customWidth="1"/>
    <col min="2306" max="2306" width="62.140625" style="355" customWidth="1"/>
    <col min="2307" max="2307" width="6.7109375" style="355" customWidth="1"/>
    <col min="2308" max="2308" width="9.28515625" style="355" customWidth="1"/>
    <col min="2309" max="2309" width="11.5703125" style="355" customWidth="1"/>
    <col min="2310" max="2311" width="12.7109375" style="355" customWidth="1"/>
    <col min="2312" max="2312" width="11.140625" style="355" customWidth="1"/>
    <col min="2313" max="2560" width="9.140625" style="355"/>
    <col min="2561" max="2561" width="4" style="355" customWidth="1"/>
    <col min="2562" max="2562" width="62.140625" style="355" customWidth="1"/>
    <col min="2563" max="2563" width="6.7109375" style="355" customWidth="1"/>
    <col min="2564" max="2564" width="9.28515625" style="355" customWidth="1"/>
    <col min="2565" max="2565" width="11.5703125" style="355" customWidth="1"/>
    <col min="2566" max="2567" width="12.7109375" style="355" customWidth="1"/>
    <col min="2568" max="2568" width="11.140625" style="355" customWidth="1"/>
    <col min="2569" max="2816" width="9.140625" style="355"/>
    <col min="2817" max="2817" width="4" style="355" customWidth="1"/>
    <col min="2818" max="2818" width="62.140625" style="355" customWidth="1"/>
    <col min="2819" max="2819" width="6.7109375" style="355" customWidth="1"/>
    <col min="2820" max="2820" width="9.28515625" style="355" customWidth="1"/>
    <col min="2821" max="2821" width="11.5703125" style="355" customWidth="1"/>
    <col min="2822" max="2823" width="12.7109375" style="355" customWidth="1"/>
    <col min="2824" max="2824" width="11.140625" style="355" customWidth="1"/>
    <col min="2825" max="3072" width="9.140625" style="355"/>
    <col min="3073" max="3073" width="4" style="355" customWidth="1"/>
    <col min="3074" max="3074" width="62.140625" style="355" customWidth="1"/>
    <col min="3075" max="3075" width="6.7109375" style="355" customWidth="1"/>
    <col min="3076" max="3076" width="9.28515625" style="355" customWidth="1"/>
    <col min="3077" max="3077" width="11.5703125" style="355" customWidth="1"/>
    <col min="3078" max="3079" width="12.7109375" style="355" customWidth="1"/>
    <col min="3080" max="3080" width="11.140625" style="355" customWidth="1"/>
    <col min="3081" max="3328" width="9.140625" style="355"/>
    <col min="3329" max="3329" width="4" style="355" customWidth="1"/>
    <col min="3330" max="3330" width="62.140625" style="355" customWidth="1"/>
    <col min="3331" max="3331" width="6.7109375" style="355" customWidth="1"/>
    <col min="3332" max="3332" width="9.28515625" style="355" customWidth="1"/>
    <col min="3333" max="3333" width="11.5703125" style="355" customWidth="1"/>
    <col min="3334" max="3335" width="12.7109375" style="355" customWidth="1"/>
    <col min="3336" max="3336" width="11.140625" style="355" customWidth="1"/>
    <col min="3337" max="3584" width="9.140625" style="355"/>
    <col min="3585" max="3585" width="4" style="355" customWidth="1"/>
    <col min="3586" max="3586" width="62.140625" style="355" customWidth="1"/>
    <col min="3587" max="3587" width="6.7109375" style="355" customWidth="1"/>
    <col min="3588" max="3588" width="9.28515625" style="355" customWidth="1"/>
    <col min="3589" max="3589" width="11.5703125" style="355" customWidth="1"/>
    <col min="3590" max="3591" width="12.7109375" style="355" customWidth="1"/>
    <col min="3592" max="3592" width="11.140625" style="355" customWidth="1"/>
    <col min="3593" max="3840" width="9.140625" style="355"/>
    <col min="3841" max="3841" width="4" style="355" customWidth="1"/>
    <col min="3842" max="3842" width="62.140625" style="355" customWidth="1"/>
    <col min="3843" max="3843" width="6.7109375" style="355" customWidth="1"/>
    <col min="3844" max="3844" width="9.28515625" style="355" customWidth="1"/>
    <col min="3845" max="3845" width="11.5703125" style="355" customWidth="1"/>
    <col min="3846" max="3847" width="12.7109375" style="355" customWidth="1"/>
    <col min="3848" max="3848" width="11.140625" style="355" customWidth="1"/>
    <col min="3849" max="4096" width="9.140625" style="355"/>
    <col min="4097" max="4097" width="4" style="355" customWidth="1"/>
    <col min="4098" max="4098" width="62.140625" style="355" customWidth="1"/>
    <col min="4099" max="4099" width="6.7109375" style="355" customWidth="1"/>
    <col min="4100" max="4100" width="9.28515625" style="355" customWidth="1"/>
    <col min="4101" max="4101" width="11.5703125" style="355" customWidth="1"/>
    <col min="4102" max="4103" width="12.7109375" style="355" customWidth="1"/>
    <col min="4104" max="4104" width="11.140625" style="355" customWidth="1"/>
    <col min="4105" max="4352" width="9.140625" style="355"/>
    <col min="4353" max="4353" width="4" style="355" customWidth="1"/>
    <col min="4354" max="4354" width="62.140625" style="355" customWidth="1"/>
    <col min="4355" max="4355" width="6.7109375" style="355" customWidth="1"/>
    <col min="4356" max="4356" width="9.28515625" style="355" customWidth="1"/>
    <col min="4357" max="4357" width="11.5703125" style="355" customWidth="1"/>
    <col min="4358" max="4359" width="12.7109375" style="355" customWidth="1"/>
    <col min="4360" max="4360" width="11.140625" style="355" customWidth="1"/>
    <col min="4361" max="4608" width="9.140625" style="355"/>
    <col min="4609" max="4609" width="4" style="355" customWidth="1"/>
    <col min="4610" max="4610" width="62.140625" style="355" customWidth="1"/>
    <col min="4611" max="4611" width="6.7109375" style="355" customWidth="1"/>
    <col min="4612" max="4612" width="9.28515625" style="355" customWidth="1"/>
    <col min="4613" max="4613" width="11.5703125" style="355" customWidth="1"/>
    <col min="4614" max="4615" width="12.7109375" style="355" customWidth="1"/>
    <col min="4616" max="4616" width="11.140625" style="355" customWidth="1"/>
    <col min="4617" max="4864" width="9.140625" style="355"/>
    <col min="4865" max="4865" width="4" style="355" customWidth="1"/>
    <col min="4866" max="4866" width="62.140625" style="355" customWidth="1"/>
    <col min="4867" max="4867" width="6.7109375" style="355" customWidth="1"/>
    <col min="4868" max="4868" width="9.28515625" style="355" customWidth="1"/>
    <col min="4869" max="4869" width="11.5703125" style="355" customWidth="1"/>
    <col min="4870" max="4871" width="12.7109375" style="355" customWidth="1"/>
    <col min="4872" max="4872" width="11.140625" style="355" customWidth="1"/>
    <col min="4873" max="5120" width="9.140625" style="355"/>
    <col min="5121" max="5121" width="4" style="355" customWidth="1"/>
    <col min="5122" max="5122" width="62.140625" style="355" customWidth="1"/>
    <col min="5123" max="5123" width="6.7109375" style="355" customWidth="1"/>
    <col min="5124" max="5124" width="9.28515625" style="355" customWidth="1"/>
    <col min="5125" max="5125" width="11.5703125" style="355" customWidth="1"/>
    <col min="5126" max="5127" width="12.7109375" style="355" customWidth="1"/>
    <col min="5128" max="5128" width="11.140625" style="355" customWidth="1"/>
    <col min="5129" max="5376" width="9.140625" style="355"/>
    <col min="5377" max="5377" width="4" style="355" customWidth="1"/>
    <col min="5378" max="5378" width="62.140625" style="355" customWidth="1"/>
    <col min="5379" max="5379" width="6.7109375" style="355" customWidth="1"/>
    <col min="5380" max="5380" width="9.28515625" style="355" customWidth="1"/>
    <col min="5381" max="5381" width="11.5703125" style="355" customWidth="1"/>
    <col min="5382" max="5383" width="12.7109375" style="355" customWidth="1"/>
    <col min="5384" max="5384" width="11.140625" style="355" customWidth="1"/>
    <col min="5385" max="5632" width="9.140625" style="355"/>
    <col min="5633" max="5633" width="4" style="355" customWidth="1"/>
    <col min="5634" max="5634" width="62.140625" style="355" customWidth="1"/>
    <col min="5635" max="5635" width="6.7109375" style="355" customWidth="1"/>
    <col min="5636" max="5636" width="9.28515625" style="355" customWidth="1"/>
    <col min="5637" max="5637" width="11.5703125" style="355" customWidth="1"/>
    <col min="5638" max="5639" width="12.7109375" style="355" customWidth="1"/>
    <col min="5640" max="5640" width="11.140625" style="355" customWidth="1"/>
    <col min="5641" max="5888" width="9.140625" style="355"/>
    <col min="5889" max="5889" width="4" style="355" customWidth="1"/>
    <col min="5890" max="5890" width="62.140625" style="355" customWidth="1"/>
    <col min="5891" max="5891" width="6.7109375" style="355" customWidth="1"/>
    <col min="5892" max="5892" width="9.28515625" style="355" customWidth="1"/>
    <col min="5893" max="5893" width="11.5703125" style="355" customWidth="1"/>
    <col min="5894" max="5895" width="12.7109375" style="355" customWidth="1"/>
    <col min="5896" max="5896" width="11.140625" style="355" customWidth="1"/>
    <col min="5897" max="6144" width="9.140625" style="355"/>
    <col min="6145" max="6145" width="4" style="355" customWidth="1"/>
    <col min="6146" max="6146" width="62.140625" style="355" customWidth="1"/>
    <col min="6147" max="6147" width="6.7109375" style="355" customWidth="1"/>
    <col min="6148" max="6148" width="9.28515625" style="355" customWidth="1"/>
    <col min="6149" max="6149" width="11.5703125" style="355" customWidth="1"/>
    <col min="6150" max="6151" width="12.7109375" style="355" customWidth="1"/>
    <col min="6152" max="6152" width="11.140625" style="355" customWidth="1"/>
    <col min="6153" max="6400" width="9.140625" style="355"/>
    <col min="6401" max="6401" width="4" style="355" customWidth="1"/>
    <col min="6402" max="6402" width="62.140625" style="355" customWidth="1"/>
    <col min="6403" max="6403" width="6.7109375" style="355" customWidth="1"/>
    <col min="6404" max="6404" width="9.28515625" style="355" customWidth="1"/>
    <col min="6405" max="6405" width="11.5703125" style="355" customWidth="1"/>
    <col min="6406" max="6407" width="12.7109375" style="355" customWidth="1"/>
    <col min="6408" max="6408" width="11.140625" style="355" customWidth="1"/>
    <col min="6409" max="6656" width="9.140625" style="355"/>
    <col min="6657" max="6657" width="4" style="355" customWidth="1"/>
    <col min="6658" max="6658" width="62.140625" style="355" customWidth="1"/>
    <col min="6659" max="6659" width="6.7109375" style="355" customWidth="1"/>
    <col min="6660" max="6660" width="9.28515625" style="355" customWidth="1"/>
    <col min="6661" max="6661" width="11.5703125" style="355" customWidth="1"/>
    <col min="6662" max="6663" width="12.7109375" style="355" customWidth="1"/>
    <col min="6664" max="6664" width="11.140625" style="355" customWidth="1"/>
    <col min="6665" max="6912" width="9.140625" style="355"/>
    <col min="6913" max="6913" width="4" style="355" customWidth="1"/>
    <col min="6914" max="6914" width="62.140625" style="355" customWidth="1"/>
    <col min="6915" max="6915" width="6.7109375" style="355" customWidth="1"/>
    <col min="6916" max="6916" width="9.28515625" style="355" customWidth="1"/>
    <col min="6917" max="6917" width="11.5703125" style="355" customWidth="1"/>
    <col min="6918" max="6919" width="12.7109375" style="355" customWidth="1"/>
    <col min="6920" max="6920" width="11.140625" style="355" customWidth="1"/>
    <col min="6921" max="7168" width="9.140625" style="355"/>
    <col min="7169" max="7169" width="4" style="355" customWidth="1"/>
    <col min="7170" max="7170" width="62.140625" style="355" customWidth="1"/>
    <col min="7171" max="7171" width="6.7109375" style="355" customWidth="1"/>
    <col min="7172" max="7172" width="9.28515625" style="355" customWidth="1"/>
    <col min="7173" max="7173" width="11.5703125" style="355" customWidth="1"/>
    <col min="7174" max="7175" width="12.7109375" style="355" customWidth="1"/>
    <col min="7176" max="7176" width="11.140625" style="355" customWidth="1"/>
    <col min="7177" max="7424" width="9.140625" style="355"/>
    <col min="7425" max="7425" width="4" style="355" customWidth="1"/>
    <col min="7426" max="7426" width="62.140625" style="355" customWidth="1"/>
    <col min="7427" max="7427" width="6.7109375" style="355" customWidth="1"/>
    <col min="7428" max="7428" width="9.28515625" style="355" customWidth="1"/>
    <col min="7429" max="7429" width="11.5703125" style="355" customWidth="1"/>
    <col min="7430" max="7431" width="12.7109375" style="355" customWidth="1"/>
    <col min="7432" max="7432" width="11.140625" style="355" customWidth="1"/>
    <col min="7433" max="7680" width="9.140625" style="355"/>
    <col min="7681" max="7681" width="4" style="355" customWidth="1"/>
    <col min="7682" max="7682" width="62.140625" style="355" customWidth="1"/>
    <col min="7683" max="7683" width="6.7109375" style="355" customWidth="1"/>
    <col min="7684" max="7684" width="9.28515625" style="355" customWidth="1"/>
    <col min="7685" max="7685" width="11.5703125" style="355" customWidth="1"/>
    <col min="7686" max="7687" width="12.7109375" style="355" customWidth="1"/>
    <col min="7688" max="7688" width="11.140625" style="355" customWidth="1"/>
    <col min="7689" max="7936" width="9.140625" style="355"/>
    <col min="7937" max="7937" width="4" style="355" customWidth="1"/>
    <col min="7938" max="7938" width="62.140625" style="355" customWidth="1"/>
    <col min="7939" max="7939" width="6.7109375" style="355" customWidth="1"/>
    <col min="7940" max="7940" width="9.28515625" style="355" customWidth="1"/>
    <col min="7941" max="7941" width="11.5703125" style="355" customWidth="1"/>
    <col min="7942" max="7943" width="12.7109375" style="355" customWidth="1"/>
    <col min="7944" max="7944" width="11.140625" style="355" customWidth="1"/>
    <col min="7945" max="8192" width="9.140625" style="355"/>
    <col min="8193" max="8193" width="4" style="355" customWidth="1"/>
    <col min="8194" max="8194" width="62.140625" style="355" customWidth="1"/>
    <col min="8195" max="8195" width="6.7109375" style="355" customWidth="1"/>
    <col min="8196" max="8196" width="9.28515625" style="355" customWidth="1"/>
    <col min="8197" max="8197" width="11.5703125" style="355" customWidth="1"/>
    <col min="8198" max="8199" width="12.7109375" style="355" customWidth="1"/>
    <col min="8200" max="8200" width="11.140625" style="355" customWidth="1"/>
    <col min="8201" max="8448" width="9.140625" style="355"/>
    <col min="8449" max="8449" width="4" style="355" customWidth="1"/>
    <col min="8450" max="8450" width="62.140625" style="355" customWidth="1"/>
    <col min="8451" max="8451" width="6.7109375" style="355" customWidth="1"/>
    <col min="8452" max="8452" width="9.28515625" style="355" customWidth="1"/>
    <col min="8453" max="8453" width="11.5703125" style="355" customWidth="1"/>
    <col min="8454" max="8455" width="12.7109375" style="355" customWidth="1"/>
    <col min="8456" max="8456" width="11.140625" style="355" customWidth="1"/>
    <col min="8457" max="8704" width="9.140625" style="355"/>
    <col min="8705" max="8705" width="4" style="355" customWidth="1"/>
    <col min="8706" max="8706" width="62.140625" style="355" customWidth="1"/>
    <col min="8707" max="8707" width="6.7109375" style="355" customWidth="1"/>
    <col min="8708" max="8708" width="9.28515625" style="355" customWidth="1"/>
    <col min="8709" max="8709" width="11.5703125" style="355" customWidth="1"/>
    <col min="8710" max="8711" width="12.7109375" style="355" customWidth="1"/>
    <col min="8712" max="8712" width="11.140625" style="355" customWidth="1"/>
    <col min="8713" max="8960" width="9.140625" style="355"/>
    <col min="8961" max="8961" width="4" style="355" customWidth="1"/>
    <col min="8962" max="8962" width="62.140625" style="355" customWidth="1"/>
    <col min="8963" max="8963" width="6.7109375" style="355" customWidth="1"/>
    <col min="8964" max="8964" width="9.28515625" style="355" customWidth="1"/>
    <col min="8965" max="8965" width="11.5703125" style="355" customWidth="1"/>
    <col min="8966" max="8967" width="12.7109375" style="355" customWidth="1"/>
    <col min="8968" max="8968" width="11.140625" style="355" customWidth="1"/>
    <col min="8969" max="9216" width="9.140625" style="355"/>
    <col min="9217" max="9217" width="4" style="355" customWidth="1"/>
    <col min="9218" max="9218" width="62.140625" style="355" customWidth="1"/>
    <col min="9219" max="9219" width="6.7109375" style="355" customWidth="1"/>
    <col min="9220" max="9220" width="9.28515625" style="355" customWidth="1"/>
    <col min="9221" max="9221" width="11.5703125" style="355" customWidth="1"/>
    <col min="9222" max="9223" width="12.7109375" style="355" customWidth="1"/>
    <col min="9224" max="9224" width="11.140625" style="355" customWidth="1"/>
    <col min="9225" max="9472" width="9.140625" style="355"/>
    <col min="9473" max="9473" width="4" style="355" customWidth="1"/>
    <col min="9474" max="9474" width="62.140625" style="355" customWidth="1"/>
    <col min="9475" max="9475" width="6.7109375" style="355" customWidth="1"/>
    <col min="9476" max="9476" width="9.28515625" style="355" customWidth="1"/>
    <col min="9477" max="9477" width="11.5703125" style="355" customWidth="1"/>
    <col min="9478" max="9479" width="12.7109375" style="355" customWidth="1"/>
    <col min="9480" max="9480" width="11.140625" style="355" customWidth="1"/>
    <col min="9481" max="9728" width="9.140625" style="355"/>
    <col min="9729" max="9729" width="4" style="355" customWidth="1"/>
    <col min="9730" max="9730" width="62.140625" style="355" customWidth="1"/>
    <col min="9731" max="9731" width="6.7109375" style="355" customWidth="1"/>
    <col min="9732" max="9732" width="9.28515625" style="355" customWidth="1"/>
    <col min="9733" max="9733" width="11.5703125" style="355" customWidth="1"/>
    <col min="9734" max="9735" width="12.7109375" style="355" customWidth="1"/>
    <col min="9736" max="9736" width="11.140625" style="355" customWidth="1"/>
    <col min="9737" max="9984" width="9.140625" style="355"/>
    <col min="9985" max="9985" width="4" style="355" customWidth="1"/>
    <col min="9986" max="9986" width="62.140625" style="355" customWidth="1"/>
    <col min="9987" max="9987" width="6.7109375" style="355" customWidth="1"/>
    <col min="9988" max="9988" width="9.28515625" style="355" customWidth="1"/>
    <col min="9989" max="9989" width="11.5703125" style="355" customWidth="1"/>
    <col min="9990" max="9991" width="12.7109375" style="355" customWidth="1"/>
    <col min="9992" max="9992" width="11.140625" style="355" customWidth="1"/>
    <col min="9993" max="10240" width="9.140625" style="355"/>
    <col min="10241" max="10241" width="4" style="355" customWidth="1"/>
    <col min="10242" max="10242" width="62.140625" style="355" customWidth="1"/>
    <col min="10243" max="10243" width="6.7109375" style="355" customWidth="1"/>
    <col min="10244" max="10244" width="9.28515625" style="355" customWidth="1"/>
    <col min="10245" max="10245" width="11.5703125" style="355" customWidth="1"/>
    <col min="10246" max="10247" width="12.7109375" style="355" customWidth="1"/>
    <col min="10248" max="10248" width="11.140625" style="355" customWidth="1"/>
    <col min="10249" max="10496" width="9.140625" style="355"/>
    <col min="10497" max="10497" width="4" style="355" customWidth="1"/>
    <col min="10498" max="10498" width="62.140625" style="355" customWidth="1"/>
    <col min="10499" max="10499" width="6.7109375" style="355" customWidth="1"/>
    <col min="10500" max="10500" width="9.28515625" style="355" customWidth="1"/>
    <col min="10501" max="10501" width="11.5703125" style="355" customWidth="1"/>
    <col min="10502" max="10503" width="12.7109375" style="355" customWidth="1"/>
    <col min="10504" max="10504" width="11.140625" style="355" customWidth="1"/>
    <col min="10505" max="10752" width="9.140625" style="355"/>
    <col min="10753" max="10753" width="4" style="355" customWidth="1"/>
    <col min="10754" max="10754" width="62.140625" style="355" customWidth="1"/>
    <col min="10755" max="10755" width="6.7109375" style="355" customWidth="1"/>
    <col min="10756" max="10756" width="9.28515625" style="355" customWidth="1"/>
    <col min="10757" max="10757" width="11.5703125" style="355" customWidth="1"/>
    <col min="10758" max="10759" width="12.7109375" style="355" customWidth="1"/>
    <col min="10760" max="10760" width="11.140625" style="355" customWidth="1"/>
    <col min="10761" max="11008" width="9.140625" style="355"/>
    <col min="11009" max="11009" width="4" style="355" customWidth="1"/>
    <col min="11010" max="11010" width="62.140625" style="355" customWidth="1"/>
    <col min="11011" max="11011" width="6.7109375" style="355" customWidth="1"/>
    <col min="11012" max="11012" width="9.28515625" style="355" customWidth="1"/>
    <col min="11013" max="11013" width="11.5703125" style="355" customWidth="1"/>
    <col min="11014" max="11015" width="12.7109375" style="355" customWidth="1"/>
    <col min="11016" max="11016" width="11.140625" style="355" customWidth="1"/>
    <col min="11017" max="11264" width="9.140625" style="355"/>
    <col min="11265" max="11265" width="4" style="355" customWidth="1"/>
    <col min="11266" max="11266" width="62.140625" style="355" customWidth="1"/>
    <col min="11267" max="11267" width="6.7109375" style="355" customWidth="1"/>
    <col min="11268" max="11268" width="9.28515625" style="355" customWidth="1"/>
    <col min="11269" max="11269" width="11.5703125" style="355" customWidth="1"/>
    <col min="11270" max="11271" width="12.7109375" style="355" customWidth="1"/>
    <col min="11272" max="11272" width="11.140625" style="355" customWidth="1"/>
    <col min="11273" max="11520" width="9.140625" style="355"/>
    <col min="11521" max="11521" width="4" style="355" customWidth="1"/>
    <col min="11522" max="11522" width="62.140625" style="355" customWidth="1"/>
    <col min="11523" max="11523" width="6.7109375" style="355" customWidth="1"/>
    <col min="11524" max="11524" width="9.28515625" style="355" customWidth="1"/>
    <col min="11525" max="11525" width="11.5703125" style="355" customWidth="1"/>
    <col min="11526" max="11527" width="12.7109375" style="355" customWidth="1"/>
    <col min="11528" max="11528" width="11.140625" style="355" customWidth="1"/>
    <col min="11529" max="11776" width="9.140625" style="355"/>
    <col min="11777" max="11777" width="4" style="355" customWidth="1"/>
    <col min="11778" max="11778" width="62.140625" style="355" customWidth="1"/>
    <col min="11779" max="11779" width="6.7109375" style="355" customWidth="1"/>
    <col min="11780" max="11780" width="9.28515625" style="355" customWidth="1"/>
    <col min="11781" max="11781" width="11.5703125" style="355" customWidth="1"/>
    <col min="11782" max="11783" width="12.7109375" style="355" customWidth="1"/>
    <col min="11784" max="11784" width="11.140625" style="355" customWidth="1"/>
    <col min="11785" max="12032" width="9.140625" style="355"/>
    <col min="12033" max="12033" width="4" style="355" customWidth="1"/>
    <col min="12034" max="12034" width="62.140625" style="355" customWidth="1"/>
    <col min="12035" max="12035" width="6.7109375" style="355" customWidth="1"/>
    <col min="12036" max="12036" width="9.28515625" style="355" customWidth="1"/>
    <col min="12037" max="12037" width="11.5703125" style="355" customWidth="1"/>
    <col min="12038" max="12039" width="12.7109375" style="355" customWidth="1"/>
    <col min="12040" max="12040" width="11.140625" style="355" customWidth="1"/>
    <col min="12041" max="12288" width="9.140625" style="355"/>
    <col min="12289" max="12289" width="4" style="355" customWidth="1"/>
    <col min="12290" max="12290" width="62.140625" style="355" customWidth="1"/>
    <col min="12291" max="12291" width="6.7109375" style="355" customWidth="1"/>
    <col min="12292" max="12292" width="9.28515625" style="355" customWidth="1"/>
    <col min="12293" max="12293" width="11.5703125" style="355" customWidth="1"/>
    <col min="12294" max="12295" width="12.7109375" style="355" customWidth="1"/>
    <col min="12296" max="12296" width="11.140625" style="355" customWidth="1"/>
    <col min="12297" max="12544" width="9.140625" style="355"/>
    <col min="12545" max="12545" width="4" style="355" customWidth="1"/>
    <col min="12546" max="12546" width="62.140625" style="355" customWidth="1"/>
    <col min="12547" max="12547" width="6.7109375" style="355" customWidth="1"/>
    <col min="12548" max="12548" width="9.28515625" style="355" customWidth="1"/>
    <col min="12549" max="12549" width="11.5703125" style="355" customWidth="1"/>
    <col min="12550" max="12551" width="12.7109375" style="355" customWidth="1"/>
    <col min="12552" max="12552" width="11.140625" style="355" customWidth="1"/>
    <col min="12553" max="12800" width="9.140625" style="355"/>
    <col min="12801" max="12801" width="4" style="355" customWidth="1"/>
    <col min="12802" max="12802" width="62.140625" style="355" customWidth="1"/>
    <col min="12803" max="12803" width="6.7109375" style="355" customWidth="1"/>
    <col min="12804" max="12804" width="9.28515625" style="355" customWidth="1"/>
    <col min="12805" max="12805" width="11.5703125" style="355" customWidth="1"/>
    <col min="12806" max="12807" width="12.7109375" style="355" customWidth="1"/>
    <col min="12808" max="12808" width="11.140625" style="355" customWidth="1"/>
    <col min="12809" max="13056" width="9.140625" style="355"/>
    <col min="13057" max="13057" width="4" style="355" customWidth="1"/>
    <col min="13058" max="13058" width="62.140625" style="355" customWidth="1"/>
    <col min="13059" max="13059" width="6.7109375" style="355" customWidth="1"/>
    <col min="13060" max="13060" width="9.28515625" style="355" customWidth="1"/>
    <col min="13061" max="13061" width="11.5703125" style="355" customWidth="1"/>
    <col min="13062" max="13063" width="12.7109375" style="355" customWidth="1"/>
    <col min="13064" max="13064" width="11.140625" style="355" customWidth="1"/>
    <col min="13065" max="13312" width="9.140625" style="355"/>
    <col min="13313" max="13313" width="4" style="355" customWidth="1"/>
    <col min="13314" max="13314" width="62.140625" style="355" customWidth="1"/>
    <col min="13315" max="13315" width="6.7109375" style="355" customWidth="1"/>
    <col min="13316" max="13316" width="9.28515625" style="355" customWidth="1"/>
    <col min="13317" max="13317" width="11.5703125" style="355" customWidth="1"/>
    <col min="13318" max="13319" width="12.7109375" style="355" customWidth="1"/>
    <col min="13320" max="13320" width="11.140625" style="355" customWidth="1"/>
    <col min="13321" max="13568" width="9.140625" style="355"/>
    <col min="13569" max="13569" width="4" style="355" customWidth="1"/>
    <col min="13570" max="13570" width="62.140625" style="355" customWidth="1"/>
    <col min="13571" max="13571" width="6.7109375" style="355" customWidth="1"/>
    <col min="13572" max="13572" width="9.28515625" style="355" customWidth="1"/>
    <col min="13573" max="13573" width="11.5703125" style="355" customWidth="1"/>
    <col min="13574" max="13575" width="12.7109375" style="355" customWidth="1"/>
    <col min="13576" max="13576" width="11.140625" style="355" customWidth="1"/>
    <col min="13577" max="13824" width="9.140625" style="355"/>
    <col min="13825" max="13825" width="4" style="355" customWidth="1"/>
    <col min="13826" max="13826" width="62.140625" style="355" customWidth="1"/>
    <col min="13827" max="13827" width="6.7109375" style="355" customWidth="1"/>
    <col min="13828" max="13828" width="9.28515625" style="355" customWidth="1"/>
    <col min="13829" max="13829" width="11.5703125" style="355" customWidth="1"/>
    <col min="13830" max="13831" width="12.7109375" style="355" customWidth="1"/>
    <col min="13832" max="13832" width="11.140625" style="355" customWidth="1"/>
    <col min="13833" max="14080" width="9.140625" style="355"/>
    <col min="14081" max="14081" width="4" style="355" customWidth="1"/>
    <col min="14082" max="14082" width="62.140625" style="355" customWidth="1"/>
    <col min="14083" max="14083" width="6.7109375" style="355" customWidth="1"/>
    <col min="14084" max="14084" width="9.28515625" style="355" customWidth="1"/>
    <col min="14085" max="14085" width="11.5703125" style="355" customWidth="1"/>
    <col min="14086" max="14087" width="12.7109375" style="355" customWidth="1"/>
    <col min="14088" max="14088" width="11.140625" style="355" customWidth="1"/>
    <col min="14089" max="14336" width="9.140625" style="355"/>
    <col min="14337" max="14337" width="4" style="355" customWidth="1"/>
    <col min="14338" max="14338" width="62.140625" style="355" customWidth="1"/>
    <col min="14339" max="14339" width="6.7109375" style="355" customWidth="1"/>
    <col min="14340" max="14340" width="9.28515625" style="355" customWidth="1"/>
    <col min="14341" max="14341" width="11.5703125" style="355" customWidth="1"/>
    <col min="14342" max="14343" width="12.7109375" style="355" customWidth="1"/>
    <col min="14344" max="14344" width="11.140625" style="355" customWidth="1"/>
    <col min="14345" max="14592" width="9.140625" style="355"/>
    <col min="14593" max="14593" width="4" style="355" customWidth="1"/>
    <col min="14594" max="14594" width="62.140625" style="355" customWidth="1"/>
    <col min="14595" max="14595" width="6.7109375" style="355" customWidth="1"/>
    <col min="14596" max="14596" width="9.28515625" style="355" customWidth="1"/>
    <col min="14597" max="14597" width="11.5703125" style="355" customWidth="1"/>
    <col min="14598" max="14599" width="12.7109375" style="355" customWidth="1"/>
    <col min="14600" max="14600" width="11.140625" style="355" customWidth="1"/>
    <col min="14601" max="14848" width="9.140625" style="355"/>
    <col min="14849" max="14849" width="4" style="355" customWidth="1"/>
    <col min="14850" max="14850" width="62.140625" style="355" customWidth="1"/>
    <col min="14851" max="14851" width="6.7109375" style="355" customWidth="1"/>
    <col min="14852" max="14852" width="9.28515625" style="355" customWidth="1"/>
    <col min="14853" max="14853" width="11.5703125" style="355" customWidth="1"/>
    <col min="14854" max="14855" width="12.7109375" style="355" customWidth="1"/>
    <col min="14856" max="14856" width="11.140625" style="355" customWidth="1"/>
    <col min="14857" max="15104" width="9.140625" style="355"/>
    <col min="15105" max="15105" width="4" style="355" customWidth="1"/>
    <col min="15106" max="15106" width="62.140625" style="355" customWidth="1"/>
    <col min="15107" max="15107" width="6.7109375" style="355" customWidth="1"/>
    <col min="15108" max="15108" width="9.28515625" style="355" customWidth="1"/>
    <col min="15109" max="15109" width="11.5703125" style="355" customWidth="1"/>
    <col min="15110" max="15111" width="12.7109375" style="355" customWidth="1"/>
    <col min="15112" max="15112" width="11.140625" style="355" customWidth="1"/>
    <col min="15113" max="15360" width="9.140625" style="355"/>
    <col min="15361" max="15361" width="4" style="355" customWidth="1"/>
    <col min="15362" max="15362" width="62.140625" style="355" customWidth="1"/>
    <col min="15363" max="15363" width="6.7109375" style="355" customWidth="1"/>
    <col min="15364" max="15364" width="9.28515625" style="355" customWidth="1"/>
    <col min="15365" max="15365" width="11.5703125" style="355" customWidth="1"/>
    <col min="15366" max="15367" width="12.7109375" style="355" customWidth="1"/>
    <col min="15368" max="15368" width="11.140625" style="355" customWidth="1"/>
    <col min="15369" max="15616" width="9.140625" style="355"/>
    <col min="15617" max="15617" width="4" style="355" customWidth="1"/>
    <col min="15618" max="15618" width="62.140625" style="355" customWidth="1"/>
    <col min="15619" max="15619" width="6.7109375" style="355" customWidth="1"/>
    <col min="15620" max="15620" width="9.28515625" style="355" customWidth="1"/>
    <col min="15621" max="15621" width="11.5703125" style="355" customWidth="1"/>
    <col min="15622" max="15623" width="12.7109375" style="355" customWidth="1"/>
    <col min="15624" max="15624" width="11.140625" style="355" customWidth="1"/>
    <col min="15625" max="15872" width="9.140625" style="355"/>
    <col min="15873" max="15873" width="4" style="355" customWidth="1"/>
    <col min="15874" max="15874" width="62.140625" style="355" customWidth="1"/>
    <col min="15875" max="15875" width="6.7109375" style="355" customWidth="1"/>
    <col min="15876" max="15876" width="9.28515625" style="355" customWidth="1"/>
    <col min="15877" max="15877" width="11.5703125" style="355" customWidth="1"/>
    <col min="15878" max="15879" width="12.7109375" style="355" customWidth="1"/>
    <col min="15880" max="15880" width="11.140625" style="355" customWidth="1"/>
    <col min="15881" max="16128" width="9.140625" style="355"/>
    <col min="16129" max="16129" width="4" style="355" customWidth="1"/>
    <col min="16130" max="16130" width="62.140625" style="355" customWidth="1"/>
    <col min="16131" max="16131" width="6.7109375" style="355" customWidth="1"/>
    <col min="16132" max="16132" width="9.28515625" style="355" customWidth="1"/>
    <col min="16133" max="16133" width="11.5703125" style="355" customWidth="1"/>
    <col min="16134" max="16135" width="12.7109375" style="355" customWidth="1"/>
    <col min="16136" max="16136" width="11.140625" style="355" customWidth="1"/>
    <col min="16137" max="16384" width="9.140625" style="355"/>
  </cols>
  <sheetData>
    <row r="1" spans="1:11" ht="18.75" customHeight="1">
      <c r="A1" s="974" t="s">
        <v>740</v>
      </c>
      <c r="B1" s="974"/>
      <c r="C1" s="974"/>
      <c r="D1" s="379"/>
      <c r="E1" s="380"/>
      <c r="F1" s="380"/>
      <c r="G1" s="380"/>
      <c r="H1" s="381"/>
    </row>
    <row r="2" spans="1:11" s="95" customFormat="1" ht="12.75" customHeight="1">
      <c r="A2" s="973" t="s">
        <v>743</v>
      </c>
      <c r="B2" s="973"/>
      <c r="C2" s="973"/>
      <c r="D2" s="382"/>
      <c r="E2" s="382"/>
      <c r="F2" s="382"/>
      <c r="G2" s="382"/>
      <c r="H2" s="101"/>
      <c r="I2" s="102"/>
      <c r="J2" s="102"/>
      <c r="K2" s="103"/>
    </row>
    <row r="3" spans="1:11" s="95" customFormat="1" ht="134.25" customHeight="1">
      <c r="A3" s="330" t="s">
        <v>366</v>
      </c>
      <c r="B3" s="975" t="s">
        <v>958</v>
      </c>
      <c r="C3" s="975"/>
      <c r="D3" s="975"/>
      <c r="E3" s="975"/>
      <c r="F3" s="975"/>
      <c r="G3" s="383"/>
      <c r="H3" s="101"/>
      <c r="I3" s="102"/>
      <c r="J3" s="102"/>
      <c r="K3" s="103"/>
    </row>
    <row r="4" spans="1:11" s="113" customFormat="1" ht="12.75" customHeight="1">
      <c r="A4" s="966" t="s">
        <v>745</v>
      </c>
      <c r="B4" s="966"/>
      <c r="C4" s="966"/>
      <c r="D4" s="108"/>
      <c r="E4" s="108"/>
      <c r="F4" s="108"/>
      <c r="G4" s="109"/>
      <c r="H4" s="110"/>
      <c r="I4" s="111"/>
      <c r="J4" s="111"/>
      <c r="K4" s="112"/>
    </row>
    <row r="5" spans="1:11" s="95" customFormat="1" ht="51" customHeight="1">
      <c r="A5" s="106" t="s">
        <v>366</v>
      </c>
      <c r="B5" s="968" t="s">
        <v>746</v>
      </c>
      <c r="C5" s="968"/>
      <c r="D5" s="968"/>
      <c r="E5" s="968"/>
      <c r="F5" s="968"/>
      <c r="G5" s="114"/>
      <c r="H5" s="101"/>
      <c r="I5" s="102"/>
      <c r="J5" s="102"/>
      <c r="K5" s="103"/>
    </row>
    <row r="6" spans="1:11" s="95" customFormat="1" ht="12.75" customHeight="1">
      <c r="A6" s="973" t="s">
        <v>747</v>
      </c>
      <c r="B6" s="973"/>
      <c r="C6" s="384"/>
      <c r="D6" s="384"/>
      <c r="E6" s="382"/>
      <c r="F6" s="382"/>
      <c r="G6" s="382"/>
      <c r="H6" s="101"/>
      <c r="I6" s="102"/>
      <c r="J6" s="102"/>
      <c r="K6" s="103"/>
    </row>
    <row r="7" spans="1:11" ht="13.5" thickBot="1">
      <c r="A7" s="380"/>
      <c r="B7" s="330"/>
      <c r="D7" s="385"/>
      <c r="E7" s="383"/>
      <c r="F7" s="383"/>
      <c r="G7" s="383"/>
      <c r="H7" s="381"/>
    </row>
    <row r="8" spans="1:11" s="339" customFormat="1" ht="38.25">
      <c r="A8" s="333" t="s">
        <v>369</v>
      </c>
      <c r="B8" s="333" t="s">
        <v>370</v>
      </c>
      <c r="C8" s="334" t="s">
        <v>371</v>
      </c>
      <c r="D8" s="334" t="s">
        <v>372</v>
      </c>
      <c r="E8" s="335" t="s">
        <v>748</v>
      </c>
      <c r="F8" s="123" t="s">
        <v>735</v>
      </c>
      <c r="G8" s="124" t="s">
        <v>375</v>
      </c>
      <c r="H8" s="336"/>
      <c r="I8" s="337"/>
      <c r="J8" s="338"/>
    </row>
    <row r="9" spans="1:11" s="389" customFormat="1">
      <c r="A9" s="386"/>
      <c r="B9" s="386"/>
      <c r="C9" s="387"/>
      <c r="D9" s="387"/>
      <c r="E9" s="388"/>
      <c r="F9" s="388"/>
      <c r="G9" s="388"/>
      <c r="H9" s="218"/>
    </row>
    <row r="10" spans="1:11" ht="25.5">
      <c r="A10" s="390">
        <v>1</v>
      </c>
      <c r="B10" s="35" t="s">
        <v>959</v>
      </c>
      <c r="C10" s="391" t="s">
        <v>417</v>
      </c>
      <c r="D10" s="392">
        <v>160</v>
      </c>
      <c r="E10" s="393">
        <v>0</v>
      </c>
      <c r="F10" s="394"/>
      <c r="G10" s="394">
        <f>D10*E10</f>
        <v>0</v>
      </c>
    </row>
    <row r="11" spans="1:11" ht="12" customHeight="1">
      <c r="B11" s="133"/>
      <c r="C11" s="391"/>
      <c r="D11" s="392"/>
      <c r="E11" s="393"/>
      <c r="F11" s="394"/>
      <c r="G11" s="388"/>
    </row>
    <row r="12" spans="1:11" ht="38.25">
      <c r="A12" s="390">
        <f>A10+1</f>
        <v>2</v>
      </c>
      <c r="B12" s="395" t="s">
        <v>960</v>
      </c>
      <c r="C12" s="391" t="s">
        <v>14</v>
      </c>
      <c r="D12" s="392">
        <v>7</v>
      </c>
      <c r="E12" s="393">
        <v>0</v>
      </c>
      <c r="F12" s="394"/>
      <c r="G12" s="394">
        <f>D12*E12</f>
        <v>0</v>
      </c>
    </row>
    <row r="13" spans="1:11">
      <c r="B13" s="133"/>
      <c r="C13" s="391"/>
      <c r="D13" s="392"/>
      <c r="E13" s="393"/>
      <c r="F13" s="394"/>
      <c r="G13" s="388"/>
    </row>
    <row r="14" spans="1:11" ht="25.5">
      <c r="A14" s="390">
        <f>A12+1</f>
        <v>3</v>
      </c>
      <c r="B14" s="395" t="s">
        <v>961</v>
      </c>
      <c r="C14" s="391" t="s">
        <v>14</v>
      </c>
      <c r="D14" s="392">
        <v>7</v>
      </c>
      <c r="E14" s="393">
        <v>0</v>
      </c>
      <c r="F14" s="394"/>
      <c r="G14" s="394">
        <f>D14*E14</f>
        <v>0</v>
      </c>
    </row>
    <row r="15" spans="1:11">
      <c r="B15" s="133"/>
      <c r="C15" s="391"/>
      <c r="D15" s="392"/>
      <c r="E15" s="393"/>
      <c r="F15" s="394"/>
      <c r="G15" s="388"/>
    </row>
    <row r="16" spans="1:11" ht="25.5">
      <c r="A16" s="390">
        <f>A14+1</f>
        <v>4</v>
      </c>
      <c r="B16" s="133" t="s">
        <v>962</v>
      </c>
      <c r="C16" s="391" t="s">
        <v>14</v>
      </c>
      <c r="D16" s="392">
        <v>40</v>
      </c>
      <c r="E16" s="393">
        <v>0</v>
      </c>
      <c r="F16" s="394"/>
      <c r="G16" s="394">
        <f>D16*E16</f>
        <v>0</v>
      </c>
    </row>
    <row r="17" spans="1:11">
      <c r="E17" s="356"/>
      <c r="G17" s="388"/>
    </row>
    <row r="18" spans="1:11" ht="25.5">
      <c r="A18" s="390">
        <f>A16+1</f>
        <v>5</v>
      </c>
      <c r="B18" s="133" t="s">
        <v>963</v>
      </c>
      <c r="C18" s="391" t="s">
        <v>14</v>
      </c>
      <c r="D18" s="392">
        <v>35</v>
      </c>
      <c r="E18" s="393">
        <v>0</v>
      </c>
      <c r="F18" s="394"/>
      <c r="G18" s="394">
        <f>D18*E18</f>
        <v>0</v>
      </c>
    </row>
    <row r="19" spans="1:11">
      <c r="E19" s="356"/>
      <c r="G19" s="388"/>
    </row>
    <row r="20" spans="1:11" ht="25.5">
      <c r="A20" s="390">
        <f>A18+1</f>
        <v>6</v>
      </c>
      <c r="B20" s="133" t="s">
        <v>964</v>
      </c>
      <c r="C20" s="391" t="s">
        <v>14</v>
      </c>
      <c r="D20" s="392">
        <v>35</v>
      </c>
      <c r="E20" s="393">
        <v>0</v>
      </c>
      <c r="F20" s="394"/>
      <c r="G20" s="394">
        <f>D20*E20</f>
        <v>0</v>
      </c>
    </row>
    <row r="21" spans="1:11">
      <c r="B21" s="397"/>
      <c r="C21" s="391"/>
      <c r="D21" s="392"/>
      <c r="E21" s="393"/>
      <c r="F21" s="394"/>
      <c r="G21" s="388"/>
    </row>
    <row r="22" spans="1:11" ht="25.5">
      <c r="A22" s="390">
        <f>A20+1</f>
        <v>7</v>
      </c>
      <c r="B22" s="133" t="s">
        <v>965</v>
      </c>
      <c r="C22" s="391" t="s">
        <v>14</v>
      </c>
      <c r="D22" s="392">
        <v>70</v>
      </c>
      <c r="E22" s="393">
        <v>0</v>
      </c>
      <c r="F22" s="394"/>
      <c r="G22" s="394">
        <f>D22*E22</f>
        <v>0</v>
      </c>
    </row>
    <row r="23" spans="1:11">
      <c r="B23" s="397"/>
      <c r="C23" s="391"/>
      <c r="D23" s="392"/>
      <c r="E23" s="393"/>
      <c r="F23" s="394"/>
      <c r="G23" s="388"/>
    </row>
    <row r="24" spans="1:11" ht="25.5">
      <c r="A24" s="390">
        <f>A22+1</f>
        <v>8</v>
      </c>
      <c r="B24" s="133" t="s">
        <v>966</v>
      </c>
      <c r="C24" s="391" t="s">
        <v>14</v>
      </c>
      <c r="D24" s="392">
        <v>25</v>
      </c>
      <c r="E24" s="393">
        <v>0</v>
      </c>
      <c r="F24" s="394"/>
      <c r="G24" s="394">
        <f>D24*E24</f>
        <v>0</v>
      </c>
    </row>
    <row r="25" spans="1:11">
      <c r="B25" s="133"/>
      <c r="C25" s="391"/>
      <c r="D25" s="392"/>
      <c r="E25" s="393"/>
      <c r="F25" s="394"/>
      <c r="G25" s="388"/>
    </row>
    <row r="26" spans="1:11" ht="25.5">
      <c r="A26" s="390">
        <f>A24+1</f>
        <v>9</v>
      </c>
      <c r="B26" s="133" t="s">
        <v>967</v>
      </c>
      <c r="C26" s="391" t="s">
        <v>14</v>
      </c>
      <c r="D26" s="392">
        <v>12</v>
      </c>
      <c r="E26" s="393">
        <v>0</v>
      </c>
      <c r="F26" s="394"/>
      <c r="G26" s="394">
        <f>D26*E26</f>
        <v>0</v>
      </c>
    </row>
    <row r="27" spans="1:11">
      <c r="B27" s="395"/>
      <c r="C27" s="391"/>
      <c r="D27" s="392"/>
      <c r="E27" s="393"/>
      <c r="F27" s="394"/>
      <c r="G27" s="388"/>
    </row>
    <row r="28" spans="1:11" ht="25.5">
      <c r="A28" s="390">
        <f>A26+1</f>
        <v>10</v>
      </c>
      <c r="B28" s="133" t="s">
        <v>968</v>
      </c>
      <c r="C28" s="391" t="s">
        <v>14</v>
      </c>
      <c r="D28" s="392">
        <v>14</v>
      </c>
      <c r="E28" s="393">
        <v>0</v>
      </c>
      <c r="F28" s="394"/>
      <c r="G28" s="394">
        <f>D28*E28</f>
        <v>0</v>
      </c>
    </row>
    <row r="29" spans="1:11">
      <c r="B29" s="395"/>
      <c r="C29" s="391"/>
      <c r="D29" s="392"/>
      <c r="E29" s="393"/>
      <c r="F29" s="394"/>
      <c r="G29" s="388"/>
    </row>
    <row r="30" spans="1:11" ht="38.25">
      <c r="A30" s="390">
        <f>A28+1</f>
        <v>11</v>
      </c>
      <c r="B30" s="133" t="s">
        <v>969</v>
      </c>
      <c r="C30" s="391" t="s">
        <v>14</v>
      </c>
      <c r="D30" s="392">
        <v>25</v>
      </c>
      <c r="E30" s="393">
        <v>0</v>
      </c>
      <c r="F30" s="394"/>
      <c r="G30" s="394">
        <f>D30*E30</f>
        <v>0</v>
      </c>
    </row>
    <row r="31" spans="1:11">
      <c r="B31" s="395"/>
      <c r="C31" s="391"/>
      <c r="D31" s="392"/>
      <c r="E31" s="393"/>
      <c r="F31" s="394"/>
      <c r="G31" s="388"/>
    </row>
    <row r="32" spans="1:11" s="401" customFormat="1" ht="32.25" customHeight="1">
      <c r="A32" s="390">
        <f>A30+1</f>
        <v>12</v>
      </c>
      <c r="B32" s="395" t="s">
        <v>970</v>
      </c>
      <c r="C32" s="398" t="s">
        <v>636</v>
      </c>
      <c r="D32" s="399">
        <v>18</v>
      </c>
      <c r="E32" s="400">
        <v>0</v>
      </c>
      <c r="F32" s="394"/>
      <c r="G32" s="394">
        <f>D32*E32</f>
        <v>0</v>
      </c>
      <c r="I32" s="373"/>
      <c r="J32" s="95"/>
      <c r="K32" s="402"/>
    </row>
    <row r="33" spans="1:13">
      <c r="B33" s="395"/>
      <c r="C33" s="391"/>
      <c r="D33" s="392"/>
      <c r="E33" s="393"/>
      <c r="F33" s="394"/>
      <c r="G33" s="388"/>
    </row>
    <row r="34" spans="1:13" s="401" customFormat="1" ht="25.5">
      <c r="A34" s="390">
        <f>A32+1</f>
        <v>13</v>
      </c>
      <c r="B34" s="395" t="s">
        <v>971</v>
      </c>
      <c r="C34" s="398" t="s">
        <v>636</v>
      </c>
      <c r="D34" s="399">
        <v>20</v>
      </c>
      <c r="E34" s="400">
        <v>0</v>
      </c>
      <c r="F34" s="394"/>
      <c r="G34" s="394">
        <f>D34*E34</f>
        <v>0</v>
      </c>
      <c r="I34" s="373"/>
      <c r="J34" s="95"/>
      <c r="K34" s="402"/>
    </row>
    <row r="35" spans="1:13" s="401" customFormat="1">
      <c r="A35" s="96"/>
      <c r="B35" s="395"/>
      <c r="C35" s="398"/>
      <c r="D35" s="399"/>
      <c r="E35" s="400"/>
      <c r="F35" s="403"/>
      <c r="G35" s="388"/>
      <c r="I35" s="373"/>
      <c r="J35" s="95"/>
      <c r="K35" s="402"/>
    </row>
    <row r="36" spans="1:13" s="401" customFormat="1">
      <c r="A36" s="390">
        <f>A34+1</f>
        <v>14</v>
      </c>
      <c r="B36" s="28" t="s">
        <v>972</v>
      </c>
      <c r="C36" s="398" t="s">
        <v>14</v>
      </c>
      <c r="D36" s="399">
        <v>10</v>
      </c>
      <c r="E36" s="400">
        <v>0</v>
      </c>
      <c r="F36" s="394"/>
      <c r="G36" s="394">
        <f>D36*E36</f>
        <v>0</v>
      </c>
      <c r="I36" s="373"/>
      <c r="J36" s="95"/>
      <c r="K36" s="402"/>
    </row>
    <row r="37" spans="1:13">
      <c r="E37" s="356"/>
    </row>
    <row r="38" spans="1:13" s="138" customFormat="1">
      <c r="A38" s="146">
        <f>A36+1</f>
        <v>15</v>
      </c>
      <c r="B38" s="395" t="s">
        <v>973</v>
      </c>
      <c r="C38" s="134" t="s">
        <v>33</v>
      </c>
      <c r="D38" s="404">
        <v>1</v>
      </c>
      <c r="E38" s="405">
        <v>0</v>
      </c>
      <c r="F38" s="137">
        <f>D38*E38</f>
        <v>0</v>
      </c>
      <c r="G38" s="137"/>
      <c r="J38" s="139"/>
      <c r="K38" s="139"/>
      <c r="M38" s="139"/>
    </row>
    <row r="39" spans="1:13" s="138" customFormat="1">
      <c r="A39" s="133"/>
      <c r="B39" s="133"/>
      <c r="C39" s="147"/>
      <c r="D39" s="148"/>
      <c r="E39" s="149"/>
      <c r="F39" s="148"/>
      <c r="G39" s="148"/>
      <c r="H39" s="150"/>
      <c r="K39" s="151"/>
    </row>
    <row r="40" spans="1:13" s="138" customFormat="1" ht="38.25">
      <c r="A40" s="146">
        <f>A38+1</f>
        <v>16</v>
      </c>
      <c r="B40" s="167" t="s">
        <v>974</v>
      </c>
      <c r="C40" s="134" t="s">
        <v>33</v>
      </c>
      <c r="D40" s="135">
        <v>1</v>
      </c>
      <c r="E40" s="136">
        <v>0</v>
      </c>
      <c r="F40" s="137">
        <f>D40*E40</f>
        <v>0</v>
      </c>
      <c r="G40" s="137"/>
      <c r="K40" s="151"/>
    </row>
    <row r="41" spans="1:13" s="138" customFormat="1">
      <c r="A41" s="133"/>
      <c r="B41" s="133"/>
      <c r="C41" s="147"/>
      <c r="D41" s="148"/>
      <c r="E41" s="149"/>
      <c r="F41" s="148"/>
      <c r="G41" s="148"/>
      <c r="H41" s="150"/>
      <c r="K41" s="151"/>
    </row>
    <row r="42" spans="1:13" s="138" customFormat="1" ht="25.5">
      <c r="A42" s="146">
        <f>A40+1</f>
        <v>17</v>
      </c>
      <c r="B42" s="167" t="s">
        <v>975</v>
      </c>
      <c r="C42" s="134" t="s">
        <v>33</v>
      </c>
      <c r="D42" s="135">
        <v>1</v>
      </c>
      <c r="E42" s="136">
        <v>0</v>
      </c>
      <c r="F42" s="137">
        <f>D42*E42</f>
        <v>0</v>
      </c>
      <c r="G42" s="137"/>
      <c r="K42" s="151"/>
    </row>
    <row r="43" spans="1:13" s="138" customFormat="1">
      <c r="A43" s="96"/>
      <c r="B43" s="167"/>
      <c r="C43" s="134"/>
      <c r="D43" s="135"/>
      <c r="E43" s="136"/>
      <c r="F43" s="137"/>
      <c r="G43" s="137"/>
      <c r="K43" s="151"/>
    </row>
    <row r="44" spans="1:13" s="138" customFormat="1" ht="25.5">
      <c r="A44" s="390">
        <f>A42+1</f>
        <v>18</v>
      </c>
      <c r="B44" s="167" t="s">
        <v>827</v>
      </c>
      <c r="C44" s="134" t="s">
        <v>503</v>
      </c>
      <c r="D44" s="135">
        <v>3</v>
      </c>
      <c r="E44" s="136"/>
      <c r="F44" s="137">
        <f>SUM(F9:F42)*0.01*D44</f>
        <v>0</v>
      </c>
      <c r="G44" s="137">
        <f>SUM(G9:G42)*0.01*D44</f>
        <v>0</v>
      </c>
      <c r="K44" s="151"/>
    </row>
    <row r="45" spans="1:13" s="138" customFormat="1">
      <c r="A45" s="96"/>
      <c r="B45" s="167"/>
      <c r="C45" s="134"/>
      <c r="D45" s="135"/>
      <c r="E45" s="136"/>
      <c r="F45" s="137"/>
      <c r="G45" s="137"/>
      <c r="K45" s="151"/>
    </row>
    <row r="46" spans="1:13" s="138" customFormat="1">
      <c r="A46" s="390">
        <f>A44+1</f>
        <v>19</v>
      </c>
      <c r="B46" s="167" t="s">
        <v>828</v>
      </c>
      <c r="C46" s="134" t="s">
        <v>503</v>
      </c>
      <c r="D46" s="135">
        <v>3</v>
      </c>
      <c r="E46" s="136"/>
      <c r="F46" s="137">
        <f>SUM(F9:F42)*0.01*D46</f>
        <v>0</v>
      </c>
      <c r="G46" s="137">
        <f>SUM(G9:G42)*0.01*D46</f>
        <v>0</v>
      </c>
      <c r="K46" s="151"/>
    </row>
    <row r="47" spans="1:13" s="138" customFormat="1">
      <c r="A47" s="96"/>
      <c r="B47" s="167"/>
      <c r="C47" s="134"/>
      <c r="D47" s="135"/>
      <c r="E47" s="136"/>
      <c r="F47" s="137"/>
      <c r="G47" s="137"/>
      <c r="K47" s="151"/>
    </row>
    <row r="48" spans="1:13" s="138" customFormat="1">
      <c r="A48" s="390">
        <f>A46+1</f>
        <v>20</v>
      </c>
      <c r="B48" s="167" t="s">
        <v>976</v>
      </c>
      <c r="C48" s="134" t="s">
        <v>503</v>
      </c>
      <c r="D48" s="135">
        <v>5</v>
      </c>
      <c r="E48" s="136"/>
      <c r="F48" s="137">
        <f>SUM(F9:F42)*0.01*D48</f>
        <v>0</v>
      </c>
      <c r="G48" s="137">
        <f>SUM(G9:G42)*0.01*D48</f>
        <v>0</v>
      </c>
      <c r="K48" s="151"/>
    </row>
    <row r="49" spans="1:13" s="138" customFormat="1">
      <c r="A49" s="96"/>
      <c r="B49" s="167"/>
      <c r="C49" s="134"/>
      <c r="D49" s="135"/>
      <c r="E49" s="136"/>
      <c r="F49" s="137"/>
      <c r="G49" s="137"/>
      <c r="K49" s="151"/>
    </row>
    <row r="50" spans="1:13" s="187" customFormat="1">
      <c r="A50" s="390">
        <f>A48+1</f>
        <v>21</v>
      </c>
      <c r="B50" s="157" t="s">
        <v>830</v>
      </c>
      <c r="C50" s="155" t="s">
        <v>503</v>
      </c>
      <c r="D50" s="185">
        <v>3</v>
      </c>
      <c r="E50" s="186"/>
      <c r="F50" s="137">
        <f>SUM(F9:F42)*0.01*D50</f>
        <v>0</v>
      </c>
      <c r="G50" s="137">
        <f>SUM(G9:G42)*0.01*D50</f>
        <v>0</v>
      </c>
    </row>
    <row r="51" spans="1:13" s="187" customFormat="1">
      <c r="A51" s="96"/>
      <c r="B51" s="157"/>
      <c r="C51" s="155"/>
      <c r="D51" s="185"/>
      <c r="E51" s="186"/>
      <c r="F51" s="188"/>
      <c r="G51" s="188"/>
    </row>
    <row r="52" spans="1:13" s="194" customFormat="1" ht="38.25">
      <c r="A52" s="390">
        <f>A50+1</f>
        <v>22</v>
      </c>
      <c r="B52" s="189" t="s">
        <v>831</v>
      </c>
      <c r="C52" s="190" t="s">
        <v>503</v>
      </c>
      <c r="D52" s="191">
        <v>1</v>
      </c>
      <c r="E52" s="192"/>
      <c r="F52" s="137">
        <f>SUM(F9:F42)*0.01*D52</f>
        <v>0</v>
      </c>
      <c r="G52" s="137">
        <f>SUM(G9:G42)*0.01*D52</f>
        <v>0</v>
      </c>
      <c r="H52" s="193"/>
    </row>
    <row r="53" spans="1:13" s="194" customFormat="1">
      <c r="A53" s="96"/>
      <c r="B53" s="189"/>
      <c r="C53" s="190"/>
      <c r="D53" s="191"/>
      <c r="E53" s="192"/>
      <c r="F53" s="188"/>
      <c r="G53" s="188"/>
      <c r="H53" s="193"/>
    </row>
    <row r="54" spans="1:13" s="194" customFormat="1">
      <c r="A54" s="390">
        <f>A52+1</f>
        <v>23</v>
      </c>
      <c r="B54" s="189" t="s">
        <v>832</v>
      </c>
      <c r="C54" s="190" t="s">
        <v>503</v>
      </c>
      <c r="D54" s="191">
        <v>3</v>
      </c>
      <c r="E54" s="192"/>
      <c r="F54" s="137">
        <f>SUM(F9:F42)*0.01*D54</f>
        <v>0</v>
      </c>
      <c r="G54" s="137">
        <f>SUM(G9:G42)*0.01*D54</f>
        <v>0</v>
      </c>
      <c r="H54" s="193"/>
    </row>
    <row r="55" spans="1:13" s="138" customFormat="1">
      <c r="A55" s="406"/>
      <c r="B55" s="407"/>
      <c r="C55" s="408"/>
      <c r="D55" s="409"/>
      <c r="E55" s="410"/>
      <c r="F55" s="411"/>
      <c r="G55" s="411"/>
      <c r="J55" s="139"/>
      <c r="K55" s="139"/>
      <c r="M55" s="139"/>
    </row>
    <row r="56" spans="1:13" s="389" customFormat="1" ht="13.5" thickBot="1">
      <c r="A56" s="412"/>
      <c r="B56" s="413" t="s">
        <v>977</v>
      </c>
      <c r="C56" s="414"/>
      <c r="D56" s="415"/>
      <c r="E56" s="416"/>
      <c r="F56" s="417">
        <f>SUM(F11:F54)</f>
        <v>0</v>
      </c>
      <c r="G56" s="417">
        <f>SUM(G11:G54)</f>
        <v>0</v>
      </c>
      <c r="I56" s="138"/>
      <c r="J56" s="138"/>
      <c r="K56" s="218"/>
    </row>
    <row r="57" spans="1:13">
      <c r="A57" s="176"/>
    </row>
    <row r="58" spans="1:13">
      <c r="A58" s="176"/>
    </row>
    <row r="59" spans="1:13">
      <c r="A59" s="176"/>
    </row>
    <row r="60" spans="1:13">
      <c r="A60" s="176"/>
    </row>
    <row r="61" spans="1:13">
      <c r="A61" s="176"/>
    </row>
    <row r="62" spans="1:13">
      <c r="A62" s="176"/>
    </row>
    <row r="63" spans="1:13">
      <c r="A63" s="176"/>
    </row>
    <row r="64" spans="1:13" s="96" customFormat="1">
      <c r="A64" s="176"/>
      <c r="C64" s="176"/>
      <c r="D64" s="396"/>
      <c r="E64" s="355"/>
      <c r="F64" s="355"/>
      <c r="G64" s="355"/>
      <c r="H64" s="179"/>
      <c r="I64" s="355"/>
      <c r="J64" s="355"/>
      <c r="K64" s="355"/>
      <c r="L64" s="355"/>
      <c r="M64" s="355"/>
    </row>
    <row r="65" spans="1:13" s="96" customFormat="1">
      <c r="A65" s="176"/>
      <c r="C65" s="176"/>
      <c r="D65" s="396"/>
      <c r="E65" s="355"/>
      <c r="F65" s="355"/>
      <c r="G65" s="355"/>
      <c r="H65" s="179"/>
      <c r="I65" s="355"/>
      <c r="J65" s="355"/>
      <c r="K65" s="355"/>
      <c r="L65" s="355"/>
      <c r="M65" s="355"/>
    </row>
    <row r="66" spans="1:13" s="96" customFormat="1">
      <c r="A66" s="176"/>
      <c r="C66" s="176"/>
      <c r="D66" s="396"/>
      <c r="E66" s="355"/>
      <c r="F66" s="355"/>
      <c r="G66" s="355"/>
      <c r="H66" s="179"/>
      <c r="I66" s="355"/>
      <c r="J66" s="355"/>
      <c r="K66" s="355"/>
      <c r="L66" s="355"/>
      <c r="M66" s="355"/>
    </row>
    <row r="67" spans="1:13" s="96" customFormat="1">
      <c r="A67" s="176"/>
      <c r="C67" s="176"/>
      <c r="D67" s="396"/>
      <c r="E67" s="355"/>
      <c r="F67" s="355"/>
      <c r="G67" s="355"/>
      <c r="H67" s="179"/>
      <c r="I67" s="355"/>
      <c r="J67" s="355"/>
      <c r="K67" s="355"/>
      <c r="L67" s="355"/>
      <c r="M67" s="355"/>
    </row>
    <row r="68" spans="1:13" s="96" customFormat="1">
      <c r="A68" s="176"/>
      <c r="C68" s="176"/>
      <c r="D68" s="396"/>
      <c r="E68" s="355"/>
      <c r="F68" s="355"/>
      <c r="G68" s="355"/>
      <c r="H68" s="179"/>
      <c r="I68" s="355"/>
      <c r="J68" s="355"/>
      <c r="K68" s="355"/>
      <c r="L68" s="355"/>
      <c r="M68" s="355"/>
    </row>
    <row r="69" spans="1:13" s="96" customFormat="1">
      <c r="A69" s="176"/>
      <c r="C69" s="176"/>
      <c r="D69" s="396"/>
      <c r="E69" s="355"/>
      <c r="F69" s="355"/>
      <c r="G69" s="355"/>
      <c r="H69" s="179"/>
      <c r="I69" s="355"/>
      <c r="J69" s="355"/>
      <c r="K69" s="355"/>
      <c r="L69" s="355"/>
      <c r="M69" s="355"/>
    </row>
    <row r="70" spans="1:13" s="96" customFormat="1">
      <c r="A70" s="176"/>
      <c r="C70" s="176"/>
      <c r="D70" s="396"/>
      <c r="E70" s="355"/>
      <c r="F70" s="355"/>
      <c r="G70" s="355"/>
      <c r="H70" s="179"/>
      <c r="I70" s="355"/>
      <c r="J70" s="355"/>
      <c r="K70" s="355"/>
      <c r="L70" s="355"/>
      <c r="M70" s="355"/>
    </row>
    <row r="71" spans="1:13" s="96" customFormat="1">
      <c r="A71" s="176"/>
      <c r="C71" s="176"/>
      <c r="D71" s="396"/>
      <c r="E71" s="355"/>
      <c r="F71" s="355"/>
      <c r="G71" s="355"/>
      <c r="H71" s="179"/>
      <c r="I71" s="355"/>
      <c r="J71" s="355"/>
      <c r="K71" s="355"/>
      <c r="L71" s="355"/>
      <c r="M71" s="355"/>
    </row>
    <row r="72" spans="1:13" s="96" customFormat="1">
      <c r="A72" s="176"/>
      <c r="C72" s="176"/>
      <c r="D72" s="396"/>
      <c r="E72" s="355"/>
      <c r="F72" s="355"/>
      <c r="G72" s="355"/>
      <c r="H72" s="179"/>
      <c r="I72" s="355"/>
      <c r="J72" s="355"/>
      <c r="K72" s="355"/>
      <c r="L72" s="355"/>
      <c r="M72" s="355"/>
    </row>
    <row r="73" spans="1:13" s="96" customFormat="1">
      <c r="A73" s="176"/>
      <c r="C73" s="176"/>
      <c r="D73" s="396"/>
      <c r="E73" s="355"/>
      <c r="F73" s="355"/>
      <c r="G73" s="355"/>
      <c r="H73" s="179"/>
      <c r="I73" s="355"/>
      <c r="J73" s="355"/>
      <c r="K73" s="355"/>
      <c r="L73" s="355"/>
      <c r="M73" s="355"/>
    </row>
    <row r="74" spans="1:13" s="96" customFormat="1">
      <c r="A74" s="176"/>
      <c r="C74" s="176"/>
      <c r="D74" s="396"/>
      <c r="E74" s="355"/>
      <c r="F74" s="355"/>
      <c r="G74" s="355"/>
      <c r="H74" s="179"/>
      <c r="I74" s="355"/>
      <c r="J74" s="355"/>
      <c r="K74" s="355"/>
      <c r="L74" s="355"/>
      <c r="M74" s="355"/>
    </row>
    <row r="75" spans="1:13" s="96" customFormat="1">
      <c r="A75" s="176"/>
      <c r="C75" s="176"/>
      <c r="D75" s="396"/>
      <c r="E75" s="355"/>
      <c r="F75" s="355"/>
      <c r="G75" s="355"/>
      <c r="H75" s="179"/>
      <c r="I75" s="355"/>
      <c r="J75" s="355"/>
      <c r="K75" s="355"/>
      <c r="L75" s="355"/>
      <c r="M75" s="355"/>
    </row>
    <row r="76" spans="1:13" s="96" customFormat="1">
      <c r="A76" s="176"/>
      <c r="C76" s="176"/>
      <c r="D76" s="396"/>
      <c r="E76" s="355"/>
      <c r="F76" s="355"/>
      <c r="G76" s="355"/>
      <c r="H76" s="179"/>
      <c r="I76" s="355"/>
      <c r="J76" s="355"/>
      <c r="K76" s="355"/>
      <c r="L76" s="355"/>
      <c r="M76" s="355"/>
    </row>
    <row r="77" spans="1:13" s="96" customFormat="1">
      <c r="A77" s="176"/>
      <c r="C77" s="176"/>
      <c r="D77" s="396"/>
      <c r="E77" s="355"/>
      <c r="F77" s="355"/>
      <c r="G77" s="355"/>
      <c r="H77" s="179"/>
      <c r="I77" s="355"/>
      <c r="J77" s="355"/>
      <c r="K77" s="355"/>
      <c r="L77" s="355"/>
      <c r="M77" s="355"/>
    </row>
    <row r="78" spans="1:13" s="96" customFormat="1">
      <c r="A78" s="176"/>
      <c r="C78" s="176"/>
      <c r="D78" s="396"/>
      <c r="E78" s="355"/>
      <c r="F78" s="355"/>
      <c r="G78" s="355"/>
      <c r="H78" s="179"/>
      <c r="I78" s="355"/>
      <c r="J78" s="355"/>
      <c r="K78" s="355"/>
      <c r="L78" s="355"/>
      <c r="M78" s="355"/>
    </row>
    <row r="79" spans="1:13" s="96" customFormat="1">
      <c r="A79" s="176"/>
      <c r="C79" s="176"/>
      <c r="D79" s="396"/>
      <c r="E79" s="355"/>
      <c r="F79" s="355"/>
      <c r="G79" s="355"/>
      <c r="H79" s="179"/>
      <c r="I79" s="355"/>
      <c r="J79" s="355"/>
      <c r="K79" s="355"/>
      <c r="L79" s="355"/>
      <c r="M79" s="355"/>
    </row>
    <row r="80" spans="1:13" s="96" customFormat="1">
      <c r="A80" s="176"/>
      <c r="C80" s="176"/>
      <c r="D80" s="396"/>
      <c r="E80" s="355"/>
      <c r="F80" s="355"/>
      <c r="G80" s="355"/>
      <c r="H80" s="179"/>
      <c r="I80" s="355"/>
      <c r="J80" s="355"/>
      <c r="K80" s="355"/>
      <c r="L80" s="355"/>
      <c r="M80" s="355"/>
    </row>
    <row r="81" spans="1:13" s="96" customFormat="1">
      <c r="A81" s="176"/>
      <c r="C81" s="176"/>
      <c r="D81" s="396"/>
      <c r="E81" s="355"/>
      <c r="F81" s="355"/>
      <c r="G81" s="355"/>
      <c r="H81" s="179"/>
      <c r="I81" s="355"/>
      <c r="J81" s="355"/>
      <c r="K81" s="355"/>
      <c r="L81" s="355"/>
      <c r="M81" s="355"/>
    </row>
    <row r="82" spans="1:13" s="96" customFormat="1">
      <c r="A82" s="176"/>
      <c r="C82" s="176"/>
      <c r="D82" s="396"/>
      <c r="E82" s="355"/>
      <c r="F82" s="355"/>
      <c r="G82" s="355"/>
      <c r="H82" s="179"/>
      <c r="I82" s="355"/>
      <c r="J82" s="355"/>
      <c r="K82" s="355"/>
      <c r="L82" s="355"/>
      <c r="M82" s="355"/>
    </row>
    <row r="83" spans="1:13" s="96" customFormat="1">
      <c r="A83" s="176"/>
      <c r="C83" s="176"/>
      <c r="D83" s="396"/>
      <c r="E83" s="355"/>
      <c r="F83" s="355"/>
      <c r="G83" s="355"/>
      <c r="H83" s="179"/>
      <c r="I83" s="355"/>
      <c r="J83" s="355"/>
      <c r="K83" s="355"/>
      <c r="L83" s="355"/>
      <c r="M83" s="355"/>
    </row>
    <row r="84" spans="1:13" s="96" customFormat="1">
      <c r="A84" s="176"/>
      <c r="C84" s="176"/>
      <c r="D84" s="396"/>
      <c r="E84" s="355"/>
      <c r="F84" s="355"/>
      <c r="G84" s="355"/>
      <c r="H84" s="179"/>
      <c r="I84" s="355"/>
      <c r="J84" s="355"/>
      <c r="K84" s="355"/>
      <c r="L84" s="355"/>
      <c r="M84" s="355"/>
    </row>
    <row r="85" spans="1:13" s="96" customFormat="1">
      <c r="A85" s="176"/>
      <c r="C85" s="176"/>
      <c r="D85" s="396"/>
      <c r="E85" s="355"/>
      <c r="F85" s="355"/>
      <c r="G85" s="355"/>
      <c r="H85" s="179"/>
      <c r="I85" s="355"/>
      <c r="J85" s="355"/>
      <c r="K85" s="355"/>
      <c r="L85" s="355"/>
      <c r="M85" s="355"/>
    </row>
    <row r="86" spans="1:13" s="96" customFormat="1">
      <c r="A86" s="176"/>
      <c r="C86" s="176"/>
      <c r="D86" s="396"/>
      <c r="E86" s="355"/>
      <c r="F86" s="355"/>
      <c r="G86" s="355"/>
      <c r="H86" s="179"/>
      <c r="I86" s="355"/>
      <c r="J86" s="355"/>
      <c r="K86" s="355"/>
      <c r="L86" s="355"/>
      <c r="M86" s="355"/>
    </row>
    <row r="87" spans="1:13" s="96" customFormat="1">
      <c r="A87" s="176"/>
      <c r="C87" s="176"/>
      <c r="D87" s="396"/>
      <c r="E87" s="355"/>
      <c r="F87" s="355"/>
      <c r="G87" s="355"/>
      <c r="H87" s="179"/>
      <c r="I87" s="355"/>
      <c r="J87" s="355"/>
      <c r="K87" s="355"/>
      <c r="L87" s="355"/>
      <c r="M87" s="355"/>
    </row>
    <row r="88" spans="1:13" s="96" customFormat="1">
      <c r="A88" s="176"/>
      <c r="C88" s="176"/>
      <c r="D88" s="396"/>
      <c r="E88" s="355"/>
      <c r="F88" s="355"/>
      <c r="G88" s="355"/>
      <c r="H88" s="179"/>
      <c r="I88" s="355"/>
      <c r="J88" s="355"/>
      <c r="K88" s="355"/>
      <c r="L88" s="355"/>
      <c r="M88" s="355"/>
    </row>
    <row r="89" spans="1:13" s="96" customFormat="1">
      <c r="A89" s="176"/>
      <c r="C89" s="176"/>
      <c r="D89" s="396"/>
      <c r="E89" s="355"/>
      <c r="F89" s="355"/>
      <c r="G89" s="355"/>
      <c r="H89" s="179"/>
      <c r="I89" s="355"/>
      <c r="J89" s="355"/>
      <c r="K89" s="355"/>
      <c r="L89" s="355"/>
      <c r="M89" s="355"/>
    </row>
    <row r="90" spans="1:13" s="96" customFormat="1">
      <c r="A90" s="176"/>
      <c r="C90" s="176"/>
      <c r="D90" s="396"/>
      <c r="E90" s="355"/>
      <c r="F90" s="355"/>
      <c r="G90" s="355"/>
      <c r="H90" s="179"/>
      <c r="I90" s="355"/>
      <c r="J90" s="355"/>
      <c r="K90" s="355"/>
      <c r="L90" s="355"/>
      <c r="M90" s="355"/>
    </row>
    <row r="91" spans="1:13" s="96" customFormat="1">
      <c r="A91" s="176"/>
      <c r="C91" s="176"/>
      <c r="D91" s="396"/>
      <c r="E91" s="355"/>
      <c r="F91" s="355"/>
      <c r="G91" s="355"/>
      <c r="H91" s="179"/>
      <c r="I91" s="355"/>
      <c r="J91" s="355"/>
      <c r="K91" s="355"/>
      <c r="L91" s="355"/>
      <c r="M91" s="355"/>
    </row>
    <row r="92" spans="1:13" s="96" customFormat="1">
      <c r="A92" s="176"/>
      <c r="C92" s="176"/>
      <c r="D92" s="396"/>
      <c r="E92" s="355"/>
      <c r="F92" s="355"/>
      <c r="G92" s="355"/>
      <c r="H92" s="179"/>
      <c r="I92" s="355"/>
      <c r="J92" s="355"/>
      <c r="K92" s="355"/>
      <c r="L92" s="355"/>
      <c r="M92" s="355"/>
    </row>
    <row r="93" spans="1:13" s="96" customFormat="1">
      <c r="A93" s="176"/>
      <c r="C93" s="176"/>
      <c r="D93" s="396"/>
      <c r="E93" s="355"/>
      <c r="F93" s="355"/>
      <c r="G93" s="355"/>
      <c r="H93" s="179"/>
      <c r="I93" s="355"/>
      <c r="J93" s="355"/>
      <c r="K93" s="355"/>
      <c r="L93" s="355"/>
      <c r="M93" s="355"/>
    </row>
    <row r="94" spans="1:13" s="96" customFormat="1">
      <c r="A94" s="176"/>
      <c r="C94" s="176"/>
      <c r="D94" s="396"/>
      <c r="E94" s="355"/>
      <c r="F94" s="355"/>
      <c r="G94" s="355"/>
      <c r="H94" s="179"/>
      <c r="I94" s="355"/>
      <c r="J94" s="355"/>
      <c r="K94" s="355"/>
      <c r="L94" s="355"/>
      <c r="M94" s="355"/>
    </row>
    <row r="95" spans="1:13" s="96" customFormat="1">
      <c r="A95" s="176"/>
      <c r="C95" s="176"/>
      <c r="D95" s="396"/>
      <c r="E95" s="355"/>
      <c r="F95" s="355"/>
      <c r="G95" s="355"/>
      <c r="H95" s="179"/>
      <c r="I95" s="355"/>
      <c r="J95" s="355"/>
      <c r="K95" s="355"/>
      <c r="L95" s="355"/>
      <c r="M95" s="355"/>
    </row>
    <row r="96" spans="1:13" s="96" customFormat="1">
      <c r="A96" s="176"/>
      <c r="C96" s="176"/>
      <c r="D96" s="396"/>
      <c r="E96" s="355"/>
      <c r="F96" s="355"/>
      <c r="G96" s="355"/>
      <c r="H96" s="179"/>
      <c r="I96" s="355"/>
      <c r="J96" s="355"/>
      <c r="K96" s="355"/>
      <c r="L96" s="355"/>
      <c r="M96" s="355"/>
    </row>
    <row r="97" spans="1:13" s="96" customFormat="1">
      <c r="A97" s="176"/>
      <c r="C97" s="176"/>
      <c r="D97" s="396"/>
      <c r="E97" s="355"/>
      <c r="F97" s="355"/>
      <c r="G97" s="355"/>
      <c r="H97" s="179"/>
      <c r="I97" s="355"/>
      <c r="J97" s="355"/>
      <c r="K97" s="355"/>
      <c r="L97" s="355"/>
      <c r="M97" s="355"/>
    </row>
    <row r="98" spans="1:13" s="96" customFormat="1">
      <c r="A98" s="176"/>
      <c r="C98" s="176"/>
      <c r="D98" s="396"/>
      <c r="E98" s="355"/>
      <c r="F98" s="355"/>
      <c r="G98" s="355"/>
      <c r="H98" s="179"/>
      <c r="I98" s="355"/>
      <c r="J98" s="355"/>
      <c r="K98" s="355"/>
      <c r="L98" s="355"/>
      <c r="M98" s="355"/>
    </row>
    <row r="99" spans="1:13" s="96" customFormat="1">
      <c r="A99" s="176"/>
      <c r="C99" s="176"/>
      <c r="D99" s="396"/>
      <c r="E99" s="355"/>
      <c r="F99" s="355"/>
      <c r="G99" s="355"/>
      <c r="H99" s="179"/>
      <c r="I99" s="355"/>
      <c r="J99" s="355"/>
      <c r="K99" s="355"/>
      <c r="L99" s="355"/>
      <c r="M99" s="355"/>
    </row>
    <row r="100" spans="1:13" s="96" customFormat="1">
      <c r="A100" s="176"/>
      <c r="C100" s="176"/>
      <c r="D100" s="396"/>
      <c r="E100" s="355"/>
      <c r="F100" s="355"/>
      <c r="G100" s="355"/>
      <c r="H100" s="179"/>
      <c r="I100" s="355"/>
      <c r="J100" s="355"/>
      <c r="K100" s="355"/>
      <c r="L100" s="355"/>
      <c r="M100" s="355"/>
    </row>
    <row r="101" spans="1:13" s="96" customFormat="1">
      <c r="A101" s="176"/>
      <c r="C101" s="176"/>
      <c r="D101" s="396"/>
      <c r="E101" s="355"/>
      <c r="F101" s="355"/>
      <c r="G101" s="355"/>
      <c r="H101" s="179"/>
      <c r="I101" s="355"/>
      <c r="J101" s="355"/>
      <c r="K101" s="355"/>
      <c r="L101" s="355"/>
      <c r="M101" s="355"/>
    </row>
    <row r="102" spans="1:13" s="96" customFormat="1">
      <c r="A102" s="176"/>
      <c r="C102" s="176"/>
      <c r="D102" s="396"/>
      <c r="E102" s="355"/>
      <c r="F102" s="355"/>
      <c r="G102" s="355"/>
      <c r="H102" s="179"/>
      <c r="I102" s="355"/>
      <c r="J102" s="355"/>
      <c r="K102" s="355"/>
      <c r="L102" s="355"/>
      <c r="M102" s="355"/>
    </row>
    <row r="103" spans="1:13" s="96" customFormat="1">
      <c r="A103" s="176"/>
      <c r="C103" s="176"/>
      <c r="D103" s="396"/>
      <c r="E103" s="355"/>
      <c r="F103" s="355"/>
      <c r="G103" s="355"/>
      <c r="H103" s="179"/>
      <c r="I103" s="355"/>
      <c r="J103" s="355"/>
      <c r="K103" s="355"/>
      <c r="L103" s="355"/>
      <c r="M103" s="355"/>
    </row>
    <row r="104" spans="1:13" s="96" customFormat="1">
      <c r="A104" s="176"/>
      <c r="C104" s="176"/>
      <c r="D104" s="396"/>
      <c r="E104" s="355"/>
      <c r="F104" s="355"/>
      <c r="G104" s="355"/>
      <c r="H104" s="179"/>
      <c r="I104" s="355"/>
      <c r="J104" s="355"/>
      <c r="K104" s="355"/>
      <c r="L104" s="355"/>
      <c r="M104" s="355"/>
    </row>
    <row r="105" spans="1:13" s="96" customFormat="1">
      <c r="A105" s="176"/>
      <c r="C105" s="176"/>
      <c r="D105" s="396"/>
      <c r="E105" s="355"/>
      <c r="F105" s="355"/>
      <c r="G105" s="355"/>
      <c r="H105" s="179"/>
      <c r="I105" s="355"/>
      <c r="J105" s="355"/>
      <c r="K105" s="355"/>
      <c r="L105" s="355"/>
      <c r="M105" s="355"/>
    </row>
    <row r="106" spans="1:13" s="96" customFormat="1">
      <c r="A106" s="176"/>
      <c r="C106" s="176"/>
      <c r="D106" s="396"/>
      <c r="E106" s="355"/>
      <c r="F106" s="355"/>
      <c r="G106" s="355"/>
      <c r="H106" s="179"/>
      <c r="I106" s="355"/>
      <c r="J106" s="355"/>
      <c r="K106" s="355"/>
      <c r="L106" s="355"/>
      <c r="M106" s="355"/>
    </row>
    <row r="107" spans="1:13" s="96" customFormat="1">
      <c r="A107" s="176"/>
      <c r="C107" s="176"/>
      <c r="D107" s="396"/>
      <c r="E107" s="355"/>
      <c r="F107" s="355"/>
      <c r="G107" s="355"/>
      <c r="H107" s="179"/>
      <c r="I107" s="355"/>
      <c r="J107" s="355"/>
      <c r="K107" s="355"/>
      <c r="L107" s="355"/>
      <c r="M107" s="355"/>
    </row>
    <row r="108" spans="1:13" s="96" customFormat="1">
      <c r="A108" s="176"/>
      <c r="C108" s="176"/>
      <c r="D108" s="396"/>
      <c r="E108" s="355"/>
      <c r="F108" s="355"/>
      <c r="G108" s="355"/>
      <c r="H108" s="179"/>
      <c r="I108" s="355"/>
      <c r="J108" s="355"/>
      <c r="K108" s="355"/>
      <c r="L108" s="355"/>
      <c r="M108" s="355"/>
    </row>
    <row r="109" spans="1:13" s="96" customFormat="1">
      <c r="A109" s="176"/>
      <c r="C109" s="176"/>
      <c r="D109" s="396"/>
      <c r="E109" s="355"/>
      <c r="F109" s="355"/>
      <c r="G109" s="355"/>
      <c r="H109" s="179"/>
      <c r="I109" s="355"/>
      <c r="J109" s="355"/>
      <c r="K109" s="355"/>
      <c r="L109" s="355"/>
      <c r="M109" s="355"/>
    </row>
    <row r="110" spans="1:13" s="96" customFormat="1">
      <c r="A110" s="176"/>
      <c r="C110" s="176"/>
      <c r="D110" s="396"/>
      <c r="E110" s="355"/>
      <c r="F110" s="355"/>
      <c r="G110" s="355"/>
      <c r="H110" s="179"/>
      <c r="I110" s="355"/>
      <c r="J110" s="355"/>
      <c r="K110" s="355"/>
      <c r="L110" s="355"/>
      <c r="M110" s="355"/>
    </row>
    <row r="111" spans="1:13" s="96" customFormat="1">
      <c r="A111" s="176"/>
      <c r="C111" s="176"/>
      <c r="D111" s="396"/>
      <c r="E111" s="355"/>
      <c r="F111" s="355"/>
      <c r="G111" s="355"/>
      <c r="H111" s="179"/>
      <c r="I111" s="355"/>
      <c r="J111" s="355"/>
      <c r="K111" s="355"/>
      <c r="L111" s="355"/>
      <c r="M111" s="355"/>
    </row>
    <row r="112" spans="1:13" s="96" customFormat="1">
      <c r="A112" s="176"/>
      <c r="C112" s="176"/>
      <c r="D112" s="396"/>
      <c r="E112" s="355"/>
      <c r="F112" s="355"/>
      <c r="G112" s="355"/>
      <c r="H112" s="179"/>
      <c r="I112" s="355"/>
      <c r="J112" s="355"/>
      <c r="K112" s="355"/>
      <c r="L112" s="355"/>
      <c r="M112" s="355"/>
    </row>
    <row r="113" spans="1:13" s="96" customFormat="1">
      <c r="A113" s="176"/>
      <c r="C113" s="176"/>
      <c r="D113" s="396"/>
      <c r="E113" s="355"/>
      <c r="F113" s="355"/>
      <c r="G113" s="355"/>
      <c r="H113" s="179"/>
      <c r="I113" s="355"/>
      <c r="J113" s="355"/>
      <c r="K113" s="355"/>
      <c r="L113" s="355"/>
      <c r="M113" s="355"/>
    </row>
    <row r="114" spans="1:13" s="96" customFormat="1">
      <c r="A114" s="176"/>
      <c r="C114" s="176"/>
      <c r="D114" s="396"/>
      <c r="E114" s="355"/>
      <c r="F114" s="355"/>
      <c r="G114" s="355"/>
      <c r="H114" s="179"/>
      <c r="I114" s="355"/>
      <c r="J114" s="355"/>
      <c r="K114" s="355"/>
      <c r="L114" s="355"/>
      <c r="M114" s="355"/>
    </row>
    <row r="115" spans="1:13" s="96" customFormat="1">
      <c r="A115" s="176"/>
      <c r="C115" s="176"/>
      <c r="D115" s="396"/>
      <c r="E115" s="355"/>
      <c r="F115" s="355"/>
      <c r="G115" s="355"/>
      <c r="H115" s="179"/>
      <c r="I115" s="355"/>
      <c r="J115" s="355"/>
      <c r="K115" s="355"/>
      <c r="L115" s="355"/>
      <c r="M115" s="355"/>
    </row>
    <row r="116" spans="1:13" s="96" customFormat="1">
      <c r="A116" s="176"/>
      <c r="C116" s="176"/>
      <c r="D116" s="396"/>
      <c r="E116" s="355"/>
      <c r="F116" s="355"/>
      <c r="G116" s="355"/>
      <c r="H116" s="179"/>
      <c r="I116" s="355"/>
      <c r="J116" s="355"/>
      <c r="K116" s="355"/>
      <c r="L116" s="355"/>
      <c r="M116" s="355"/>
    </row>
    <row r="117" spans="1:13" s="96" customFormat="1">
      <c r="A117" s="176"/>
      <c r="C117" s="176"/>
      <c r="D117" s="396"/>
      <c r="E117" s="355"/>
      <c r="F117" s="355"/>
      <c r="G117" s="355"/>
      <c r="H117" s="179"/>
      <c r="I117" s="355"/>
      <c r="J117" s="355"/>
      <c r="K117" s="355"/>
      <c r="L117" s="355"/>
      <c r="M117" s="355"/>
    </row>
    <row r="118" spans="1:13" s="96" customFormat="1">
      <c r="A118" s="176"/>
      <c r="C118" s="176"/>
      <c r="D118" s="396"/>
      <c r="E118" s="355"/>
      <c r="F118" s="355"/>
      <c r="G118" s="355"/>
      <c r="H118" s="179"/>
      <c r="I118" s="355"/>
      <c r="J118" s="355"/>
      <c r="K118" s="355"/>
      <c r="L118" s="355"/>
      <c r="M118" s="355"/>
    </row>
    <row r="119" spans="1:13" s="96" customFormat="1">
      <c r="A119" s="176"/>
      <c r="C119" s="176"/>
      <c r="D119" s="396"/>
      <c r="E119" s="355"/>
      <c r="F119" s="355"/>
      <c r="G119" s="355"/>
      <c r="H119" s="179"/>
      <c r="I119" s="355"/>
      <c r="J119" s="355"/>
      <c r="K119" s="355"/>
      <c r="L119" s="355"/>
      <c r="M119" s="355"/>
    </row>
    <row r="120" spans="1:13" s="96" customFormat="1">
      <c r="A120" s="176"/>
      <c r="C120" s="176"/>
      <c r="D120" s="396"/>
      <c r="E120" s="355"/>
      <c r="F120" s="355"/>
      <c r="G120" s="355"/>
      <c r="H120" s="179"/>
      <c r="I120" s="355"/>
      <c r="J120" s="355"/>
      <c r="K120" s="355"/>
      <c r="L120" s="355"/>
      <c r="M120" s="355"/>
    </row>
    <row r="121" spans="1:13" s="96" customFormat="1">
      <c r="A121" s="176"/>
      <c r="C121" s="176"/>
      <c r="D121" s="396"/>
      <c r="E121" s="355"/>
      <c r="F121" s="355"/>
      <c r="G121" s="355"/>
      <c r="H121" s="179"/>
      <c r="I121" s="355"/>
      <c r="J121" s="355"/>
      <c r="K121" s="355"/>
      <c r="L121" s="355"/>
      <c r="M121" s="355"/>
    </row>
    <row r="122" spans="1:13" s="96" customFormat="1">
      <c r="A122" s="176"/>
      <c r="C122" s="176"/>
      <c r="D122" s="396"/>
      <c r="E122" s="355"/>
      <c r="F122" s="355"/>
      <c r="G122" s="355"/>
      <c r="H122" s="179"/>
      <c r="I122" s="355"/>
      <c r="J122" s="355"/>
      <c r="K122" s="355"/>
      <c r="L122" s="355"/>
      <c r="M122" s="355"/>
    </row>
    <row r="123" spans="1:13" s="96" customFormat="1">
      <c r="A123" s="176"/>
      <c r="C123" s="176"/>
      <c r="D123" s="396"/>
      <c r="E123" s="355"/>
      <c r="F123" s="355"/>
      <c r="G123" s="355"/>
      <c r="H123" s="179"/>
      <c r="I123" s="355"/>
      <c r="J123" s="355"/>
      <c r="K123" s="355"/>
      <c r="L123" s="355"/>
      <c r="M123" s="355"/>
    </row>
    <row r="124" spans="1:13" s="96" customFormat="1">
      <c r="A124" s="176"/>
      <c r="C124" s="176"/>
      <c r="D124" s="396"/>
      <c r="E124" s="355"/>
      <c r="F124" s="355"/>
      <c r="G124" s="355"/>
      <c r="H124" s="179"/>
      <c r="I124" s="355"/>
      <c r="J124" s="355"/>
      <c r="K124" s="355"/>
      <c r="L124" s="355"/>
      <c r="M124" s="355"/>
    </row>
    <row r="125" spans="1:13" s="96" customFormat="1">
      <c r="A125" s="176"/>
      <c r="C125" s="176"/>
      <c r="D125" s="396"/>
      <c r="E125" s="355"/>
      <c r="F125" s="355"/>
      <c r="G125" s="355"/>
      <c r="H125" s="179"/>
      <c r="I125" s="355"/>
      <c r="J125" s="355"/>
      <c r="K125" s="355"/>
      <c r="L125" s="355"/>
      <c r="M125" s="355"/>
    </row>
    <row r="126" spans="1:13" s="96" customFormat="1">
      <c r="A126" s="176"/>
      <c r="C126" s="176"/>
      <c r="D126" s="396"/>
      <c r="E126" s="355"/>
      <c r="F126" s="355"/>
      <c r="G126" s="355"/>
      <c r="H126" s="179"/>
      <c r="I126" s="355"/>
      <c r="J126" s="355"/>
      <c r="K126" s="355"/>
      <c r="L126" s="355"/>
      <c r="M126" s="355"/>
    </row>
    <row r="127" spans="1:13" s="96" customFormat="1">
      <c r="A127" s="176"/>
      <c r="C127" s="176"/>
      <c r="D127" s="396"/>
      <c r="E127" s="355"/>
      <c r="F127" s="355"/>
      <c r="G127" s="355"/>
      <c r="H127" s="179"/>
      <c r="I127" s="355"/>
      <c r="J127" s="355"/>
      <c r="K127" s="355"/>
      <c r="L127" s="355"/>
      <c r="M127" s="355"/>
    </row>
    <row r="128" spans="1:13" s="96" customFormat="1">
      <c r="A128" s="176"/>
      <c r="C128" s="176"/>
      <c r="D128" s="396"/>
      <c r="E128" s="355"/>
      <c r="F128" s="355"/>
      <c r="G128" s="355"/>
      <c r="H128" s="179"/>
      <c r="I128" s="355"/>
      <c r="J128" s="355"/>
      <c r="K128" s="355"/>
      <c r="L128" s="355"/>
      <c r="M128" s="355"/>
    </row>
    <row r="129" spans="1:13" s="96" customFormat="1">
      <c r="A129" s="176"/>
      <c r="C129" s="176"/>
      <c r="D129" s="396"/>
      <c r="E129" s="355"/>
      <c r="F129" s="355"/>
      <c r="G129" s="355"/>
      <c r="H129" s="179"/>
      <c r="I129" s="355"/>
      <c r="J129" s="355"/>
      <c r="K129" s="355"/>
      <c r="L129" s="355"/>
      <c r="M129" s="355"/>
    </row>
    <row r="130" spans="1:13" s="96" customFormat="1">
      <c r="A130" s="176"/>
      <c r="C130" s="176"/>
      <c r="D130" s="396"/>
      <c r="E130" s="355"/>
      <c r="F130" s="355"/>
      <c r="G130" s="355"/>
      <c r="H130" s="179"/>
      <c r="I130" s="355"/>
      <c r="J130" s="355"/>
      <c r="K130" s="355"/>
      <c r="L130" s="355"/>
      <c r="M130" s="355"/>
    </row>
    <row r="131" spans="1:13" s="96" customFormat="1">
      <c r="A131" s="176"/>
      <c r="C131" s="176"/>
      <c r="D131" s="396"/>
      <c r="E131" s="355"/>
      <c r="F131" s="355"/>
      <c r="G131" s="355"/>
      <c r="H131" s="179"/>
      <c r="I131" s="355"/>
      <c r="J131" s="355"/>
      <c r="K131" s="355"/>
      <c r="L131" s="355"/>
      <c r="M131" s="355"/>
    </row>
    <row r="132" spans="1:13" s="96" customFormat="1">
      <c r="A132" s="176"/>
      <c r="C132" s="176"/>
      <c r="D132" s="396"/>
      <c r="E132" s="355"/>
      <c r="F132" s="355"/>
      <c r="G132" s="355"/>
      <c r="H132" s="179"/>
      <c r="I132" s="355"/>
      <c r="J132" s="355"/>
      <c r="K132" s="355"/>
      <c r="L132" s="355"/>
      <c r="M132" s="355"/>
    </row>
    <row r="133" spans="1:13" s="96" customFormat="1">
      <c r="A133" s="176"/>
      <c r="C133" s="176"/>
      <c r="D133" s="396"/>
      <c r="E133" s="355"/>
      <c r="F133" s="355"/>
      <c r="G133" s="355"/>
      <c r="H133" s="179"/>
      <c r="I133" s="355"/>
      <c r="J133" s="355"/>
      <c r="K133" s="355"/>
      <c r="L133" s="355"/>
      <c r="M133" s="355"/>
    </row>
    <row r="134" spans="1:13" s="96" customFormat="1">
      <c r="A134" s="176"/>
      <c r="C134" s="176"/>
      <c r="D134" s="396"/>
      <c r="E134" s="355"/>
      <c r="F134" s="355"/>
      <c r="G134" s="355"/>
      <c r="H134" s="179"/>
      <c r="I134" s="355"/>
      <c r="J134" s="355"/>
      <c r="K134" s="355"/>
      <c r="L134" s="355"/>
      <c r="M134" s="355"/>
    </row>
    <row r="135" spans="1:13" s="96" customFormat="1">
      <c r="A135" s="176"/>
      <c r="C135" s="176"/>
      <c r="D135" s="396"/>
      <c r="E135" s="355"/>
      <c r="F135" s="355"/>
      <c r="G135" s="355"/>
      <c r="H135" s="179"/>
      <c r="I135" s="355"/>
      <c r="J135" s="355"/>
      <c r="K135" s="355"/>
      <c r="L135" s="355"/>
      <c r="M135" s="355"/>
    </row>
    <row r="136" spans="1:13" s="96" customFormat="1">
      <c r="A136" s="176"/>
      <c r="C136" s="176"/>
      <c r="D136" s="396"/>
      <c r="E136" s="355"/>
      <c r="F136" s="355"/>
      <c r="G136" s="355"/>
      <c r="H136" s="179"/>
      <c r="I136" s="355"/>
      <c r="J136" s="355"/>
      <c r="K136" s="355"/>
      <c r="L136" s="355"/>
      <c r="M136" s="355"/>
    </row>
    <row r="137" spans="1:13" s="96" customFormat="1">
      <c r="A137" s="176"/>
      <c r="C137" s="176"/>
      <c r="D137" s="396"/>
      <c r="E137" s="355"/>
      <c r="F137" s="355"/>
      <c r="G137" s="355"/>
      <c r="H137" s="179"/>
      <c r="I137" s="355"/>
      <c r="J137" s="355"/>
      <c r="K137" s="355"/>
      <c r="L137" s="355"/>
      <c r="M137" s="355"/>
    </row>
    <row r="138" spans="1:13" s="96" customFormat="1">
      <c r="A138" s="176"/>
      <c r="C138" s="176"/>
      <c r="D138" s="396"/>
      <c r="E138" s="355"/>
      <c r="F138" s="355"/>
      <c r="G138" s="355"/>
      <c r="H138" s="179"/>
      <c r="I138" s="355"/>
      <c r="J138" s="355"/>
      <c r="K138" s="355"/>
      <c r="L138" s="355"/>
      <c r="M138" s="355"/>
    </row>
    <row r="139" spans="1:13" s="96" customFormat="1">
      <c r="A139" s="176"/>
      <c r="C139" s="176"/>
      <c r="D139" s="396"/>
      <c r="E139" s="355"/>
      <c r="F139" s="355"/>
      <c r="G139" s="355"/>
      <c r="H139" s="179"/>
      <c r="I139" s="355"/>
      <c r="J139" s="355"/>
      <c r="K139" s="355"/>
      <c r="L139" s="355"/>
      <c r="M139" s="355"/>
    </row>
    <row r="140" spans="1:13" s="96" customFormat="1">
      <c r="A140" s="176"/>
      <c r="C140" s="176"/>
      <c r="D140" s="396"/>
      <c r="E140" s="355"/>
      <c r="F140" s="355"/>
      <c r="G140" s="355"/>
      <c r="H140" s="179"/>
      <c r="I140" s="355"/>
      <c r="J140" s="355"/>
      <c r="K140" s="355"/>
      <c r="L140" s="355"/>
      <c r="M140" s="355"/>
    </row>
    <row r="141" spans="1:13" s="96" customFormat="1">
      <c r="A141" s="176"/>
      <c r="C141" s="176"/>
      <c r="D141" s="396"/>
      <c r="E141" s="355"/>
      <c r="F141" s="355"/>
      <c r="G141" s="355"/>
      <c r="H141" s="179"/>
      <c r="I141" s="355"/>
      <c r="J141" s="355"/>
      <c r="K141" s="355"/>
      <c r="L141" s="355"/>
      <c r="M141" s="355"/>
    </row>
    <row r="142" spans="1:13" s="96" customFormat="1">
      <c r="A142" s="176"/>
      <c r="C142" s="176"/>
      <c r="D142" s="396"/>
      <c r="E142" s="355"/>
      <c r="F142" s="355"/>
      <c r="G142" s="355"/>
      <c r="H142" s="179"/>
      <c r="I142" s="355"/>
      <c r="J142" s="355"/>
      <c r="K142" s="355"/>
      <c r="L142" s="355"/>
      <c r="M142" s="355"/>
    </row>
    <row r="143" spans="1:13" s="96" customFormat="1">
      <c r="A143" s="176"/>
      <c r="C143" s="176"/>
      <c r="D143" s="396"/>
      <c r="E143" s="355"/>
      <c r="F143" s="355"/>
      <c r="G143" s="355"/>
      <c r="H143" s="179"/>
      <c r="I143" s="355"/>
      <c r="J143" s="355"/>
      <c r="K143" s="355"/>
      <c r="L143" s="355"/>
      <c r="M143" s="355"/>
    </row>
    <row r="144" spans="1:13" s="96" customFormat="1">
      <c r="A144" s="176"/>
      <c r="C144" s="176"/>
      <c r="D144" s="396"/>
      <c r="E144" s="355"/>
      <c r="F144" s="355"/>
      <c r="G144" s="355"/>
      <c r="H144" s="179"/>
      <c r="I144" s="355"/>
      <c r="J144" s="355"/>
      <c r="K144" s="355"/>
      <c r="L144" s="355"/>
      <c r="M144" s="355"/>
    </row>
    <row r="145" spans="1:13" s="96" customFormat="1">
      <c r="A145" s="176"/>
      <c r="C145" s="176"/>
      <c r="D145" s="396"/>
      <c r="E145" s="355"/>
      <c r="F145" s="355"/>
      <c r="G145" s="355"/>
      <c r="H145" s="179"/>
      <c r="I145" s="355"/>
      <c r="J145" s="355"/>
      <c r="K145" s="355"/>
      <c r="L145" s="355"/>
      <c r="M145" s="355"/>
    </row>
    <row r="146" spans="1:13" s="96" customFormat="1">
      <c r="A146" s="176"/>
      <c r="C146" s="176"/>
      <c r="D146" s="396"/>
      <c r="E146" s="355"/>
      <c r="F146" s="355"/>
      <c r="G146" s="355"/>
      <c r="H146" s="179"/>
      <c r="I146" s="355"/>
      <c r="J146" s="355"/>
      <c r="K146" s="355"/>
      <c r="L146" s="355"/>
      <c r="M146" s="355"/>
    </row>
    <row r="147" spans="1:13" s="96" customFormat="1">
      <c r="A147" s="176"/>
      <c r="C147" s="176"/>
      <c r="D147" s="396"/>
      <c r="E147" s="355"/>
      <c r="F147" s="355"/>
      <c r="G147" s="355"/>
      <c r="H147" s="179"/>
      <c r="I147" s="355"/>
      <c r="J147" s="355"/>
      <c r="K147" s="355"/>
      <c r="L147" s="355"/>
      <c r="M147" s="355"/>
    </row>
    <row r="148" spans="1:13" s="96" customFormat="1">
      <c r="A148" s="176"/>
      <c r="C148" s="176"/>
      <c r="D148" s="396"/>
      <c r="E148" s="355"/>
      <c r="F148" s="355"/>
      <c r="G148" s="355"/>
      <c r="H148" s="179"/>
      <c r="I148" s="355"/>
      <c r="J148" s="355"/>
      <c r="K148" s="355"/>
      <c r="L148" s="355"/>
      <c r="M148" s="355"/>
    </row>
    <row r="149" spans="1:13" s="96" customFormat="1">
      <c r="A149" s="176"/>
      <c r="C149" s="176"/>
      <c r="D149" s="396"/>
      <c r="E149" s="355"/>
      <c r="F149" s="355"/>
      <c r="G149" s="355"/>
      <c r="H149" s="179"/>
      <c r="I149" s="355"/>
      <c r="J149" s="355"/>
      <c r="K149" s="355"/>
      <c r="L149" s="355"/>
      <c r="M149" s="355"/>
    </row>
    <row r="150" spans="1:13" s="96" customFormat="1">
      <c r="A150" s="176"/>
      <c r="C150" s="176"/>
      <c r="D150" s="396"/>
      <c r="E150" s="355"/>
      <c r="F150" s="355"/>
      <c r="G150" s="355"/>
      <c r="H150" s="179"/>
      <c r="I150" s="355"/>
      <c r="J150" s="355"/>
      <c r="K150" s="355"/>
      <c r="L150" s="355"/>
      <c r="M150" s="355"/>
    </row>
    <row r="151" spans="1:13" s="96" customFormat="1">
      <c r="A151" s="176"/>
      <c r="C151" s="176"/>
      <c r="D151" s="396"/>
      <c r="E151" s="355"/>
      <c r="F151" s="355"/>
      <c r="G151" s="355"/>
      <c r="H151" s="179"/>
      <c r="I151" s="355"/>
      <c r="J151" s="355"/>
      <c r="K151" s="355"/>
      <c r="L151" s="355"/>
      <c r="M151" s="355"/>
    </row>
    <row r="152" spans="1:13" s="96" customFormat="1">
      <c r="A152" s="176"/>
      <c r="C152" s="176"/>
      <c r="D152" s="396"/>
      <c r="E152" s="355"/>
      <c r="F152" s="355"/>
      <c r="G152" s="355"/>
      <c r="H152" s="179"/>
      <c r="I152" s="355"/>
      <c r="J152" s="355"/>
      <c r="K152" s="355"/>
      <c r="L152" s="355"/>
      <c r="M152" s="355"/>
    </row>
    <row r="153" spans="1:13" s="96" customFormat="1">
      <c r="A153" s="176"/>
      <c r="C153" s="176"/>
      <c r="D153" s="396"/>
      <c r="E153" s="355"/>
      <c r="F153" s="355"/>
      <c r="G153" s="355"/>
      <c r="H153" s="179"/>
      <c r="I153" s="355"/>
      <c r="J153" s="355"/>
      <c r="K153" s="355"/>
      <c r="L153" s="355"/>
      <c r="M153" s="355"/>
    </row>
    <row r="154" spans="1:13" s="96" customFormat="1">
      <c r="A154" s="176"/>
      <c r="C154" s="176"/>
      <c r="D154" s="396"/>
      <c r="E154" s="355"/>
      <c r="F154" s="355"/>
      <c r="G154" s="355"/>
      <c r="H154" s="179"/>
      <c r="I154" s="355"/>
      <c r="J154" s="355"/>
      <c r="K154" s="355"/>
      <c r="L154" s="355"/>
      <c r="M154" s="355"/>
    </row>
    <row r="155" spans="1:13" s="96" customFormat="1">
      <c r="A155" s="176"/>
      <c r="C155" s="176"/>
      <c r="D155" s="396"/>
      <c r="E155" s="355"/>
      <c r="F155" s="355"/>
      <c r="G155" s="355"/>
      <c r="H155" s="179"/>
      <c r="I155" s="355"/>
      <c r="J155" s="355"/>
      <c r="K155" s="355"/>
      <c r="L155" s="355"/>
      <c r="M155" s="355"/>
    </row>
    <row r="156" spans="1:13" s="96" customFormat="1">
      <c r="A156" s="176"/>
      <c r="C156" s="176"/>
      <c r="D156" s="396"/>
      <c r="E156" s="355"/>
      <c r="F156" s="355"/>
      <c r="G156" s="355"/>
      <c r="H156" s="179"/>
      <c r="I156" s="355"/>
      <c r="J156" s="355"/>
      <c r="K156" s="355"/>
      <c r="L156" s="355"/>
      <c r="M156" s="355"/>
    </row>
    <row r="157" spans="1:13" s="96" customFormat="1">
      <c r="A157" s="176"/>
      <c r="C157" s="176"/>
      <c r="D157" s="396"/>
      <c r="E157" s="355"/>
      <c r="F157" s="355"/>
      <c r="G157" s="355"/>
      <c r="H157" s="179"/>
      <c r="I157" s="355"/>
      <c r="J157" s="355"/>
      <c r="K157" s="355"/>
      <c r="L157" s="355"/>
      <c r="M157" s="355"/>
    </row>
  </sheetData>
  <sheetProtection sheet="1" objects="1" scenarios="1"/>
  <mergeCells count="6">
    <mergeCell ref="A6:B6"/>
    <mergeCell ref="A1:C1"/>
    <mergeCell ref="A2:C2"/>
    <mergeCell ref="B3:F3"/>
    <mergeCell ref="A4:C4"/>
    <mergeCell ref="B5:F5"/>
  </mergeCells>
  <printOptions gridLines="1"/>
  <pageMargins left="0.78749999999999998" right="0.39374999999999999" top="1.2090277777777778" bottom="0.98402777777777772" header="0.39374999999999999" footer="0.51180555555555551"/>
  <pageSetup paperSize="9" scale="75" firstPageNumber="0" orientation="portrait" horizontalDpi="300" verticalDpi="300" r:id="rId1"/>
  <headerFooter alignWithMargins="0">
    <oddHeader>&amp;C&amp;"Arial CE,Navadno"&amp;8MM-BIRO d.o.o. Ulica tolminskih puntarjev 4, 5000 Nova Gorica,  
tel: 05 333-49-40, fax: 05 333-49-39,  
e.mail: mm.biro@siol.net, http://www.mm-biro.si</oddHeader>
    <oddFooter>&amp;L&amp;"Arial CE,Navadno"&amp;8Mapa: 4&amp;C&amp;"Arial CE,Navadno"&amp;8POPIS ELEKTROINSTALACIJSKEGA MATERIALA IN DEL&amp;R&amp;"Arial CE,Navadno"&amp;8Stran: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7"/>
  <sheetViews>
    <sheetView view="pageBreakPreview" topLeftCell="A51" zoomScaleSheetLayoutView="100" workbookViewId="0">
      <selection activeCell="E59" sqref="E59"/>
    </sheetView>
  </sheetViews>
  <sheetFormatPr defaultRowHeight="12.75"/>
  <cols>
    <col min="1" max="1" width="4" style="176" customWidth="1"/>
    <col min="2" max="2" width="61.7109375" style="96" customWidth="1"/>
    <col min="3" max="3" width="6.7109375" style="96" customWidth="1"/>
    <col min="4" max="4" width="8.85546875" style="348" customWidth="1"/>
    <col min="5" max="5" width="11.5703125" style="348" customWidth="1"/>
    <col min="6" max="7" width="12.7109375" style="348" customWidth="1"/>
    <col min="8" max="8" width="11.140625" style="179" customWidth="1"/>
    <col min="9" max="9" width="5.7109375" style="95" customWidth="1"/>
    <col min="10" max="10" width="11.85546875" style="180" customWidth="1"/>
    <col min="11" max="11" width="12.5703125" style="95" customWidth="1"/>
    <col min="12" max="12" width="0" style="95" hidden="1" customWidth="1"/>
    <col min="13" max="13" width="0" style="180" hidden="1" customWidth="1"/>
    <col min="14" max="256" width="9.140625" style="95"/>
    <col min="257" max="257" width="4" style="95" customWidth="1"/>
    <col min="258" max="258" width="61.7109375" style="95" customWidth="1"/>
    <col min="259" max="259" width="6.7109375" style="95" customWidth="1"/>
    <col min="260" max="260" width="8.85546875" style="95" customWidth="1"/>
    <col min="261" max="261" width="11.5703125" style="95" customWidth="1"/>
    <col min="262" max="263" width="12.7109375" style="95" customWidth="1"/>
    <col min="264" max="264" width="11.140625" style="95" customWidth="1"/>
    <col min="265" max="265" width="5.7109375" style="95" customWidth="1"/>
    <col min="266" max="266" width="11.85546875" style="95" customWidth="1"/>
    <col min="267" max="267" width="12.5703125" style="95" customWidth="1"/>
    <col min="268" max="269" width="0" style="95" hidden="1" customWidth="1"/>
    <col min="270" max="512" width="9.140625" style="95"/>
    <col min="513" max="513" width="4" style="95" customWidth="1"/>
    <col min="514" max="514" width="61.7109375" style="95" customWidth="1"/>
    <col min="515" max="515" width="6.7109375" style="95" customWidth="1"/>
    <col min="516" max="516" width="8.85546875" style="95" customWidth="1"/>
    <col min="517" max="517" width="11.5703125" style="95" customWidth="1"/>
    <col min="518" max="519" width="12.7109375" style="95" customWidth="1"/>
    <col min="520" max="520" width="11.140625" style="95" customWidth="1"/>
    <col min="521" max="521" width="5.7109375" style="95" customWidth="1"/>
    <col min="522" max="522" width="11.85546875" style="95" customWidth="1"/>
    <col min="523" max="523" width="12.5703125" style="95" customWidth="1"/>
    <col min="524" max="525" width="0" style="95" hidden="1" customWidth="1"/>
    <col min="526" max="768" width="9.140625" style="95"/>
    <col min="769" max="769" width="4" style="95" customWidth="1"/>
    <col min="770" max="770" width="61.7109375" style="95" customWidth="1"/>
    <col min="771" max="771" width="6.7109375" style="95" customWidth="1"/>
    <col min="772" max="772" width="8.85546875" style="95" customWidth="1"/>
    <col min="773" max="773" width="11.5703125" style="95" customWidth="1"/>
    <col min="774" max="775" width="12.7109375" style="95" customWidth="1"/>
    <col min="776" max="776" width="11.140625" style="95" customWidth="1"/>
    <col min="777" max="777" width="5.7109375" style="95" customWidth="1"/>
    <col min="778" max="778" width="11.85546875" style="95" customWidth="1"/>
    <col min="779" max="779" width="12.5703125" style="95" customWidth="1"/>
    <col min="780" max="781" width="0" style="95" hidden="1" customWidth="1"/>
    <col min="782" max="1024" width="9.140625" style="95"/>
    <col min="1025" max="1025" width="4" style="95" customWidth="1"/>
    <col min="1026" max="1026" width="61.7109375" style="95" customWidth="1"/>
    <col min="1027" max="1027" width="6.7109375" style="95" customWidth="1"/>
    <col min="1028" max="1028" width="8.85546875" style="95" customWidth="1"/>
    <col min="1029" max="1029" width="11.5703125" style="95" customWidth="1"/>
    <col min="1030" max="1031" width="12.7109375" style="95" customWidth="1"/>
    <col min="1032" max="1032" width="11.140625" style="95" customWidth="1"/>
    <col min="1033" max="1033" width="5.7109375" style="95" customWidth="1"/>
    <col min="1034" max="1034" width="11.85546875" style="95" customWidth="1"/>
    <col min="1035" max="1035" width="12.5703125" style="95" customWidth="1"/>
    <col min="1036" max="1037" width="0" style="95" hidden="1" customWidth="1"/>
    <col min="1038" max="1280" width="9.140625" style="95"/>
    <col min="1281" max="1281" width="4" style="95" customWidth="1"/>
    <col min="1282" max="1282" width="61.7109375" style="95" customWidth="1"/>
    <col min="1283" max="1283" width="6.7109375" style="95" customWidth="1"/>
    <col min="1284" max="1284" width="8.85546875" style="95" customWidth="1"/>
    <col min="1285" max="1285" width="11.5703125" style="95" customWidth="1"/>
    <col min="1286" max="1287" width="12.7109375" style="95" customWidth="1"/>
    <col min="1288" max="1288" width="11.140625" style="95" customWidth="1"/>
    <col min="1289" max="1289" width="5.7109375" style="95" customWidth="1"/>
    <col min="1290" max="1290" width="11.85546875" style="95" customWidth="1"/>
    <col min="1291" max="1291" width="12.5703125" style="95" customWidth="1"/>
    <col min="1292" max="1293" width="0" style="95" hidden="1" customWidth="1"/>
    <col min="1294" max="1536" width="9.140625" style="95"/>
    <col min="1537" max="1537" width="4" style="95" customWidth="1"/>
    <col min="1538" max="1538" width="61.7109375" style="95" customWidth="1"/>
    <col min="1539" max="1539" width="6.7109375" style="95" customWidth="1"/>
    <col min="1540" max="1540" width="8.85546875" style="95" customWidth="1"/>
    <col min="1541" max="1541" width="11.5703125" style="95" customWidth="1"/>
    <col min="1542" max="1543" width="12.7109375" style="95" customWidth="1"/>
    <col min="1544" max="1544" width="11.140625" style="95" customWidth="1"/>
    <col min="1545" max="1545" width="5.7109375" style="95" customWidth="1"/>
    <col min="1546" max="1546" width="11.85546875" style="95" customWidth="1"/>
    <col min="1547" max="1547" width="12.5703125" style="95" customWidth="1"/>
    <col min="1548" max="1549" width="0" style="95" hidden="1" customWidth="1"/>
    <col min="1550" max="1792" width="9.140625" style="95"/>
    <col min="1793" max="1793" width="4" style="95" customWidth="1"/>
    <col min="1794" max="1794" width="61.7109375" style="95" customWidth="1"/>
    <col min="1795" max="1795" width="6.7109375" style="95" customWidth="1"/>
    <col min="1796" max="1796" width="8.85546875" style="95" customWidth="1"/>
    <col min="1797" max="1797" width="11.5703125" style="95" customWidth="1"/>
    <col min="1798" max="1799" width="12.7109375" style="95" customWidth="1"/>
    <col min="1800" max="1800" width="11.140625" style="95" customWidth="1"/>
    <col min="1801" max="1801" width="5.7109375" style="95" customWidth="1"/>
    <col min="1802" max="1802" width="11.85546875" style="95" customWidth="1"/>
    <col min="1803" max="1803" width="12.5703125" style="95" customWidth="1"/>
    <col min="1804" max="1805" width="0" style="95" hidden="1" customWidth="1"/>
    <col min="1806" max="2048" width="9.140625" style="95"/>
    <col min="2049" max="2049" width="4" style="95" customWidth="1"/>
    <col min="2050" max="2050" width="61.7109375" style="95" customWidth="1"/>
    <col min="2051" max="2051" width="6.7109375" style="95" customWidth="1"/>
    <col min="2052" max="2052" width="8.85546875" style="95" customWidth="1"/>
    <col min="2053" max="2053" width="11.5703125" style="95" customWidth="1"/>
    <col min="2054" max="2055" width="12.7109375" style="95" customWidth="1"/>
    <col min="2056" max="2056" width="11.140625" style="95" customWidth="1"/>
    <col min="2057" max="2057" width="5.7109375" style="95" customWidth="1"/>
    <col min="2058" max="2058" width="11.85546875" style="95" customWidth="1"/>
    <col min="2059" max="2059" width="12.5703125" style="95" customWidth="1"/>
    <col min="2060" max="2061" width="0" style="95" hidden="1" customWidth="1"/>
    <col min="2062" max="2304" width="9.140625" style="95"/>
    <col min="2305" max="2305" width="4" style="95" customWidth="1"/>
    <col min="2306" max="2306" width="61.7109375" style="95" customWidth="1"/>
    <col min="2307" max="2307" width="6.7109375" style="95" customWidth="1"/>
    <col min="2308" max="2308" width="8.85546875" style="95" customWidth="1"/>
    <col min="2309" max="2309" width="11.5703125" style="95" customWidth="1"/>
    <col min="2310" max="2311" width="12.7109375" style="95" customWidth="1"/>
    <col min="2312" max="2312" width="11.140625" style="95" customWidth="1"/>
    <col min="2313" max="2313" width="5.7109375" style="95" customWidth="1"/>
    <col min="2314" max="2314" width="11.85546875" style="95" customWidth="1"/>
    <col min="2315" max="2315" width="12.5703125" style="95" customWidth="1"/>
    <col min="2316" max="2317" width="0" style="95" hidden="1" customWidth="1"/>
    <col min="2318" max="2560" width="9.140625" style="95"/>
    <col min="2561" max="2561" width="4" style="95" customWidth="1"/>
    <col min="2562" max="2562" width="61.7109375" style="95" customWidth="1"/>
    <col min="2563" max="2563" width="6.7109375" style="95" customWidth="1"/>
    <col min="2564" max="2564" width="8.85546875" style="95" customWidth="1"/>
    <col min="2565" max="2565" width="11.5703125" style="95" customWidth="1"/>
    <col min="2566" max="2567" width="12.7109375" style="95" customWidth="1"/>
    <col min="2568" max="2568" width="11.140625" style="95" customWidth="1"/>
    <col min="2569" max="2569" width="5.7109375" style="95" customWidth="1"/>
    <col min="2570" max="2570" width="11.85546875" style="95" customWidth="1"/>
    <col min="2571" max="2571" width="12.5703125" style="95" customWidth="1"/>
    <col min="2572" max="2573" width="0" style="95" hidden="1" customWidth="1"/>
    <col min="2574" max="2816" width="9.140625" style="95"/>
    <col min="2817" max="2817" width="4" style="95" customWidth="1"/>
    <col min="2818" max="2818" width="61.7109375" style="95" customWidth="1"/>
    <col min="2819" max="2819" width="6.7109375" style="95" customWidth="1"/>
    <col min="2820" max="2820" width="8.85546875" style="95" customWidth="1"/>
    <col min="2821" max="2821" width="11.5703125" style="95" customWidth="1"/>
    <col min="2822" max="2823" width="12.7109375" style="95" customWidth="1"/>
    <col min="2824" max="2824" width="11.140625" style="95" customWidth="1"/>
    <col min="2825" max="2825" width="5.7109375" style="95" customWidth="1"/>
    <col min="2826" max="2826" width="11.85546875" style="95" customWidth="1"/>
    <col min="2827" max="2827" width="12.5703125" style="95" customWidth="1"/>
    <col min="2828" max="2829" width="0" style="95" hidden="1" customWidth="1"/>
    <col min="2830" max="3072" width="9.140625" style="95"/>
    <col min="3073" max="3073" width="4" style="95" customWidth="1"/>
    <col min="3074" max="3074" width="61.7109375" style="95" customWidth="1"/>
    <col min="3075" max="3075" width="6.7109375" style="95" customWidth="1"/>
    <col min="3076" max="3076" width="8.85546875" style="95" customWidth="1"/>
    <col min="3077" max="3077" width="11.5703125" style="95" customWidth="1"/>
    <col min="3078" max="3079" width="12.7109375" style="95" customWidth="1"/>
    <col min="3080" max="3080" width="11.140625" style="95" customWidth="1"/>
    <col min="3081" max="3081" width="5.7109375" style="95" customWidth="1"/>
    <col min="3082" max="3082" width="11.85546875" style="95" customWidth="1"/>
    <col min="3083" max="3083" width="12.5703125" style="95" customWidth="1"/>
    <col min="3084" max="3085" width="0" style="95" hidden="1" customWidth="1"/>
    <col min="3086" max="3328" width="9.140625" style="95"/>
    <col min="3329" max="3329" width="4" style="95" customWidth="1"/>
    <col min="3330" max="3330" width="61.7109375" style="95" customWidth="1"/>
    <col min="3331" max="3331" width="6.7109375" style="95" customWidth="1"/>
    <col min="3332" max="3332" width="8.85546875" style="95" customWidth="1"/>
    <col min="3333" max="3333" width="11.5703125" style="95" customWidth="1"/>
    <col min="3334" max="3335" width="12.7109375" style="95" customWidth="1"/>
    <col min="3336" max="3336" width="11.140625" style="95" customWidth="1"/>
    <col min="3337" max="3337" width="5.7109375" style="95" customWidth="1"/>
    <col min="3338" max="3338" width="11.85546875" style="95" customWidth="1"/>
    <col min="3339" max="3339" width="12.5703125" style="95" customWidth="1"/>
    <col min="3340" max="3341" width="0" style="95" hidden="1" customWidth="1"/>
    <col min="3342" max="3584" width="9.140625" style="95"/>
    <col min="3585" max="3585" width="4" style="95" customWidth="1"/>
    <col min="3586" max="3586" width="61.7109375" style="95" customWidth="1"/>
    <col min="3587" max="3587" width="6.7109375" style="95" customWidth="1"/>
    <col min="3588" max="3588" width="8.85546875" style="95" customWidth="1"/>
    <col min="3589" max="3589" width="11.5703125" style="95" customWidth="1"/>
    <col min="3590" max="3591" width="12.7109375" style="95" customWidth="1"/>
    <col min="3592" max="3592" width="11.140625" style="95" customWidth="1"/>
    <col min="3593" max="3593" width="5.7109375" style="95" customWidth="1"/>
    <col min="3594" max="3594" width="11.85546875" style="95" customWidth="1"/>
    <col min="3595" max="3595" width="12.5703125" style="95" customWidth="1"/>
    <col min="3596" max="3597" width="0" style="95" hidden="1" customWidth="1"/>
    <col min="3598" max="3840" width="9.140625" style="95"/>
    <col min="3841" max="3841" width="4" style="95" customWidth="1"/>
    <col min="3842" max="3842" width="61.7109375" style="95" customWidth="1"/>
    <col min="3843" max="3843" width="6.7109375" style="95" customWidth="1"/>
    <col min="3844" max="3844" width="8.85546875" style="95" customWidth="1"/>
    <col min="3845" max="3845" width="11.5703125" style="95" customWidth="1"/>
    <col min="3846" max="3847" width="12.7109375" style="95" customWidth="1"/>
    <col min="3848" max="3848" width="11.140625" style="95" customWidth="1"/>
    <col min="3849" max="3849" width="5.7109375" style="95" customWidth="1"/>
    <col min="3850" max="3850" width="11.85546875" style="95" customWidth="1"/>
    <col min="3851" max="3851" width="12.5703125" style="95" customWidth="1"/>
    <col min="3852" max="3853" width="0" style="95" hidden="1" customWidth="1"/>
    <col min="3854" max="4096" width="9.140625" style="95"/>
    <col min="4097" max="4097" width="4" style="95" customWidth="1"/>
    <col min="4098" max="4098" width="61.7109375" style="95" customWidth="1"/>
    <col min="4099" max="4099" width="6.7109375" style="95" customWidth="1"/>
    <col min="4100" max="4100" width="8.85546875" style="95" customWidth="1"/>
    <col min="4101" max="4101" width="11.5703125" style="95" customWidth="1"/>
    <col min="4102" max="4103" width="12.7109375" style="95" customWidth="1"/>
    <col min="4104" max="4104" width="11.140625" style="95" customWidth="1"/>
    <col min="4105" max="4105" width="5.7109375" style="95" customWidth="1"/>
    <col min="4106" max="4106" width="11.85546875" style="95" customWidth="1"/>
    <col min="4107" max="4107" width="12.5703125" style="95" customWidth="1"/>
    <col min="4108" max="4109" width="0" style="95" hidden="1" customWidth="1"/>
    <col min="4110" max="4352" width="9.140625" style="95"/>
    <col min="4353" max="4353" width="4" style="95" customWidth="1"/>
    <col min="4354" max="4354" width="61.7109375" style="95" customWidth="1"/>
    <col min="4355" max="4355" width="6.7109375" style="95" customWidth="1"/>
    <col min="4356" max="4356" width="8.85546875" style="95" customWidth="1"/>
    <col min="4357" max="4357" width="11.5703125" style="95" customWidth="1"/>
    <col min="4358" max="4359" width="12.7109375" style="95" customWidth="1"/>
    <col min="4360" max="4360" width="11.140625" style="95" customWidth="1"/>
    <col min="4361" max="4361" width="5.7109375" style="95" customWidth="1"/>
    <col min="4362" max="4362" width="11.85546875" style="95" customWidth="1"/>
    <col min="4363" max="4363" width="12.5703125" style="95" customWidth="1"/>
    <col min="4364" max="4365" width="0" style="95" hidden="1" customWidth="1"/>
    <col min="4366" max="4608" width="9.140625" style="95"/>
    <col min="4609" max="4609" width="4" style="95" customWidth="1"/>
    <col min="4610" max="4610" width="61.7109375" style="95" customWidth="1"/>
    <col min="4611" max="4611" width="6.7109375" style="95" customWidth="1"/>
    <col min="4612" max="4612" width="8.85546875" style="95" customWidth="1"/>
    <col min="4613" max="4613" width="11.5703125" style="95" customWidth="1"/>
    <col min="4614" max="4615" width="12.7109375" style="95" customWidth="1"/>
    <col min="4616" max="4616" width="11.140625" style="95" customWidth="1"/>
    <col min="4617" max="4617" width="5.7109375" style="95" customWidth="1"/>
    <col min="4618" max="4618" width="11.85546875" style="95" customWidth="1"/>
    <col min="4619" max="4619" width="12.5703125" style="95" customWidth="1"/>
    <col min="4620" max="4621" width="0" style="95" hidden="1" customWidth="1"/>
    <col min="4622" max="4864" width="9.140625" style="95"/>
    <col min="4865" max="4865" width="4" style="95" customWidth="1"/>
    <col min="4866" max="4866" width="61.7109375" style="95" customWidth="1"/>
    <col min="4867" max="4867" width="6.7109375" style="95" customWidth="1"/>
    <col min="4868" max="4868" width="8.85546875" style="95" customWidth="1"/>
    <col min="4869" max="4869" width="11.5703125" style="95" customWidth="1"/>
    <col min="4870" max="4871" width="12.7109375" style="95" customWidth="1"/>
    <col min="4872" max="4872" width="11.140625" style="95" customWidth="1"/>
    <col min="4873" max="4873" width="5.7109375" style="95" customWidth="1"/>
    <col min="4874" max="4874" width="11.85546875" style="95" customWidth="1"/>
    <col min="4875" max="4875" width="12.5703125" style="95" customWidth="1"/>
    <col min="4876" max="4877" width="0" style="95" hidden="1" customWidth="1"/>
    <col min="4878" max="5120" width="9.140625" style="95"/>
    <col min="5121" max="5121" width="4" style="95" customWidth="1"/>
    <col min="5122" max="5122" width="61.7109375" style="95" customWidth="1"/>
    <col min="5123" max="5123" width="6.7109375" style="95" customWidth="1"/>
    <col min="5124" max="5124" width="8.85546875" style="95" customWidth="1"/>
    <col min="5125" max="5125" width="11.5703125" style="95" customWidth="1"/>
    <col min="5126" max="5127" width="12.7109375" style="95" customWidth="1"/>
    <col min="5128" max="5128" width="11.140625" style="95" customWidth="1"/>
    <col min="5129" max="5129" width="5.7109375" style="95" customWidth="1"/>
    <col min="5130" max="5130" width="11.85546875" style="95" customWidth="1"/>
    <col min="5131" max="5131" width="12.5703125" style="95" customWidth="1"/>
    <col min="5132" max="5133" width="0" style="95" hidden="1" customWidth="1"/>
    <col min="5134" max="5376" width="9.140625" style="95"/>
    <col min="5377" max="5377" width="4" style="95" customWidth="1"/>
    <col min="5378" max="5378" width="61.7109375" style="95" customWidth="1"/>
    <col min="5379" max="5379" width="6.7109375" style="95" customWidth="1"/>
    <col min="5380" max="5380" width="8.85546875" style="95" customWidth="1"/>
    <col min="5381" max="5381" width="11.5703125" style="95" customWidth="1"/>
    <col min="5382" max="5383" width="12.7109375" style="95" customWidth="1"/>
    <col min="5384" max="5384" width="11.140625" style="95" customWidth="1"/>
    <col min="5385" max="5385" width="5.7109375" style="95" customWidth="1"/>
    <col min="5386" max="5386" width="11.85546875" style="95" customWidth="1"/>
    <col min="5387" max="5387" width="12.5703125" style="95" customWidth="1"/>
    <col min="5388" max="5389" width="0" style="95" hidden="1" customWidth="1"/>
    <col min="5390" max="5632" width="9.140625" style="95"/>
    <col min="5633" max="5633" width="4" style="95" customWidth="1"/>
    <col min="5634" max="5634" width="61.7109375" style="95" customWidth="1"/>
    <col min="5635" max="5635" width="6.7109375" style="95" customWidth="1"/>
    <col min="5636" max="5636" width="8.85546875" style="95" customWidth="1"/>
    <col min="5637" max="5637" width="11.5703125" style="95" customWidth="1"/>
    <col min="5638" max="5639" width="12.7109375" style="95" customWidth="1"/>
    <col min="5640" max="5640" width="11.140625" style="95" customWidth="1"/>
    <col min="5641" max="5641" width="5.7109375" style="95" customWidth="1"/>
    <col min="5642" max="5642" width="11.85546875" style="95" customWidth="1"/>
    <col min="5643" max="5643" width="12.5703125" style="95" customWidth="1"/>
    <col min="5644" max="5645" width="0" style="95" hidden="1" customWidth="1"/>
    <col min="5646" max="5888" width="9.140625" style="95"/>
    <col min="5889" max="5889" width="4" style="95" customWidth="1"/>
    <col min="5890" max="5890" width="61.7109375" style="95" customWidth="1"/>
    <col min="5891" max="5891" width="6.7109375" style="95" customWidth="1"/>
    <col min="5892" max="5892" width="8.85546875" style="95" customWidth="1"/>
    <col min="5893" max="5893" width="11.5703125" style="95" customWidth="1"/>
    <col min="5894" max="5895" width="12.7109375" style="95" customWidth="1"/>
    <col min="5896" max="5896" width="11.140625" style="95" customWidth="1"/>
    <col min="5897" max="5897" width="5.7109375" style="95" customWidth="1"/>
    <col min="5898" max="5898" width="11.85546875" style="95" customWidth="1"/>
    <col min="5899" max="5899" width="12.5703125" style="95" customWidth="1"/>
    <col min="5900" max="5901" width="0" style="95" hidden="1" customWidth="1"/>
    <col min="5902" max="6144" width="9.140625" style="95"/>
    <col min="6145" max="6145" width="4" style="95" customWidth="1"/>
    <col min="6146" max="6146" width="61.7109375" style="95" customWidth="1"/>
    <col min="6147" max="6147" width="6.7109375" style="95" customWidth="1"/>
    <col min="6148" max="6148" width="8.85546875" style="95" customWidth="1"/>
    <col min="6149" max="6149" width="11.5703125" style="95" customWidth="1"/>
    <col min="6150" max="6151" width="12.7109375" style="95" customWidth="1"/>
    <col min="6152" max="6152" width="11.140625" style="95" customWidth="1"/>
    <col min="6153" max="6153" width="5.7109375" style="95" customWidth="1"/>
    <col min="6154" max="6154" width="11.85546875" style="95" customWidth="1"/>
    <col min="6155" max="6155" width="12.5703125" style="95" customWidth="1"/>
    <col min="6156" max="6157" width="0" style="95" hidden="1" customWidth="1"/>
    <col min="6158" max="6400" width="9.140625" style="95"/>
    <col min="6401" max="6401" width="4" style="95" customWidth="1"/>
    <col min="6402" max="6402" width="61.7109375" style="95" customWidth="1"/>
    <col min="6403" max="6403" width="6.7109375" style="95" customWidth="1"/>
    <col min="6404" max="6404" width="8.85546875" style="95" customWidth="1"/>
    <col min="6405" max="6405" width="11.5703125" style="95" customWidth="1"/>
    <col min="6406" max="6407" width="12.7109375" style="95" customWidth="1"/>
    <col min="6408" max="6408" width="11.140625" style="95" customWidth="1"/>
    <col min="6409" max="6409" width="5.7109375" style="95" customWidth="1"/>
    <col min="6410" max="6410" width="11.85546875" style="95" customWidth="1"/>
    <col min="6411" max="6411" width="12.5703125" style="95" customWidth="1"/>
    <col min="6412" max="6413" width="0" style="95" hidden="1" customWidth="1"/>
    <col min="6414" max="6656" width="9.140625" style="95"/>
    <col min="6657" max="6657" width="4" style="95" customWidth="1"/>
    <col min="6658" max="6658" width="61.7109375" style="95" customWidth="1"/>
    <col min="6659" max="6659" width="6.7109375" style="95" customWidth="1"/>
    <col min="6660" max="6660" width="8.85546875" style="95" customWidth="1"/>
    <col min="6661" max="6661" width="11.5703125" style="95" customWidth="1"/>
    <col min="6662" max="6663" width="12.7109375" style="95" customWidth="1"/>
    <col min="6664" max="6664" width="11.140625" style="95" customWidth="1"/>
    <col min="6665" max="6665" width="5.7109375" style="95" customWidth="1"/>
    <col min="6666" max="6666" width="11.85546875" style="95" customWidth="1"/>
    <col min="6667" max="6667" width="12.5703125" style="95" customWidth="1"/>
    <col min="6668" max="6669" width="0" style="95" hidden="1" customWidth="1"/>
    <col min="6670" max="6912" width="9.140625" style="95"/>
    <col min="6913" max="6913" width="4" style="95" customWidth="1"/>
    <col min="6914" max="6914" width="61.7109375" style="95" customWidth="1"/>
    <col min="6915" max="6915" width="6.7109375" style="95" customWidth="1"/>
    <col min="6916" max="6916" width="8.85546875" style="95" customWidth="1"/>
    <col min="6917" max="6917" width="11.5703125" style="95" customWidth="1"/>
    <col min="6918" max="6919" width="12.7109375" style="95" customWidth="1"/>
    <col min="6920" max="6920" width="11.140625" style="95" customWidth="1"/>
    <col min="6921" max="6921" width="5.7109375" style="95" customWidth="1"/>
    <col min="6922" max="6922" width="11.85546875" style="95" customWidth="1"/>
    <col min="6923" max="6923" width="12.5703125" style="95" customWidth="1"/>
    <col min="6924" max="6925" width="0" style="95" hidden="1" customWidth="1"/>
    <col min="6926" max="7168" width="9.140625" style="95"/>
    <col min="7169" max="7169" width="4" style="95" customWidth="1"/>
    <col min="7170" max="7170" width="61.7109375" style="95" customWidth="1"/>
    <col min="7171" max="7171" width="6.7109375" style="95" customWidth="1"/>
    <col min="7172" max="7172" width="8.85546875" style="95" customWidth="1"/>
    <col min="7173" max="7173" width="11.5703125" style="95" customWidth="1"/>
    <col min="7174" max="7175" width="12.7109375" style="95" customWidth="1"/>
    <col min="7176" max="7176" width="11.140625" style="95" customWidth="1"/>
    <col min="7177" max="7177" width="5.7109375" style="95" customWidth="1"/>
    <col min="7178" max="7178" width="11.85546875" style="95" customWidth="1"/>
    <col min="7179" max="7179" width="12.5703125" style="95" customWidth="1"/>
    <col min="7180" max="7181" width="0" style="95" hidden="1" customWidth="1"/>
    <col min="7182" max="7424" width="9.140625" style="95"/>
    <col min="7425" max="7425" width="4" style="95" customWidth="1"/>
    <col min="7426" max="7426" width="61.7109375" style="95" customWidth="1"/>
    <col min="7427" max="7427" width="6.7109375" style="95" customWidth="1"/>
    <col min="7428" max="7428" width="8.85546875" style="95" customWidth="1"/>
    <col min="7429" max="7429" width="11.5703125" style="95" customWidth="1"/>
    <col min="7430" max="7431" width="12.7109375" style="95" customWidth="1"/>
    <col min="7432" max="7432" width="11.140625" style="95" customWidth="1"/>
    <col min="7433" max="7433" width="5.7109375" style="95" customWidth="1"/>
    <col min="7434" max="7434" width="11.85546875" style="95" customWidth="1"/>
    <col min="7435" max="7435" width="12.5703125" style="95" customWidth="1"/>
    <col min="7436" max="7437" width="0" style="95" hidden="1" customWidth="1"/>
    <col min="7438" max="7680" width="9.140625" style="95"/>
    <col min="7681" max="7681" width="4" style="95" customWidth="1"/>
    <col min="7682" max="7682" width="61.7109375" style="95" customWidth="1"/>
    <col min="7683" max="7683" width="6.7109375" style="95" customWidth="1"/>
    <col min="7684" max="7684" width="8.85546875" style="95" customWidth="1"/>
    <col min="7685" max="7685" width="11.5703125" style="95" customWidth="1"/>
    <col min="7686" max="7687" width="12.7109375" style="95" customWidth="1"/>
    <col min="7688" max="7688" width="11.140625" style="95" customWidth="1"/>
    <col min="7689" max="7689" width="5.7109375" style="95" customWidth="1"/>
    <col min="7690" max="7690" width="11.85546875" style="95" customWidth="1"/>
    <col min="7691" max="7691" width="12.5703125" style="95" customWidth="1"/>
    <col min="7692" max="7693" width="0" style="95" hidden="1" customWidth="1"/>
    <col min="7694" max="7936" width="9.140625" style="95"/>
    <col min="7937" max="7937" width="4" style="95" customWidth="1"/>
    <col min="7938" max="7938" width="61.7109375" style="95" customWidth="1"/>
    <col min="7939" max="7939" width="6.7109375" style="95" customWidth="1"/>
    <col min="7940" max="7940" width="8.85546875" style="95" customWidth="1"/>
    <col min="7941" max="7941" width="11.5703125" style="95" customWidth="1"/>
    <col min="7942" max="7943" width="12.7109375" style="95" customWidth="1"/>
    <col min="7944" max="7944" width="11.140625" style="95" customWidth="1"/>
    <col min="7945" max="7945" width="5.7109375" style="95" customWidth="1"/>
    <col min="7946" max="7946" width="11.85546875" style="95" customWidth="1"/>
    <col min="7947" max="7947" width="12.5703125" style="95" customWidth="1"/>
    <col min="7948" max="7949" width="0" style="95" hidden="1" customWidth="1"/>
    <col min="7950" max="8192" width="9.140625" style="95"/>
    <col min="8193" max="8193" width="4" style="95" customWidth="1"/>
    <col min="8194" max="8194" width="61.7109375" style="95" customWidth="1"/>
    <col min="8195" max="8195" width="6.7109375" style="95" customWidth="1"/>
    <col min="8196" max="8196" width="8.85546875" style="95" customWidth="1"/>
    <col min="8197" max="8197" width="11.5703125" style="95" customWidth="1"/>
    <col min="8198" max="8199" width="12.7109375" style="95" customWidth="1"/>
    <col min="8200" max="8200" width="11.140625" style="95" customWidth="1"/>
    <col min="8201" max="8201" width="5.7109375" style="95" customWidth="1"/>
    <col min="8202" max="8202" width="11.85546875" style="95" customWidth="1"/>
    <col min="8203" max="8203" width="12.5703125" style="95" customWidth="1"/>
    <col min="8204" max="8205" width="0" style="95" hidden="1" customWidth="1"/>
    <col min="8206" max="8448" width="9.140625" style="95"/>
    <col min="8449" max="8449" width="4" style="95" customWidth="1"/>
    <col min="8450" max="8450" width="61.7109375" style="95" customWidth="1"/>
    <col min="8451" max="8451" width="6.7109375" style="95" customWidth="1"/>
    <col min="8452" max="8452" width="8.85546875" style="95" customWidth="1"/>
    <col min="8453" max="8453" width="11.5703125" style="95" customWidth="1"/>
    <col min="8454" max="8455" width="12.7109375" style="95" customWidth="1"/>
    <col min="8456" max="8456" width="11.140625" style="95" customWidth="1"/>
    <col min="8457" max="8457" width="5.7109375" style="95" customWidth="1"/>
    <col min="8458" max="8458" width="11.85546875" style="95" customWidth="1"/>
    <col min="8459" max="8459" width="12.5703125" style="95" customWidth="1"/>
    <col min="8460" max="8461" width="0" style="95" hidden="1" customWidth="1"/>
    <col min="8462" max="8704" width="9.140625" style="95"/>
    <col min="8705" max="8705" width="4" style="95" customWidth="1"/>
    <col min="8706" max="8706" width="61.7109375" style="95" customWidth="1"/>
    <col min="8707" max="8707" width="6.7109375" style="95" customWidth="1"/>
    <col min="8708" max="8708" width="8.85546875" style="95" customWidth="1"/>
    <col min="8709" max="8709" width="11.5703125" style="95" customWidth="1"/>
    <col min="8710" max="8711" width="12.7109375" style="95" customWidth="1"/>
    <col min="8712" max="8712" width="11.140625" style="95" customWidth="1"/>
    <col min="8713" max="8713" width="5.7109375" style="95" customWidth="1"/>
    <col min="8714" max="8714" width="11.85546875" style="95" customWidth="1"/>
    <col min="8715" max="8715" width="12.5703125" style="95" customWidth="1"/>
    <col min="8716" max="8717" width="0" style="95" hidden="1" customWidth="1"/>
    <col min="8718" max="8960" width="9.140625" style="95"/>
    <col min="8961" max="8961" width="4" style="95" customWidth="1"/>
    <col min="8962" max="8962" width="61.7109375" style="95" customWidth="1"/>
    <col min="8963" max="8963" width="6.7109375" style="95" customWidth="1"/>
    <col min="8964" max="8964" width="8.85546875" style="95" customWidth="1"/>
    <col min="8965" max="8965" width="11.5703125" style="95" customWidth="1"/>
    <col min="8966" max="8967" width="12.7109375" style="95" customWidth="1"/>
    <col min="8968" max="8968" width="11.140625" style="95" customWidth="1"/>
    <col min="8969" max="8969" width="5.7109375" style="95" customWidth="1"/>
    <col min="8970" max="8970" width="11.85546875" style="95" customWidth="1"/>
    <col min="8971" max="8971" width="12.5703125" style="95" customWidth="1"/>
    <col min="8972" max="8973" width="0" style="95" hidden="1" customWidth="1"/>
    <col min="8974" max="9216" width="9.140625" style="95"/>
    <col min="9217" max="9217" width="4" style="95" customWidth="1"/>
    <col min="9218" max="9218" width="61.7109375" style="95" customWidth="1"/>
    <col min="9219" max="9219" width="6.7109375" style="95" customWidth="1"/>
    <col min="9220" max="9220" width="8.85546875" style="95" customWidth="1"/>
    <col min="9221" max="9221" width="11.5703125" style="95" customWidth="1"/>
    <col min="9222" max="9223" width="12.7109375" style="95" customWidth="1"/>
    <col min="9224" max="9224" width="11.140625" style="95" customWidth="1"/>
    <col min="9225" max="9225" width="5.7109375" style="95" customWidth="1"/>
    <col min="9226" max="9226" width="11.85546875" style="95" customWidth="1"/>
    <col min="9227" max="9227" width="12.5703125" style="95" customWidth="1"/>
    <col min="9228" max="9229" width="0" style="95" hidden="1" customWidth="1"/>
    <col min="9230" max="9472" width="9.140625" style="95"/>
    <col min="9473" max="9473" width="4" style="95" customWidth="1"/>
    <col min="9474" max="9474" width="61.7109375" style="95" customWidth="1"/>
    <col min="9475" max="9475" width="6.7109375" style="95" customWidth="1"/>
    <col min="9476" max="9476" width="8.85546875" style="95" customWidth="1"/>
    <col min="9477" max="9477" width="11.5703125" style="95" customWidth="1"/>
    <col min="9478" max="9479" width="12.7109375" style="95" customWidth="1"/>
    <col min="9480" max="9480" width="11.140625" style="95" customWidth="1"/>
    <col min="9481" max="9481" width="5.7109375" style="95" customWidth="1"/>
    <col min="9482" max="9482" width="11.85546875" style="95" customWidth="1"/>
    <col min="9483" max="9483" width="12.5703125" style="95" customWidth="1"/>
    <col min="9484" max="9485" width="0" style="95" hidden="1" customWidth="1"/>
    <col min="9486" max="9728" width="9.140625" style="95"/>
    <col min="9729" max="9729" width="4" style="95" customWidth="1"/>
    <col min="9730" max="9730" width="61.7109375" style="95" customWidth="1"/>
    <col min="9731" max="9731" width="6.7109375" style="95" customWidth="1"/>
    <col min="9732" max="9732" width="8.85546875" style="95" customWidth="1"/>
    <col min="9733" max="9733" width="11.5703125" style="95" customWidth="1"/>
    <col min="9734" max="9735" width="12.7109375" style="95" customWidth="1"/>
    <col min="9736" max="9736" width="11.140625" style="95" customWidth="1"/>
    <col min="9737" max="9737" width="5.7109375" style="95" customWidth="1"/>
    <col min="9738" max="9738" width="11.85546875" style="95" customWidth="1"/>
    <col min="9739" max="9739" width="12.5703125" style="95" customWidth="1"/>
    <col min="9740" max="9741" width="0" style="95" hidden="1" customWidth="1"/>
    <col min="9742" max="9984" width="9.140625" style="95"/>
    <col min="9985" max="9985" width="4" style="95" customWidth="1"/>
    <col min="9986" max="9986" width="61.7109375" style="95" customWidth="1"/>
    <col min="9987" max="9987" width="6.7109375" style="95" customWidth="1"/>
    <col min="9988" max="9988" width="8.85546875" style="95" customWidth="1"/>
    <col min="9989" max="9989" width="11.5703125" style="95" customWidth="1"/>
    <col min="9990" max="9991" width="12.7109375" style="95" customWidth="1"/>
    <col min="9992" max="9992" width="11.140625" style="95" customWidth="1"/>
    <col min="9993" max="9993" width="5.7109375" style="95" customWidth="1"/>
    <col min="9994" max="9994" width="11.85546875" style="95" customWidth="1"/>
    <col min="9995" max="9995" width="12.5703125" style="95" customWidth="1"/>
    <col min="9996" max="9997" width="0" style="95" hidden="1" customWidth="1"/>
    <col min="9998" max="10240" width="9.140625" style="95"/>
    <col min="10241" max="10241" width="4" style="95" customWidth="1"/>
    <col min="10242" max="10242" width="61.7109375" style="95" customWidth="1"/>
    <col min="10243" max="10243" width="6.7109375" style="95" customWidth="1"/>
    <col min="10244" max="10244" width="8.85546875" style="95" customWidth="1"/>
    <col min="10245" max="10245" width="11.5703125" style="95" customWidth="1"/>
    <col min="10246" max="10247" width="12.7109375" style="95" customWidth="1"/>
    <col min="10248" max="10248" width="11.140625" style="95" customWidth="1"/>
    <col min="10249" max="10249" width="5.7109375" style="95" customWidth="1"/>
    <col min="10250" max="10250" width="11.85546875" style="95" customWidth="1"/>
    <col min="10251" max="10251" width="12.5703125" style="95" customWidth="1"/>
    <col min="10252" max="10253" width="0" style="95" hidden="1" customWidth="1"/>
    <col min="10254" max="10496" width="9.140625" style="95"/>
    <col min="10497" max="10497" width="4" style="95" customWidth="1"/>
    <col min="10498" max="10498" width="61.7109375" style="95" customWidth="1"/>
    <col min="10499" max="10499" width="6.7109375" style="95" customWidth="1"/>
    <col min="10500" max="10500" width="8.85546875" style="95" customWidth="1"/>
    <col min="10501" max="10501" width="11.5703125" style="95" customWidth="1"/>
    <col min="10502" max="10503" width="12.7109375" style="95" customWidth="1"/>
    <col min="10504" max="10504" width="11.140625" style="95" customWidth="1"/>
    <col min="10505" max="10505" width="5.7109375" style="95" customWidth="1"/>
    <col min="10506" max="10506" width="11.85546875" style="95" customWidth="1"/>
    <col min="10507" max="10507" width="12.5703125" style="95" customWidth="1"/>
    <col min="10508" max="10509" width="0" style="95" hidden="1" customWidth="1"/>
    <col min="10510" max="10752" width="9.140625" style="95"/>
    <col min="10753" max="10753" width="4" style="95" customWidth="1"/>
    <col min="10754" max="10754" width="61.7109375" style="95" customWidth="1"/>
    <col min="10755" max="10755" width="6.7109375" style="95" customWidth="1"/>
    <col min="10756" max="10756" width="8.85546875" style="95" customWidth="1"/>
    <col min="10757" max="10757" width="11.5703125" style="95" customWidth="1"/>
    <col min="10758" max="10759" width="12.7109375" style="95" customWidth="1"/>
    <col min="10760" max="10760" width="11.140625" style="95" customWidth="1"/>
    <col min="10761" max="10761" width="5.7109375" style="95" customWidth="1"/>
    <col min="10762" max="10762" width="11.85546875" style="95" customWidth="1"/>
    <col min="10763" max="10763" width="12.5703125" style="95" customWidth="1"/>
    <col min="10764" max="10765" width="0" style="95" hidden="1" customWidth="1"/>
    <col min="10766" max="11008" width="9.140625" style="95"/>
    <col min="11009" max="11009" width="4" style="95" customWidth="1"/>
    <col min="11010" max="11010" width="61.7109375" style="95" customWidth="1"/>
    <col min="11011" max="11011" width="6.7109375" style="95" customWidth="1"/>
    <col min="11012" max="11012" width="8.85546875" style="95" customWidth="1"/>
    <col min="11013" max="11013" width="11.5703125" style="95" customWidth="1"/>
    <col min="11014" max="11015" width="12.7109375" style="95" customWidth="1"/>
    <col min="11016" max="11016" width="11.140625" style="95" customWidth="1"/>
    <col min="11017" max="11017" width="5.7109375" style="95" customWidth="1"/>
    <col min="11018" max="11018" width="11.85546875" style="95" customWidth="1"/>
    <col min="11019" max="11019" width="12.5703125" style="95" customWidth="1"/>
    <col min="11020" max="11021" width="0" style="95" hidden="1" customWidth="1"/>
    <col min="11022" max="11264" width="9.140625" style="95"/>
    <col min="11265" max="11265" width="4" style="95" customWidth="1"/>
    <col min="11266" max="11266" width="61.7109375" style="95" customWidth="1"/>
    <col min="11267" max="11267" width="6.7109375" style="95" customWidth="1"/>
    <col min="11268" max="11268" width="8.85546875" style="95" customWidth="1"/>
    <col min="11269" max="11269" width="11.5703125" style="95" customWidth="1"/>
    <col min="11270" max="11271" width="12.7109375" style="95" customWidth="1"/>
    <col min="11272" max="11272" width="11.140625" style="95" customWidth="1"/>
    <col min="11273" max="11273" width="5.7109375" style="95" customWidth="1"/>
    <col min="11274" max="11274" width="11.85546875" style="95" customWidth="1"/>
    <col min="11275" max="11275" width="12.5703125" style="95" customWidth="1"/>
    <col min="11276" max="11277" width="0" style="95" hidden="1" customWidth="1"/>
    <col min="11278" max="11520" width="9.140625" style="95"/>
    <col min="11521" max="11521" width="4" style="95" customWidth="1"/>
    <col min="11522" max="11522" width="61.7109375" style="95" customWidth="1"/>
    <col min="11523" max="11523" width="6.7109375" style="95" customWidth="1"/>
    <col min="11524" max="11524" width="8.85546875" style="95" customWidth="1"/>
    <col min="11525" max="11525" width="11.5703125" style="95" customWidth="1"/>
    <col min="11526" max="11527" width="12.7109375" style="95" customWidth="1"/>
    <col min="11528" max="11528" width="11.140625" style="95" customWidth="1"/>
    <col min="11529" max="11529" width="5.7109375" style="95" customWidth="1"/>
    <col min="11530" max="11530" width="11.85546875" style="95" customWidth="1"/>
    <col min="11531" max="11531" width="12.5703125" style="95" customWidth="1"/>
    <col min="11532" max="11533" width="0" style="95" hidden="1" customWidth="1"/>
    <col min="11534" max="11776" width="9.140625" style="95"/>
    <col min="11777" max="11777" width="4" style="95" customWidth="1"/>
    <col min="11778" max="11778" width="61.7109375" style="95" customWidth="1"/>
    <col min="11779" max="11779" width="6.7109375" style="95" customWidth="1"/>
    <col min="11780" max="11780" width="8.85546875" style="95" customWidth="1"/>
    <col min="11781" max="11781" width="11.5703125" style="95" customWidth="1"/>
    <col min="11782" max="11783" width="12.7109375" style="95" customWidth="1"/>
    <col min="11784" max="11784" width="11.140625" style="95" customWidth="1"/>
    <col min="11785" max="11785" width="5.7109375" style="95" customWidth="1"/>
    <col min="11786" max="11786" width="11.85546875" style="95" customWidth="1"/>
    <col min="11787" max="11787" width="12.5703125" style="95" customWidth="1"/>
    <col min="11788" max="11789" width="0" style="95" hidden="1" customWidth="1"/>
    <col min="11790" max="12032" width="9.140625" style="95"/>
    <col min="12033" max="12033" width="4" style="95" customWidth="1"/>
    <col min="12034" max="12034" width="61.7109375" style="95" customWidth="1"/>
    <col min="12035" max="12035" width="6.7109375" style="95" customWidth="1"/>
    <col min="12036" max="12036" width="8.85546875" style="95" customWidth="1"/>
    <col min="12037" max="12037" width="11.5703125" style="95" customWidth="1"/>
    <col min="12038" max="12039" width="12.7109375" style="95" customWidth="1"/>
    <col min="12040" max="12040" width="11.140625" style="95" customWidth="1"/>
    <col min="12041" max="12041" width="5.7109375" style="95" customWidth="1"/>
    <col min="12042" max="12042" width="11.85546875" style="95" customWidth="1"/>
    <col min="12043" max="12043" width="12.5703125" style="95" customWidth="1"/>
    <col min="12044" max="12045" width="0" style="95" hidden="1" customWidth="1"/>
    <col min="12046" max="12288" width="9.140625" style="95"/>
    <col min="12289" max="12289" width="4" style="95" customWidth="1"/>
    <col min="12290" max="12290" width="61.7109375" style="95" customWidth="1"/>
    <col min="12291" max="12291" width="6.7109375" style="95" customWidth="1"/>
    <col min="12292" max="12292" width="8.85546875" style="95" customWidth="1"/>
    <col min="12293" max="12293" width="11.5703125" style="95" customWidth="1"/>
    <col min="12294" max="12295" width="12.7109375" style="95" customWidth="1"/>
    <col min="12296" max="12296" width="11.140625" style="95" customWidth="1"/>
    <col min="12297" max="12297" width="5.7109375" style="95" customWidth="1"/>
    <col min="12298" max="12298" width="11.85546875" style="95" customWidth="1"/>
    <col min="12299" max="12299" width="12.5703125" style="95" customWidth="1"/>
    <col min="12300" max="12301" width="0" style="95" hidden="1" customWidth="1"/>
    <col min="12302" max="12544" width="9.140625" style="95"/>
    <col min="12545" max="12545" width="4" style="95" customWidth="1"/>
    <col min="12546" max="12546" width="61.7109375" style="95" customWidth="1"/>
    <col min="12547" max="12547" width="6.7109375" style="95" customWidth="1"/>
    <col min="12548" max="12548" width="8.85546875" style="95" customWidth="1"/>
    <col min="12549" max="12549" width="11.5703125" style="95" customWidth="1"/>
    <col min="12550" max="12551" width="12.7109375" style="95" customWidth="1"/>
    <col min="12552" max="12552" width="11.140625" style="95" customWidth="1"/>
    <col min="12553" max="12553" width="5.7109375" style="95" customWidth="1"/>
    <col min="12554" max="12554" width="11.85546875" style="95" customWidth="1"/>
    <col min="12555" max="12555" width="12.5703125" style="95" customWidth="1"/>
    <col min="12556" max="12557" width="0" style="95" hidden="1" customWidth="1"/>
    <col min="12558" max="12800" width="9.140625" style="95"/>
    <col min="12801" max="12801" width="4" style="95" customWidth="1"/>
    <col min="12802" max="12802" width="61.7109375" style="95" customWidth="1"/>
    <col min="12803" max="12803" width="6.7109375" style="95" customWidth="1"/>
    <col min="12804" max="12804" width="8.85546875" style="95" customWidth="1"/>
    <col min="12805" max="12805" width="11.5703125" style="95" customWidth="1"/>
    <col min="12806" max="12807" width="12.7109375" style="95" customWidth="1"/>
    <col min="12808" max="12808" width="11.140625" style="95" customWidth="1"/>
    <col min="12809" max="12809" width="5.7109375" style="95" customWidth="1"/>
    <col min="12810" max="12810" width="11.85546875" style="95" customWidth="1"/>
    <col min="12811" max="12811" width="12.5703125" style="95" customWidth="1"/>
    <col min="12812" max="12813" width="0" style="95" hidden="1" customWidth="1"/>
    <col min="12814" max="13056" width="9.140625" style="95"/>
    <col min="13057" max="13057" width="4" style="95" customWidth="1"/>
    <col min="13058" max="13058" width="61.7109375" style="95" customWidth="1"/>
    <col min="13059" max="13059" width="6.7109375" style="95" customWidth="1"/>
    <col min="13060" max="13060" width="8.85546875" style="95" customWidth="1"/>
    <col min="13061" max="13061" width="11.5703125" style="95" customWidth="1"/>
    <col min="13062" max="13063" width="12.7109375" style="95" customWidth="1"/>
    <col min="13064" max="13064" width="11.140625" style="95" customWidth="1"/>
    <col min="13065" max="13065" width="5.7109375" style="95" customWidth="1"/>
    <col min="13066" max="13066" width="11.85546875" style="95" customWidth="1"/>
    <col min="13067" max="13067" width="12.5703125" style="95" customWidth="1"/>
    <col min="13068" max="13069" width="0" style="95" hidden="1" customWidth="1"/>
    <col min="13070" max="13312" width="9.140625" style="95"/>
    <col min="13313" max="13313" width="4" style="95" customWidth="1"/>
    <col min="13314" max="13314" width="61.7109375" style="95" customWidth="1"/>
    <col min="13315" max="13315" width="6.7109375" style="95" customWidth="1"/>
    <col min="13316" max="13316" width="8.85546875" style="95" customWidth="1"/>
    <col min="13317" max="13317" width="11.5703125" style="95" customWidth="1"/>
    <col min="13318" max="13319" width="12.7109375" style="95" customWidth="1"/>
    <col min="13320" max="13320" width="11.140625" style="95" customWidth="1"/>
    <col min="13321" max="13321" width="5.7109375" style="95" customWidth="1"/>
    <col min="13322" max="13322" width="11.85546875" style="95" customWidth="1"/>
    <col min="13323" max="13323" width="12.5703125" style="95" customWidth="1"/>
    <col min="13324" max="13325" width="0" style="95" hidden="1" customWidth="1"/>
    <col min="13326" max="13568" width="9.140625" style="95"/>
    <col min="13569" max="13569" width="4" style="95" customWidth="1"/>
    <col min="13570" max="13570" width="61.7109375" style="95" customWidth="1"/>
    <col min="13571" max="13571" width="6.7109375" style="95" customWidth="1"/>
    <col min="13572" max="13572" width="8.85546875" style="95" customWidth="1"/>
    <col min="13573" max="13573" width="11.5703125" style="95" customWidth="1"/>
    <col min="13574" max="13575" width="12.7109375" style="95" customWidth="1"/>
    <col min="13576" max="13576" width="11.140625" style="95" customWidth="1"/>
    <col min="13577" max="13577" width="5.7109375" style="95" customWidth="1"/>
    <col min="13578" max="13578" width="11.85546875" style="95" customWidth="1"/>
    <col min="13579" max="13579" width="12.5703125" style="95" customWidth="1"/>
    <col min="13580" max="13581" width="0" style="95" hidden="1" customWidth="1"/>
    <col min="13582" max="13824" width="9.140625" style="95"/>
    <col min="13825" max="13825" width="4" style="95" customWidth="1"/>
    <col min="13826" max="13826" width="61.7109375" style="95" customWidth="1"/>
    <col min="13827" max="13827" width="6.7109375" style="95" customWidth="1"/>
    <col min="13828" max="13828" width="8.85546875" style="95" customWidth="1"/>
    <col min="13829" max="13829" width="11.5703125" style="95" customWidth="1"/>
    <col min="13830" max="13831" width="12.7109375" style="95" customWidth="1"/>
    <col min="13832" max="13832" width="11.140625" style="95" customWidth="1"/>
    <col min="13833" max="13833" width="5.7109375" style="95" customWidth="1"/>
    <col min="13834" max="13834" width="11.85546875" style="95" customWidth="1"/>
    <col min="13835" max="13835" width="12.5703125" style="95" customWidth="1"/>
    <col min="13836" max="13837" width="0" style="95" hidden="1" customWidth="1"/>
    <col min="13838" max="14080" width="9.140625" style="95"/>
    <col min="14081" max="14081" width="4" style="95" customWidth="1"/>
    <col min="14082" max="14082" width="61.7109375" style="95" customWidth="1"/>
    <col min="14083" max="14083" width="6.7109375" style="95" customWidth="1"/>
    <col min="14084" max="14084" width="8.85546875" style="95" customWidth="1"/>
    <col min="14085" max="14085" width="11.5703125" style="95" customWidth="1"/>
    <col min="14086" max="14087" width="12.7109375" style="95" customWidth="1"/>
    <col min="14088" max="14088" width="11.140625" style="95" customWidth="1"/>
    <col min="14089" max="14089" width="5.7109375" style="95" customWidth="1"/>
    <col min="14090" max="14090" width="11.85546875" style="95" customWidth="1"/>
    <col min="14091" max="14091" width="12.5703125" style="95" customWidth="1"/>
    <col min="14092" max="14093" width="0" style="95" hidden="1" customWidth="1"/>
    <col min="14094" max="14336" width="9.140625" style="95"/>
    <col min="14337" max="14337" width="4" style="95" customWidth="1"/>
    <col min="14338" max="14338" width="61.7109375" style="95" customWidth="1"/>
    <col min="14339" max="14339" width="6.7109375" style="95" customWidth="1"/>
    <col min="14340" max="14340" width="8.85546875" style="95" customWidth="1"/>
    <col min="14341" max="14341" width="11.5703125" style="95" customWidth="1"/>
    <col min="14342" max="14343" width="12.7109375" style="95" customWidth="1"/>
    <col min="14344" max="14344" width="11.140625" style="95" customWidth="1"/>
    <col min="14345" max="14345" width="5.7109375" style="95" customWidth="1"/>
    <col min="14346" max="14346" width="11.85546875" style="95" customWidth="1"/>
    <col min="14347" max="14347" width="12.5703125" style="95" customWidth="1"/>
    <col min="14348" max="14349" width="0" style="95" hidden="1" customWidth="1"/>
    <col min="14350" max="14592" width="9.140625" style="95"/>
    <col min="14593" max="14593" width="4" style="95" customWidth="1"/>
    <col min="14594" max="14594" width="61.7109375" style="95" customWidth="1"/>
    <col min="14595" max="14595" width="6.7109375" style="95" customWidth="1"/>
    <col min="14596" max="14596" width="8.85546875" style="95" customWidth="1"/>
    <col min="14597" max="14597" width="11.5703125" style="95" customWidth="1"/>
    <col min="14598" max="14599" width="12.7109375" style="95" customWidth="1"/>
    <col min="14600" max="14600" width="11.140625" style="95" customWidth="1"/>
    <col min="14601" max="14601" width="5.7109375" style="95" customWidth="1"/>
    <col min="14602" max="14602" width="11.85546875" style="95" customWidth="1"/>
    <col min="14603" max="14603" width="12.5703125" style="95" customWidth="1"/>
    <col min="14604" max="14605" width="0" style="95" hidden="1" customWidth="1"/>
    <col min="14606" max="14848" width="9.140625" style="95"/>
    <col min="14849" max="14849" width="4" style="95" customWidth="1"/>
    <col min="14850" max="14850" width="61.7109375" style="95" customWidth="1"/>
    <col min="14851" max="14851" width="6.7109375" style="95" customWidth="1"/>
    <col min="14852" max="14852" width="8.85546875" style="95" customWidth="1"/>
    <col min="14853" max="14853" width="11.5703125" style="95" customWidth="1"/>
    <col min="14854" max="14855" width="12.7109375" style="95" customWidth="1"/>
    <col min="14856" max="14856" width="11.140625" style="95" customWidth="1"/>
    <col min="14857" max="14857" width="5.7109375" style="95" customWidth="1"/>
    <col min="14858" max="14858" width="11.85546875" style="95" customWidth="1"/>
    <col min="14859" max="14859" width="12.5703125" style="95" customWidth="1"/>
    <col min="14860" max="14861" width="0" style="95" hidden="1" customWidth="1"/>
    <col min="14862" max="15104" width="9.140625" style="95"/>
    <col min="15105" max="15105" width="4" style="95" customWidth="1"/>
    <col min="15106" max="15106" width="61.7109375" style="95" customWidth="1"/>
    <col min="15107" max="15107" width="6.7109375" style="95" customWidth="1"/>
    <col min="15108" max="15108" width="8.85546875" style="95" customWidth="1"/>
    <col min="15109" max="15109" width="11.5703125" style="95" customWidth="1"/>
    <col min="15110" max="15111" width="12.7109375" style="95" customWidth="1"/>
    <col min="15112" max="15112" width="11.140625" style="95" customWidth="1"/>
    <col min="15113" max="15113" width="5.7109375" style="95" customWidth="1"/>
    <col min="15114" max="15114" width="11.85546875" style="95" customWidth="1"/>
    <col min="15115" max="15115" width="12.5703125" style="95" customWidth="1"/>
    <col min="15116" max="15117" width="0" style="95" hidden="1" customWidth="1"/>
    <col min="15118" max="15360" width="9.140625" style="95"/>
    <col min="15361" max="15361" width="4" style="95" customWidth="1"/>
    <col min="15362" max="15362" width="61.7109375" style="95" customWidth="1"/>
    <col min="15363" max="15363" width="6.7109375" style="95" customWidth="1"/>
    <col min="15364" max="15364" width="8.85546875" style="95" customWidth="1"/>
    <col min="15365" max="15365" width="11.5703125" style="95" customWidth="1"/>
    <col min="15366" max="15367" width="12.7109375" style="95" customWidth="1"/>
    <col min="15368" max="15368" width="11.140625" style="95" customWidth="1"/>
    <col min="15369" max="15369" width="5.7109375" style="95" customWidth="1"/>
    <col min="15370" max="15370" width="11.85546875" style="95" customWidth="1"/>
    <col min="15371" max="15371" width="12.5703125" style="95" customWidth="1"/>
    <col min="15372" max="15373" width="0" style="95" hidden="1" customWidth="1"/>
    <col min="15374" max="15616" width="9.140625" style="95"/>
    <col min="15617" max="15617" width="4" style="95" customWidth="1"/>
    <col min="15618" max="15618" width="61.7109375" style="95" customWidth="1"/>
    <col min="15619" max="15619" width="6.7109375" style="95" customWidth="1"/>
    <col min="15620" max="15620" width="8.85546875" style="95" customWidth="1"/>
    <col min="15621" max="15621" width="11.5703125" style="95" customWidth="1"/>
    <col min="15622" max="15623" width="12.7109375" style="95" customWidth="1"/>
    <col min="15624" max="15624" width="11.140625" style="95" customWidth="1"/>
    <col min="15625" max="15625" width="5.7109375" style="95" customWidth="1"/>
    <col min="15626" max="15626" width="11.85546875" style="95" customWidth="1"/>
    <col min="15627" max="15627" width="12.5703125" style="95" customWidth="1"/>
    <col min="15628" max="15629" width="0" style="95" hidden="1" customWidth="1"/>
    <col min="15630" max="15872" width="9.140625" style="95"/>
    <col min="15873" max="15873" width="4" style="95" customWidth="1"/>
    <col min="15874" max="15874" width="61.7109375" style="95" customWidth="1"/>
    <col min="15875" max="15875" width="6.7109375" style="95" customWidth="1"/>
    <col min="15876" max="15876" width="8.85546875" style="95" customWidth="1"/>
    <col min="15877" max="15877" width="11.5703125" style="95" customWidth="1"/>
    <col min="15878" max="15879" width="12.7109375" style="95" customWidth="1"/>
    <col min="15880" max="15880" width="11.140625" style="95" customWidth="1"/>
    <col min="15881" max="15881" width="5.7109375" style="95" customWidth="1"/>
    <col min="15882" max="15882" width="11.85546875" style="95" customWidth="1"/>
    <col min="15883" max="15883" width="12.5703125" style="95" customWidth="1"/>
    <col min="15884" max="15885" width="0" style="95" hidden="1" customWidth="1"/>
    <col min="15886" max="16128" width="9.140625" style="95"/>
    <col min="16129" max="16129" width="4" style="95" customWidth="1"/>
    <col min="16130" max="16130" width="61.7109375" style="95" customWidth="1"/>
    <col min="16131" max="16131" width="6.7109375" style="95" customWidth="1"/>
    <col min="16132" max="16132" width="8.85546875" style="95" customWidth="1"/>
    <col min="16133" max="16133" width="11.5703125" style="95" customWidth="1"/>
    <col min="16134" max="16135" width="12.7109375" style="95" customWidth="1"/>
    <col min="16136" max="16136" width="11.140625" style="95" customWidth="1"/>
    <col min="16137" max="16137" width="5.7109375" style="95" customWidth="1"/>
    <col min="16138" max="16138" width="11.85546875" style="95" customWidth="1"/>
    <col min="16139" max="16139" width="12.5703125" style="95" customWidth="1"/>
    <col min="16140" max="16141" width="0" style="95" hidden="1" customWidth="1"/>
    <col min="16142" max="16384" width="9.140625" style="95"/>
  </cols>
  <sheetData>
    <row r="1" spans="1:13" ht="18.75" customHeight="1">
      <c r="A1" s="976" t="s">
        <v>739</v>
      </c>
      <c r="B1" s="976"/>
      <c r="C1" s="976"/>
      <c r="D1" s="976"/>
      <c r="E1" s="327"/>
      <c r="F1" s="327"/>
      <c r="G1" s="327"/>
      <c r="H1" s="101"/>
      <c r="I1" s="102"/>
      <c r="J1" s="103"/>
      <c r="K1" s="102"/>
      <c r="L1" s="102"/>
      <c r="M1" s="103"/>
    </row>
    <row r="2" spans="1:13" ht="12.75" customHeight="1">
      <c r="A2" s="973" t="s">
        <v>743</v>
      </c>
      <c r="B2" s="973"/>
      <c r="C2" s="973"/>
      <c r="D2" s="328"/>
      <c r="E2" s="329"/>
      <c r="F2" s="329"/>
      <c r="G2" s="329"/>
      <c r="H2" s="101"/>
      <c r="I2" s="102"/>
      <c r="J2" s="102"/>
      <c r="K2" s="103"/>
      <c r="M2" s="95"/>
    </row>
    <row r="3" spans="1:13" ht="194.25" customHeight="1">
      <c r="A3" s="330" t="s">
        <v>366</v>
      </c>
      <c r="B3" s="977" t="s">
        <v>744</v>
      </c>
      <c r="C3" s="977"/>
      <c r="D3" s="977"/>
      <c r="E3" s="977"/>
      <c r="F3" s="977"/>
      <c r="G3" s="331"/>
      <c r="H3" s="101"/>
      <c r="I3" s="102"/>
      <c r="J3" s="102"/>
      <c r="K3" s="103"/>
      <c r="M3" s="95"/>
    </row>
    <row r="4" spans="1:13" s="113" customFormat="1" ht="12.75" customHeight="1">
      <c r="A4" s="966" t="s">
        <v>745</v>
      </c>
      <c r="B4" s="966"/>
      <c r="C4" s="966"/>
      <c r="D4" s="108"/>
      <c r="E4" s="108"/>
      <c r="F4" s="108"/>
      <c r="G4" s="109"/>
      <c r="H4" s="110"/>
      <c r="I4" s="111"/>
      <c r="J4" s="111"/>
      <c r="K4" s="112"/>
    </row>
    <row r="5" spans="1:13" ht="51" customHeight="1">
      <c r="A5" s="106" t="s">
        <v>366</v>
      </c>
      <c r="B5" s="968" t="s">
        <v>746</v>
      </c>
      <c r="C5" s="968"/>
      <c r="D5" s="968"/>
      <c r="E5" s="968"/>
      <c r="F5" s="968"/>
      <c r="G5" s="114"/>
      <c r="H5" s="101"/>
      <c r="I5" s="102"/>
      <c r="J5" s="102"/>
      <c r="K5" s="103"/>
      <c r="M5" s="95"/>
    </row>
    <row r="6" spans="1:13" ht="12.75" customHeight="1">
      <c r="A6" s="973" t="s">
        <v>747</v>
      </c>
      <c r="B6" s="973"/>
      <c r="C6" s="332"/>
      <c r="D6" s="332"/>
      <c r="E6" s="332"/>
      <c r="F6" s="332"/>
      <c r="G6" s="332"/>
      <c r="H6" s="101"/>
      <c r="I6" s="102"/>
      <c r="J6" s="102"/>
      <c r="K6" s="103"/>
      <c r="M6" s="95"/>
    </row>
    <row r="8" spans="1:13" ht="15.75" thickBot="1">
      <c r="A8" s="967" t="s">
        <v>929</v>
      </c>
      <c r="B8" s="970"/>
      <c r="C8" s="99"/>
      <c r="D8" s="100"/>
      <c r="E8" s="100"/>
      <c r="F8" s="100"/>
      <c r="G8" s="100"/>
      <c r="H8" s="101"/>
      <c r="I8" s="102"/>
      <c r="J8" s="102"/>
      <c r="K8" s="103"/>
      <c r="M8" s="95"/>
    </row>
    <row r="9" spans="1:13" s="339" customFormat="1" ht="38.25">
      <c r="A9" s="333" t="s">
        <v>369</v>
      </c>
      <c r="B9" s="333" t="s">
        <v>370</v>
      </c>
      <c r="C9" s="334" t="s">
        <v>371</v>
      </c>
      <c r="D9" s="334" t="s">
        <v>372</v>
      </c>
      <c r="E9" s="335" t="s">
        <v>748</v>
      </c>
      <c r="F9" s="123" t="s">
        <v>735</v>
      </c>
      <c r="G9" s="124" t="s">
        <v>375</v>
      </c>
      <c r="H9" s="336"/>
      <c r="I9" s="337"/>
      <c r="J9" s="338"/>
    </row>
    <row r="11" spans="1:13" s="138" customFormat="1" ht="38.25">
      <c r="A11" s="340">
        <v>1</v>
      </c>
      <c r="B11" s="133" t="s">
        <v>930</v>
      </c>
      <c r="C11" s="181" t="s">
        <v>417</v>
      </c>
      <c r="D11" s="182">
        <v>190</v>
      </c>
      <c r="E11" s="341"/>
      <c r="F11" s="137"/>
      <c r="G11" s="137">
        <f>D11*E11</f>
        <v>0</v>
      </c>
      <c r="J11" s="139"/>
      <c r="K11" s="139"/>
      <c r="M11" s="139"/>
    </row>
    <row r="12" spans="1:13" s="160" customFormat="1">
      <c r="A12" s="342"/>
      <c r="B12" s="343"/>
      <c r="C12" s="134"/>
      <c r="D12" s="135"/>
      <c r="E12" s="136"/>
      <c r="F12" s="159"/>
      <c r="G12" s="159"/>
      <c r="I12" s="161"/>
      <c r="K12" s="161"/>
    </row>
    <row r="13" spans="1:13" s="138" customFormat="1" ht="51">
      <c r="A13" s="340">
        <f>A11+1</f>
        <v>2</v>
      </c>
      <c r="B13" s="154" t="s">
        <v>931</v>
      </c>
      <c r="C13" s="155"/>
      <c r="D13" s="156"/>
      <c r="E13" s="136"/>
      <c r="F13" s="137"/>
      <c r="G13" s="137"/>
      <c r="I13" s="139"/>
      <c r="K13" s="139"/>
    </row>
    <row r="14" spans="1:13" s="138" customFormat="1">
      <c r="A14" s="344"/>
      <c r="B14" s="166" t="s">
        <v>932</v>
      </c>
      <c r="C14" s="155" t="s">
        <v>417</v>
      </c>
      <c r="D14" s="156">
        <v>20</v>
      </c>
      <c r="E14" s="136"/>
      <c r="F14" s="137"/>
      <c r="G14" s="137">
        <f t="shared" ref="G14:G21" si="0">D14*E14</f>
        <v>0</v>
      </c>
      <c r="I14" s="139"/>
      <c r="K14" s="139"/>
    </row>
    <row r="15" spans="1:13" s="160" customFormat="1">
      <c r="A15" s="344"/>
      <c r="B15" s="166" t="s">
        <v>933</v>
      </c>
      <c r="C15" s="155" t="s">
        <v>417</v>
      </c>
      <c r="D15" s="156">
        <v>100</v>
      </c>
      <c r="E15" s="158"/>
      <c r="F15" s="137"/>
      <c r="G15" s="137">
        <f t="shared" si="0"/>
        <v>0</v>
      </c>
      <c r="I15" s="161"/>
      <c r="K15" s="161"/>
    </row>
    <row r="16" spans="1:13" s="138" customFormat="1">
      <c r="A16" s="344"/>
      <c r="B16" s="153"/>
      <c r="C16" s="134"/>
      <c r="D16" s="135"/>
      <c r="E16" s="136"/>
      <c r="F16" s="137"/>
      <c r="G16" s="137"/>
      <c r="I16" s="139"/>
      <c r="K16" s="139"/>
    </row>
    <row r="17" spans="1:13" s="138" customFormat="1" ht="51">
      <c r="A17" s="340">
        <f>A13+1</f>
        <v>3</v>
      </c>
      <c r="B17" s="167" t="s">
        <v>934</v>
      </c>
      <c r="C17" s="134" t="s">
        <v>14</v>
      </c>
      <c r="D17" s="345">
        <v>9</v>
      </c>
      <c r="E17" s="341"/>
      <c r="F17" s="137"/>
      <c r="G17" s="137">
        <f t="shared" si="0"/>
        <v>0</v>
      </c>
      <c r="J17" s="139"/>
      <c r="K17" s="139"/>
      <c r="M17" s="139"/>
    </row>
    <row r="18" spans="1:13" s="138" customFormat="1">
      <c r="A18" s="344"/>
      <c r="B18" s="153"/>
      <c r="C18" s="134"/>
      <c r="D18" s="135"/>
      <c r="E18" s="136"/>
      <c r="F18" s="137"/>
      <c r="G18" s="137"/>
      <c r="I18" s="139"/>
      <c r="K18" s="139"/>
    </row>
    <row r="19" spans="1:13" s="138" customFormat="1" ht="51">
      <c r="A19" s="340">
        <f>A17+1</f>
        <v>4</v>
      </c>
      <c r="B19" s="167" t="s">
        <v>935</v>
      </c>
      <c r="C19" s="134" t="s">
        <v>14</v>
      </c>
      <c r="D19" s="345">
        <v>1</v>
      </c>
      <c r="E19" s="341"/>
      <c r="F19" s="137"/>
      <c r="G19" s="137">
        <f>D19*E19</f>
        <v>0</v>
      </c>
      <c r="J19" s="139"/>
      <c r="K19" s="139"/>
      <c r="M19" s="139"/>
    </row>
    <row r="20" spans="1:13" s="138" customFormat="1">
      <c r="A20" s="344"/>
      <c r="B20" s="153"/>
      <c r="C20" s="134"/>
      <c r="D20" s="135"/>
      <c r="E20" s="136"/>
      <c r="F20" s="137"/>
      <c r="G20" s="137"/>
      <c r="I20" s="139"/>
      <c r="K20" s="139"/>
    </row>
    <row r="21" spans="1:13" s="138" customFormat="1" ht="38.25">
      <c r="A21" s="340">
        <f>A19+1</f>
        <v>5</v>
      </c>
      <c r="B21" s="167" t="s">
        <v>936</v>
      </c>
      <c r="C21" s="134" t="s">
        <v>14</v>
      </c>
      <c r="D21" s="345">
        <v>4</v>
      </c>
      <c r="E21" s="341"/>
      <c r="F21" s="137"/>
      <c r="G21" s="137">
        <f t="shared" si="0"/>
        <v>0</v>
      </c>
      <c r="J21" s="139"/>
      <c r="K21" s="139"/>
      <c r="M21" s="139"/>
    </row>
    <row r="22" spans="1:13" s="138" customFormat="1">
      <c r="A22" s="344"/>
      <c r="B22" s="153"/>
      <c r="C22" s="134"/>
      <c r="D22" s="135"/>
      <c r="E22" s="136"/>
      <c r="F22" s="137"/>
      <c r="G22" s="137"/>
      <c r="I22" s="139"/>
      <c r="K22" s="139"/>
    </row>
    <row r="23" spans="1:13" s="138" customFormat="1" ht="38.25">
      <c r="A23" s="340">
        <f>A21+1</f>
        <v>6</v>
      </c>
      <c r="B23" s="346" t="s">
        <v>937</v>
      </c>
      <c r="C23" s="134"/>
      <c r="D23" s="135"/>
      <c r="E23" s="347"/>
      <c r="F23" s="137"/>
      <c r="G23" s="137"/>
      <c r="J23" s="139"/>
      <c r="K23" s="139"/>
      <c r="M23" s="139"/>
    </row>
    <row r="24" spans="1:13" s="138" customFormat="1" ht="38.25">
      <c r="B24" s="133" t="s">
        <v>938</v>
      </c>
      <c r="C24" s="134" t="s">
        <v>844</v>
      </c>
      <c r="D24" s="345">
        <v>1</v>
      </c>
      <c r="E24" s="341"/>
      <c r="G24" s="137">
        <f t="shared" ref="G24:G30" si="1">D24*E24</f>
        <v>0</v>
      </c>
      <c r="K24" s="139"/>
    </row>
    <row r="25" spans="1:13" s="138" customFormat="1">
      <c r="A25" s="132"/>
      <c r="B25" s="133" t="s">
        <v>939</v>
      </c>
      <c r="C25" s="134" t="s">
        <v>14</v>
      </c>
      <c r="D25" s="345">
        <v>1</v>
      </c>
      <c r="E25" s="341"/>
      <c r="G25" s="137">
        <f t="shared" si="1"/>
        <v>0</v>
      </c>
      <c r="K25" s="139"/>
    </row>
    <row r="26" spans="1:13" s="138" customFormat="1">
      <c r="A26" s="132"/>
      <c r="B26" s="133" t="s">
        <v>940</v>
      </c>
      <c r="C26" s="134" t="s">
        <v>14</v>
      </c>
      <c r="D26" s="345">
        <v>1</v>
      </c>
      <c r="E26" s="341"/>
      <c r="G26" s="137">
        <f t="shared" si="1"/>
        <v>0</v>
      </c>
      <c r="K26" s="139"/>
    </row>
    <row r="27" spans="1:13" s="138" customFormat="1">
      <c r="A27" s="132"/>
      <c r="B27" s="133" t="s">
        <v>941</v>
      </c>
      <c r="C27" s="134" t="s">
        <v>14</v>
      </c>
      <c r="D27" s="345">
        <v>1</v>
      </c>
      <c r="E27" s="341"/>
      <c r="G27" s="137">
        <f t="shared" si="1"/>
        <v>0</v>
      </c>
      <c r="K27" s="139"/>
    </row>
    <row r="28" spans="1:13" s="138" customFormat="1" ht="25.5">
      <c r="A28" s="132"/>
      <c r="B28" s="133" t="s">
        <v>942</v>
      </c>
      <c r="C28" s="134" t="s">
        <v>14</v>
      </c>
      <c r="D28" s="345">
        <v>1</v>
      </c>
      <c r="E28" s="341"/>
      <c r="G28" s="137">
        <f t="shared" si="1"/>
        <v>0</v>
      </c>
      <c r="K28" s="139"/>
    </row>
    <row r="29" spans="1:13" s="138" customFormat="1" ht="25.5">
      <c r="A29" s="132"/>
      <c r="B29" s="133" t="s">
        <v>943</v>
      </c>
      <c r="C29" s="134" t="s">
        <v>14</v>
      </c>
      <c r="D29" s="345">
        <v>13</v>
      </c>
      <c r="E29" s="341"/>
      <c r="G29" s="137">
        <f t="shared" si="1"/>
        <v>0</v>
      </c>
      <c r="K29" s="139"/>
    </row>
    <row r="30" spans="1:13" s="138" customFormat="1">
      <c r="A30" s="132"/>
      <c r="B30" s="133" t="s">
        <v>944</v>
      </c>
      <c r="C30" s="134" t="s">
        <v>14</v>
      </c>
      <c r="D30" s="345">
        <v>1</v>
      </c>
      <c r="E30" s="341"/>
      <c r="G30" s="137">
        <f t="shared" si="1"/>
        <v>0</v>
      </c>
      <c r="K30" s="139"/>
    </row>
    <row r="31" spans="1:13" s="138" customFormat="1">
      <c r="A31" s="132"/>
      <c r="B31" s="133"/>
      <c r="C31" s="134"/>
      <c r="D31" s="345"/>
      <c r="E31" s="341"/>
      <c r="G31" s="137"/>
      <c r="K31" s="139"/>
    </row>
    <row r="32" spans="1:13" s="138" customFormat="1" ht="280.5">
      <c r="A32" s="340">
        <f>A23+1</f>
        <v>7</v>
      </c>
      <c r="B32" s="154" t="s">
        <v>945</v>
      </c>
      <c r="C32" s="134" t="s">
        <v>14</v>
      </c>
      <c r="D32" s="345">
        <v>1</v>
      </c>
      <c r="E32" s="341"/>
      <c r="G32" s="137">
        <f>D32*E32</f>
        <v>0</v>
      </c>
      <c r="H32" s="139"/>
      <c r="L32" s="139"/>
    </row>
    <row r="33" spans="1:13">
      <c r="E33" s="349"/>
    </row>
    <row r="34" spans="1:13" s="138" customFormat="1" ht="25.5">
      <c r="A34" s="340">
        <f>A32+1</f>
        <v>8</v>
      </c>
      <c r="B34" s="35" t="s">
        <v>946</v>
      </c>
      <c r="C34" s="134" t="s">
        <v>823</v>
      </c>
      <c r="D34" s="135">
        <v>1</v>
      </c>
      <c r="E34" s="136"/>
      <c r="F34" s="137"/>
      <c r="G34" s="137">
        <f>D34*E34</f>
        <v>0</v>
      </c>
      <c r="K34" s="151"/>
    </row>
    <row r="35" spans="1:13" s="138" customFormat="1">
      <c r="A35" s="340"/>
      <c r="B35" s="133"/>
      <c r="E35" s="183"/>
      <c r="K35" s="139"/>
    </row>
    <row r="36" spans="1:13" s="138" customFormat="1">
      <c r="A36" s="340">
        <f>A34+1</f>
        <v>9</v>
      </c>
      <c r="B36" s="35" t="s">
        <v>947</v>
      </c>
      <c r="C36" s="134" t="s">
        <v>823</v>
      </c>
      <c r="D36" s="135">
        <v>1</v>
      </c>
      <c r="E36" s="136"/>
      <c r="F36" s="137"/>
      <c r="G36" s="137">
        <f>D36*E36</f>
        <v>0</v>
      </c>
      <c r="K36" s="151"/>
    </row>
    <row r="37" spans="1:13" s="138" customFormat="1">
      <c r="A37" s="340"/>
      <c r="B37" s="35"/>
      <c r="C37" s="134"/>
      <c r="D37" s="135"/>
      <c r="E37" s="136"/>
      <c r="F37" s="137"/>
      <c r="G37" s="137"/>
      <c r="K37" s="151"/>
    </row>
    <row r="38" spans="1:13" s="138" customFormat="1">
      <c r="A38" s="350">
        <f>A36+1</f>
        <v>10</v>
      </c>
      <c r="B38" s="167" t="s">
        <v>948</v>
      </c>
      <c r="C38" s="134" t="s">
        <v>823</v>
      </c>
      <c r="D38" s="345">
        <v>1</v>
      </c>
      <c r="E38" s="136"/>
      <c r="F38" s="137"/>
      <c r="G38" s="137">
        <f>D38*E38</f>
        <v>0</v>
      </c>
      <c r="I38" s="184"/>
      <c r="J38" s="139"/>
      <c r="K38" s="139"/>
      <c r="M38" s="139"/>
    </row>
    <row r="39" spans="1:13" s="138" customFormat="1">
      <c r="A39" s="340"/>
      <c r="B39" s="167"/>
      <c r="C39" s="134"/>
      <c r="D39" s="345"/>
      <c r="E39" s="136"/>
      <c r="F39" s="137"/>
      <c r="G39" s="137"/>
      <c r="I39" s="184"/>
      <c r="J39" s="139"/>
      <c r="K39" s="139"/>
      <c r="M39" s="139"/>
    </row>
    <row r="40" spans="1:13" s="138" customFormat="1">
      <c r="A40" s="350">
        <f>A38+1</f>
        <v>11</v>
      </c>
      <c r="B40" s="167" t="s">
        <v>825</v>
      </c>
      <c r="C40" s="134" t="s">
        <v>826</v>
      </c>
      <c r="D40" s="135">
        <v>2</v>
      </c>
      <c r="E40" s="136"/>
      <c r="G40" s="137">
        <f>D40*E40</f>
        <v>0</v>
      </c>
      <c r="K40" s="151"/>
    </row>
    <row r="41" spans="1:13" s="138" customFormat="1">
      <c r="A41" s="132"/>
      <c r="B41" s="167"/>
      <c r="C41" s="134"/>
      <c r="D41" s="135"/>
      <c r="E41" s="136"/>
      <c r="F41" s="137"/>
      <c r="G41" s="137"/>
      <c r="I41" s="139"/>
      <c r="K41" s="139"/>
    </row>
    <row r="42" spans="1:13" s="138" customFormat="1" ht="25.5">
      <c r="A42" s="132">
        <f>A40+1</f>
        <v>12</v>
      </c>
      <c r="B42" s="167" t="s">
        <v>827</v>
      </c>
      <c r="C42" s="134" t="s">
        <v>503</v>
      </c>
      <c r="D42" s="135">
        <v>3</v>
      </c>
      <c r="E42" s="136"/>
      <c r="F42" s="137"/>
      <c r="G42" s="137">
        <f>SUM(G11:G30)*0.01*D42</f>
        <v>0</v>
      </c>
      <c r="K42" s="151"/>
    </row>
    <row r="43" spans="1:13" s="138" customFormat="1">
      <c r="A43" s="132"/>
      <c r="B43" s="167"/>
      <c r="C43" s="134"/>
      <c r="D43" s="135"/>
      <c r="E43" s="136"/>
      <c r="F43" s="137"/>
      <c r="G43" s="137"/>
      <c r="K43" s="151"/>
    </row>
    <row r="44" spans="1:13" s="138" customFormat="1">
      <c r="A44" s="132">
        <f>A42+1</f>
        <v>13</v>
      </c>
      <c r="B44" s="167" t="s">
        <v>828</v>
      </c>
      <c r="C44" s="134" t="s">
        <v>503</v>
      </c>
      <c r="D44" s="135">
        <v>3</v>
      </c>
      <c r="E44" s="136"/>
      <c r="F44" s="137"/>
      <c r="G44" s="137">
        <f>SUM(G11:G30)*0.01*D44</f>
        <v>0</v>
      </c>
      <c r="K44" s="151"/>
    </row>
    <row r="45" spans="1:13" s="138" customFormat="1">
      <c r="A45" s="132"/>
      <c r="B45" s="167"/>
      <c r="C45" s="134"/>
      <c r="D45" s="135"/>
      <c r="E45" s="136"/>
      <c r="F45" s="137"/>
      <c r="G45" s="137"/>
      <c r="K45" s="151"/>
    </row>
    <row r="46" spans="1:13" s="138" customFormat="1" ht="25.5">
      <c r="A46" s="132">
        <f>A44+1</f>
        <v>14</v>
      </c>
      <c r="B46" s="167" t="s">
        <v>829</v>
      </c>
      <c r="C46" s="134" t="s">
        <v>503</v>
      </c>
      <c r="D46" s="135">
        <v>5</v>
      </c>
      <c r="E46" s="136"/>
      <c r="F46" s="137"/>
      <c r="G46" s="137">
        <f>SUM(G11:G30)*0.01*D46</f>
        <v>0</v>
      </c>
      <c r="K46" s="151"/>
    </row>
    <row r="47" spans="1:13" s="138" customFormat="1">
      <c r="A47" s="132"/>
      <c r="B47" s="167"/>
      <c r="C47" s="134"/>
      <c r="D47" s="135"/>
      <c r="E47" s="136"/>
      <c r="F47" s="137"/>
      <c r="G47" s="137"/>
      <c r="K47" s="151"/>
    </row>
    <row r="48" spans="1:13" s="187" customFormat="1">
      <c r="A48" s="132">
        <f>A46+1</f>
        <v>15</v>
      </c>
      <c r="B48" s="157" t="s">
        <v>830</v>
      </c>
      <c r="C48" s="155" t="s">
        <v>503</v>
      </c>
      <c r="D48" s="185">
        <v>3</v>
      </c>
      <c r="E48" s="186"/>
      <c r="F48" s="137"/>
      <c r="G48" s="137">
        <f>SUM(G11:G30)*0.01*D48</f>
        <v>0</v>
      </c>
    </row>
    <row r="49" spans="1:13" s="187" customFormat="1">
      <c r="A49" s="132"/>
      <c r="B49" s="157"/>
      <c r="C49" s="155"/>
      <c r="D49" s="185"/>
      <c r="E49" s="186"/>
      <c r="F49" s="188"/>
      <c r="G49" s="188"/>
    </row>
    <row r="50" spans="1:13" s="194" customFormat="1" ht="38.25">
      <c r="A50" s="132">
        <f>A48+1</f>
        <v>16</v>
      </c>
      <c r="B50" s="189" t="s">
        <v>831</v>
      </c>
      <c r="C50" s="190" t="s">
        <v>503</v>
      </c>
      <c r="D50" s="191">
        <v>1</v>
      </c>
      <c r="E50" s="192"/>
      <c r="F50" s="137"/>
      <c r="G50" s="137">
        <f>SUM(G11:G30)*0.01*D50</f>
        <v>0</v>
      </c>
      <c r="H50" s="193"/>
    </row>
    <row r="51" spans="1:13" s="194" customFormat="1">
      <c r="A51" s="132"/>
      <c r="B51" s="189"/>
      <c r="C51" s="190"/>
      <c r="D51" s="191"/>
      <c r="E51" s="192"/>
      <c r="F51" s="188"/>
      <c r="G51" s="188"/>
      <c r="H51" s="193"/>
    </row>
    <row r="52" spans="1:13" s="194" customFormat="1">
      <c r="A52" s="132">
        <f>A50+1</f>
        <v>17</v>
      </c>
      <c r="B52" s="189" t="s">
        <v>832</v>
      </c>
      <c r="C52" s="190" t="s">
        <v>503</v>
      </c>
      <c r="D52" s="191">
        <v>3</v>
      </c>
      <c r="E52" s="192"/>
      <c r="F52" s="137"/>
      <c r="G52" s="137">
        <f>SUM(G11:G30)*0.01*D52</f>
        <v>0</v>
      </c>
      <c r="H52" s="193"/>
    </row>
    <row r="53" spans="1:13" s="138" customFormat="1">
      <c r="A53" s="340"/>
      <c r="B53" s="167"/>
      <c r="C53" s="134"/>
      <c r="D53" s="135"/>
      <c r="E53" s="136"/>
      <c r="F53" s="137"/>
      <c r="G53" s="137"/>
      <c r="I53" s="139"/>
      <c r="K53" s="139"/>
    </row>
    <row r="54" spans="1:13" s="138" customFormat="1" ht="13.5" thickBot="1">
      <c r="A54" s="195"/>
      <c r="B54" s="351" t="s">
        <v>949</v>
      </c>
      <c r="C54" s="197"/>
      <c r="D54" s="352"/>
      <c r="E54" s="353"/>
      <c r="F54" s="354">
        <f>SUM(F11:F53)</f>
        <v>0</v>
      </c>
      <c r="G54" s="354">
        <f>SUM(G11:G53)</f>
        <v>0</v>
      </c>
      <c r="J54" s="139"/>
      <c r="K54" s="139"/>
      <c r="M54" s="139"/>
    </row>
    <row r="55" spans="1:13" s="355" customFormat="1">
      <c r="A55" s="176"/>
      <c r="B55" s="96"/>
      <c r="C55" s="176"/>
      <c r="E55" s="356"/>
      <c r="H55" s="179"/>
      <c r="I55" s="357"/>
    </row>
    <row r="56" spans="1:13" ht="15.75" thickBot="1">
      <c r="A56" s="967" t="s">
        <v>950</v>
      </c>
      <c r="B56" s="970"/>
      <c r="C56" s="99"/>
      <c r="D56" s="100"/>
      <c r="E56" s="358"/>
      <c r="F56" s="100"/>
      <c r="G56" s="100"/>
      <c r="H56" s="101"/>
      <c r="I56" s="102"/>
      <c r="J56" s="102"/>
      <c r="K56" s="103"/>
      <c r="M56" s="95"/>
    </row>
    <row r="57" spans="1:13" s="365" customFormat="1">
      <c r="A57" s="359" t="s">
        <v>369</v>
      </c>
      <c r="B57" s="359" t="s">
        <v>370</v>
      </c>
      <c r="C57" s="360" t="s">
        <v>371</v>
      </c>
      <c r="D57" s="361" t="s">
        <v>372</v>
      </c>
      <c r="E57" s="362" t="s">
        <v>748</v>
      </c>
      <c r="F57" s="363" t="s">
        <v>951</v>
      </c>
      <c r="G57" s="363" t="s">
        <v>951</v>
      </c>
      <c r="H57" s="364"/>
    </row>
    <row r="58" spans="1:13" s="365" customFormat="1">
      <c r="A58" s="127"/>
      <c r="B58" s="127"/>
      <c r="C58" s="128"/>
      <c r="D58" s="366"/>
      <c r="E58" s="230"/>
      <c r="F58" s="129"/>
      <c r="G58" s="129"/>
      <c r="H58" s="364"/>
    </row>
    <row r="59" spans="1:13" s="371" customFormat="1" ht="102">
      <c r="A59" s="367">
        <v>1</v>
      </c>
      <c r="B59" s="368" t="s">
        <v>952</v>
      </c>
      <c r="C59" s="367" t="s">
        <v>844</v>
      </c>
      <c r="D59" s="369">
        <v>1</v>
      </c>
      <c r="E59" s="370">
        <v>0</v>
      </c>
      <c r="F59" s="170"/>
      <c r="G59" s="170">
        <f>D59*E59</f>
        <v>0</v>
      </c>
    </row>
    <row r="60" spans="1:13" s="371" customFormat="1" ht="14.25" customHeight="1">
      <c r="A60" s="367"/>
      <c r="B60" s="35"/>
      <c r="C60" s="367"/>
      <c r="D60" s="369"/>
      <c r="E60" s="370"/>
      <c r="F60" s="372"/>
      <c r="G60" s="129"/>
    </row>
    <row r="61" spans="1:13" s="371" customFormat="1" ht="63.75">
      <c r="A61" s="367">
        <f>A59+1</f>
        <v>2</v>
      </c>
      <c r="B61" s="368" t="s">
        <v>953</v>
      </c>
      <c r="C61" s="367" t="s">
        <v>844</v>
      </c>
      <c r="D61" s="369">
        <v>4</v>
      </c>
      <c r="E61" s="370"/>
      <c r="F61" s="170"/>
      <c r="G61" s="170">
        <f>D61*E61</f>
        <v>0</v>
      </c>
    </row>
    <row r="62" spans="1:13" s="371" customFormat="1" ht="14.25" customHeight="1">
      <c r="A62" s="367"/>
      <c r="B62" s="35"/>
      <c r="C62" s="367"/>
      <c r="D62" s="369"/>
      <c r="E62" s="370"/>
      <c r="F62" s="372"/>
      <c r="G62" s="129"/>
    </row>
    <row r="63" spans="1:13" s="138" customFormat="1" ht="25.5">
      <c r="A63" s="367">
        <f>A61+1</f>
        <v>3</v>
      </c>
      <c r="B63" s="133" t="s">
        <v>954</v>
      </c>
      <c r="C63" s="181" t="s">
        <v>417</v>
      </c>
      <c r="D63" s="182">
        <v>110</v>
      </c>
      <c r="E63" s="341"/>
      <c r="F63" s="137"/>
      <c r="G63" s="170">
        <f>D63*E63</f>
        <v>0</v>
      </c>
      <c r="J63" s="139"/>
      <c r="K63" s="139"/>
      <c r="M63" s="139"/>
    </row>
    <row r="64" spans="1:13" s="371" customFormat="1" ht="14.25" customHeight="1">
      <c r="A64" s="367"/>
      <c r="B64" s="35"/>
      <c r="C64" s="367"/>
      <c r="D64" s="369"/>
      <c r="E64" s="370"/>
      <c r="F64" s="372"/>
      <c r="G64" s="129"/>
    </row>
    <row r="65" spans="1:13" s="138" customFormat="1" ht="25.5">
      <c r="A65" s="132">
        <f>A63+1</f>
        <v>4</v>
      </c>
      <c r="B65" s="133" t="s">
        <v>955</v>
      </c>
      <c r="C65" s="181" t="s">
        <v>14</v>
      </c>
      <c r="D65" s="182">
        <v>1</v>
      </c>
      <c r="E65" s="341"/>
      <c r="F65" s="137"/>
      <c r="G65" s="170">
        <f>D65*E65</f>
        <v>0</v>
      </c>
      <c r="J65" s="139"/>
      <c r="K65" s="139"/>
      <c r="M65" s="139"/>
    </row>
    <row r="66" spans="1:13" s="371" customFormat="1" ht="14.25" customHeight="1">
      <c r="A66" s="367"/>
      <c r="B66" s="35"/>
      <c r="C66" s="367"/>
      <c r="D66" s="369"/>
      <c r="E66" s="370"/>
      <c r="F66" s="372"/>
      <c r="G66" s="129"/>
    </row>
    <row r="67" spans="1:13" s="138" customFormat="1" ht="51">
      <c r="A67" s="132">
        <f>A65+1</f>
        <v>5</v>
      </c>
      <c r="B67" s="154" t="s">
        <v>931</v>
      </c>
      <c r="C67" s="155"/>
      <c r="D67" s="156"/>
      <c r="E67" s="136"/>
      <c r="F67" s="137"/>
      <c r="G67" s="170"/>
      <c r="I67" s="139"/>
      <c r="K67" s="139"/>
    </row>
    <row r="68" spans="1:13" s="160" customFormat="1">
      <c r="A68" s="152"/>
      <c r="B68" s="166" t="s">
        <v>773</v>
      </c>
      <c r="C68" s="155" t="s">
        <v>417</v>
      </c>
      <c r="D68" s="156">
        <v>80</v>
      </c>
      <c r="E68" s="158"/>
      <c r="F68" s="137"/>
      <c r="G68" s="170">
        <f>D68*E68</f>
        <v>0</v>
      </c>
      <c r="I68" s="161"/>
      <c r="K68" s="161"/>
    </row>
    <row r="69" spans="1:13" s="160" customFormat="1">
      <c r="A69" s="152"/>
      <c r="B69" s="157"/>
      <c r="C69" s="155"/>
      <c r="D69" s="156"/>
      <c r="E69" s="158"/>
      <c r="F69" s="137"/>
      <c r="G69" s="137"/>
      <c r="I69" s="161"/>
      <c r="K69" s="161"/>
    </row>
    <row r="70" spans="1:13" s="138" customFormat="1" ht="25.5">
      <c r="A70" s="132">
        <f>A67+1</f>
        <v>6</v>
      </c>
      <c r="B70" s="167" t="s">
        <v>827</v>
      </c>
      <c r="C70" s="134" t="s">
        <v>503</v>
      </c>
      <c r="D70" s="135">
        <v>3</v>
      </c>
      <c r="E70" s="136"/>
      <c r="F70" s="137"/>
      <c r="G70" s="137">
        <f>SUM(G59:G68)*0.01*D70</f>
        <v>0</v>
      </c>
      <c r="K70" s="151"/>
    </row>
    <row r="71" spans="1:13" s="138" customFormat="1">
      <c r="A71" s="132"/>
      <c r="B71" s="167"/>
      <c r="C71" s="134"/>
      <c r="D71" s="135"/>
      <c r="E71" s="136"/>
      <c r="F71" s="137"/>
      <c r="G71" s="137"/>
      <c r="K71" s="151"/>
    </row>
    <row r="72" spans="1:13" s="138" customFormat="1">
      <c r="A72" s="132">
        <f>A70+1</f>
        <v>7</v>
      </c>
      <c r="B72" s="167" t="s">
        <v>828</v>
      </c>
      <c r="C72" s="134" t="s">
        <v>503</v>
      </c>
      <c r="D72" s="135">
        <v>3</v>
      </c>
      <c r="E72" s="136"/>
      <c r="F72" s="137"/>
      <c r="G72" s="137">
        <f>SUM(G59:G68)*0.01*D72</f>
        <v>0</v>
      </c>
      <c r="K72" s="151"/>
    </row>
    <row r="73" spans="1:13" s="138" customFormat="1">
      <c r="A73" s="132"/>
      <c r="B73" s="167"/>
      <c r="C73" s="134"/>
      <c r="D73" s="135"/>
      <c r="E73" s="136"/>
      <c r="F73" s="137"/>
      <c r="G73" s="137"/>
      <c r="K73" s="151"/>
    </row>
    <row r="74" spans="1:13" s="138" customFormat="1" ht="25.5">
      <c r="A74" s="132">
        <f>A72+1</f>
        <v>8</v>
      </c>
      <c r="B74" s="167" t="s">
        <v>829</v>
      </c>
      <c r="C74" s="134" t="s">
        <v>503</v>
      </c>
      <c r="D74" s="135">
        <v>5</v>
      </c>
      <c r="E74" s="136"/>
      <c r="F74" s="137"/>
      <c r="G74" s="137">
        <f>SUM(G59:G68)*0.01*D74</f>
        <v>0</v>
      </c>
      <c r="K74" s="151"/>
    </row>
    <row r="75" spans="1:13" s="138" customFormat="1">
      <c r="A75" s="132"/>
      <c r="B75" s="167"/>
      <c r="C75" s="134"/>
      <c r="D75" s="135"/>
      <c r="E75" s="136"/>
      <c r="F75" s="137"/>
      <c r="G75" s="137"/>
      <c r="K75" s="151"/>
    </row>
    <row r="76" spans="1:13" s="187" customFormat="1">
      <c r="A76" s="132">
        <f>A74+1</f>
        <v>9</v>
      </c>
      <c r="B76" s="157" t="s">
        <v>830</v>
      </c>
      <c r="C76" s="155" t="s">
        <v>503</v>
      </c>
      <c r="D76" s="185">
        <v>3</v>
      </c>
      <c r="E76" s="186"/>
      <c r="F76" s="137"/>
      <c r="G76" s="137">
        <f>SUM(G59:G68)*0.01*D76</f>
        <v>0</v>
      </c>
    </row>
    <row r="77" spans="1:13" s="187" customFormat="1">
      <c r="A77" s="132"/>
      <c r="B77" s="157"/>
      <c r="C77" s="155"/>
      <c r="D77" s="185"/>
      <c r="E77" s="186"/>
      <c r="F77" s="188"/>
      <c r="G77" s="188"/>
    </row>
    <row r="78" spans="1:13" s="194" customFormat="1" ht="38.25">
      <c r="A78" s="132">
        <f>A76+1</f>
        <v>10</v>
      </c>
      <c r="B78" s="189" t="s">
        <v>831</v>
      </c>
      <c r="C78" s="190" t="s">
        <v>503</v>
      </c>
      <c r="D78" s="191">
        <v>1</v>
      </c>
      <c r="E78" s="192"/>
      <c r="F78" s="137"/>
      <c r="G78" s="137">
        <f>SUM(G59:G68)*0.01*D78</f>
        <v>0</v>
      </c>
      <c r="H78" s="193"/>
    </row>
    <row r="79" spans="1:13" s="194" customFormat="1">
      <c r="A79" s="132"/>
      <c r="B79" s="189"/>
      <c r="C79" s="190"/>
      <c r="D79" s="191"/>
      <c r="E79" s="192"/>
      <c r="F79" s="188"/>
      <c r="G79" s="188"/>
      <c r="H79" s="193"/>
    </row>
    <row r="80" spans="1:13" s="194" customFormat="1">
      <c r="A80" s="132">
        <f>A78+1</f>
        <v>11</v>
      </c>
      <c r="B80" s="189" t="s">
        <v>832</v>
      </c>
      <c r="C80" s="190" t="s">
        <v>503</v>
      </c>
      <c r="D80" s="191">
        <v>3</v>
      </c>
      <c r="E80" s="192"/>
      <c r="F80" s="137"/>
      <c r="G80" s="137">
        <f>SUM(G59:G68)*0.01*D80</f>
        <v>0</v>
      </c>
      <c r="H80" s="193"/>
    </row>
    <row r="81" spans="1:13" s="138" customFormat="1">
      <c r="A81" s="132"/>
      <c r="B81" s="167"/>
      <c r="C81" s="134"/>
      <c r="D81" s="135"/>
      <c r="E81" s="136"/>
      <c r="F81" s="137"/>
      <c r="G81" s="137"/>
      <c r="K81" s="151"/>
    </row>
    <row r="82" spans="1:13" s="138" customFormat="1" ht="15" customHeight="1" thickBot="1">
      <c r="A82" s="195"/>
      <c r="B82" s="196" t="s">
        <v>956</v>
      </c>
      <c r="C82" s="197"/>
      <c r="D82" s="198"/>
      <c r="E82" s="199"/>
      <c r="F82" s="200">
        <f>SUM(F59:F80)</f>
        <v>0</v>
      </c>
      <c r="G82" s="200">
        <f>SUM(G59:G80)</f>
        <v>0</v>
      </c>
      <c r="K82" s="151"/>
    </row>
    <row r="83" spans="1:13">
      <c r="A83" s="132"/>
      <c r="B83" s="133"/>
      <c r="C83" s="133"/>
      <c r="D83" s="184"/>
      <c r="E83" s="137"/>
      <c r="F83" s="137"/>
      <c r="G83" s="137"/>
      <c r="H83" s="95"/>
      <c r="I83" s="373"/>
      <c r="J83" s="95"/>
      <c r="K83" s="373"/>
      <c r="M83" s="95"/>
    </row>
    <row r="84" spans="1:13" ht="15" customHeight="1">
      <c r="C84" s="177"/>
      <c r="D84" s="98"/>
      <c r="E84" s="98"/>
      <c r="F84" s="98"/>
      <c r="G84" s="98"/>
      <c r="J84" s="95"/>
      <c r="K84" s="180"/>
      <c r="M84" s="95"/>
    </row>
    <row r="85" spans="1:13" s="138" customFormat="1" ht="15" customHeight="1" thickBot="1">
      <c r="A85" s="195"/>
      <c r="B85" s="196" t="s">
        <v>957</v>
      </c>
      <c r="C85" s="198"/>
      <c r="D85" s="198"/>
      <c r="E85" s="199"/>
      <c r="F85" s="200">
        <f>F82+F54</f>
        <v>0</v>
      </c>
      <c r="G85" s="200">
        <f>G82+G54</f>
        <v>0</v>
      </c>
      <c r="K85" s="151"/>
    </row>
    <row r="86" spans="1:13" ht="15" customHeight="1">
      <c r="C86" s="177"/>
      <c r="D86" s="98"/>
      <c r="E86" s="98"/>
      <c r="F86" s="98"/>
      <c r="G86" s="98"/>
      <c r="J86" s="95"/>
      <c r="K86" s="180"/>
      <c r="M86" s="95"/>
    </row>
    <row r="87" spans="1:13" s="138" customFormat="1">
      <c r="A87" s="132"/>
      <c r="B87" s="133"/>
      <c r="C87" s="133"/>
      <c r="D87" s="184"/>
      <c r="E87" s="374"/>
      <c r="F87" s="137"/>
      <c r="G87" s="137"/>
      <c r="K87" s="139"/>
    </row>
    <row r="88" spans="1:13" s="138" customFormat="1">
      <c r="A88" s="132"/>
      <c r="B88" s="133"/>
      <c r="C88" s="133"/>
      <c r="D88" s="184"/>
      <c r="E88" s="374"/>
      <c r="F88" s="137"/>
      <c r="G88" s="137"/>
      <c r="J88" s="139"/>
      <c r="K88" s="139"/>
      <c r="M88" s="139"/>
    </row>
    <row r="89" spans="1:13" s="138" customFormat="1">
      <c r="A89" s="132"/>
      <c r="B89" s="133"/>
      <c r="C89" s="133"/>
      <c r="D89" s="184"/>
      <c r="E89" s="374"/>
      <c r="F89" s="137"/>
      <c r="G89" s="137"/>
      <c r="J89" s="139"/>
      <c r="K89" s="139"/>
      <c r="M89" s="139"/>
    </row>
    <row r="90" spans="1:13" s="138" customFormat="1">
      <c r="A90" s="132"/>
      <c r="B90" s="133"/>
      <c r="C90" s="133"/>
      <c r="D90" s="184"/>
      <c r="E90" s="374"/>
      <c r="F90" s="137"/>
      <c r="G90" s="137"/>
      <c r="J90" s="139"/>
      <c r="K90" s="139"/>
      <c r="M90" s="139"/>
    </row>
    <row r="91" spans="1:13" s="138" customFormat="1">
      <c r="A91" s="132"/>
      <c r="B91" s="133"/>
      <c r="C91" s="133"/>
      <c r="D91" s="184"/>
      <c r="E91" s="134"/>
      <c r="F91" s="137"/>
      <c r="G91" s="137"/>
      <c r="J91" s="139"/>
      <c r="K91" s="139"/>
      <c r="M91" s="139"/>
    </row>
    <row r="92" spans="1:13" s="138" customFormat="1">
      <c r="A92" s="132"/>
      <c r="B92" s="133"/>
      <c r="C92" s="133"/>
      <c r="D92" s="184"/>
      <c r="E92" s="375"/>
      <c r="F92" s="376"/>
      <c r="G92" s="376"/>
      <c r="J92" s="377"/>
      <c r="K92" s="378"/>
      <c r="L92" s="378"/>
      <c r="M92" s="377"/>
    </row>
    <row r="93" spans="1:13" s="138" customFormat="1">
      <c r="A93" s="132"/>
      <c r="B93" s="133"/>
      <c r="C93" s="133"/>
      <c r="D93" s="184"/>
      <c r="E93" s="134"/>
      <c r="F93" s="137"/>
      <c r="G93" s="137"/>
      <c r="J93" s="139"/>
      <c r="K93" s="139"/>
      <c r="M93" s="139"/>
    </row>
    <row r="94" spans="1:13" s="138" customFormat="1">
      <c r="A94" s="132"/>
      <c r="B94" s="133"/>
      <c r="C94" s="133"/>
      <c r="D94" s="184"/>
      <c r="E94" s="375"/>
      <c r="F94" s="376"/>
      <c r="G94" s="376"/>
      <c r="J94" s="377"/>
      <c r="K94" s="378"/>
      <c r="L94" s="378"/>
      <c r="M94" s="377"/>
    </row>
    <row r="95" spans="1:13" s="138" customFormat="1">
      <c r="A95" s="132"/>
      <c r="B95" s="133"/>
      <c r="C95" s="133"/>
      <c r="D95" s="184"/>
      <c r="E95" s="375"/>
      <c r="F95" s="376"/>
      <c r="G95" s="376"/>
      <c r="J95" s="377"/>
      <c r="K95" s="378"/>
      <c r="L95" s="378"/>
      <c r="M95" s="377"/>
    </row>
    <row r="96" spans="1:13" s="138" customFormat="1">
      <c r="A96" s="132"/>
      <c r="B96" s="133"/>
      <c r="C96" s="133"/>
      <c r="D96" s="184"/>
      <c r="E96" s="375"/>
      <c r="F96" s="376"/>
      <c r="G96" s="376"/>
      <c r="J96" s="377"/>
      <c r="K96" s="378"/>
      <c r="L96" s="378"/>
      <c r="M96" s="377"/>
    </row>
    <row r="97" spans="1:13" s="138" customFormat="1">
      <c r="A97" s="132"/>
      <c r="B97" s="133"/>
      <c r="C97" s="133"/>
      <c r="D97" s="184"/>
      <c r="E97" s="375"/>
      <c r="F97" s="376"/>
      <c r="G97" s="376"/>
      <c r="J97" s="377"/>
      <c r="K97" s="378"/>
      <c r="L97" s="378"/>
      <c r="M97" s="377"/>
    </row>
    <row r="98" spans="1:13" s="138" customFormat="1">
      <c r="A98" s="132"/>
      <c r="B98" s="133"/>
      <c r="C98" s="133"/>
      <c r="D98" s="184"/>
      <c r="E98" s="375"/>
      <c r="F98" s="376"/>
      <c r="G98" s="376"/>
      <c r="J98" s="377"/>
      <c r="K98" s="378"/>
      <c r="L98" s="378"/>
      <c r="M98" s="377"/>
    </row>
    <row r="99" spans="1:13" s="138" customFormat="1">
      <c r="A99" s="132"/>
      <c r="B99" s="133"/>
      <c r="C99" s="133"/>
      <c r="D99" s="184"/>
      <c r="E99" s="375"/>
      <c r="F99" s="376"/>
      <c r="G99" s="376"/>
      <c r="J99" s="377"/>
      <c r="K99" s="378"/>
      <c r="L99" s="378"/>
      <c r="M99" s="377"/>
    </row>
    <row r="100" spans="1:13" s="138" customFormat="1">
      <c r="A100" s="132"/>
      <c r="B100" s="133"/>
      <c r="C100" s="133"/>
      <c r="D100" s="184"/>
      <c r="E100" s="134"/>
      <c r="F100" s="137"/>
      <c r="G100" s="137"/>
      <c r="J100" s="139"/>
      <c r="K100" s="139"/>
      <c r="M100" s="139"/>
    </row>
    <row r="101" spans="1:13" s="138" customFormat="1">
      <c r="A101" s="132"/>
      <c r="B101" s="133"/>
      <c r="C101" s="133"/>
      <c r="D101" s="184"/>
      <c r="E101" s="134"/>
      <c r="F101" s="137"/>
      <c r="G101" s="137"/>
      <c r="J101" s="139"/>
      <c r="K101" s="139"/>
      <c r="M101" s="139"/>
    </row>
    <row r="102" spans="1:13" s="138" customFormat="1">
      <c r="A102" s="132"/>
      <c r="B102" s="133"/>
      <c r="C102" s="133"/>
      <c r="D102" s="184"/>
      <c r="E102" s="374"/>
      <c r="F102" s="137"/>
      <c r="G102" s="137"/>
      <c r="J102" s="139"/>
      <c r="K102" s="139"/>
      <c r="M102" s="139">
        <v>10</v>
      </c>
    </row>
    <row r="103" spans="1:13" s="138" customFormat="1">
      <c r="A103" s="132"/>
      <c r="B103" s="133"/>
      <c r="C103" s="133"/>
      <c r="D103" s="184"/>
      <c r="E103" s="374"/>
      <c r="F103" s="137"/>
      <c r="G103" s="137"/>
      <c r="J103" s="139"/>
      <c r="K103" s="139"/>
      <c r="M103" s="139"/>
    </row>
    <row r="104" spans="1:13" s="138" customFormat="1">
      <c r="A104" s="132"/>
      <c r="B104" s="133"/>
      <c r="C104" s="133"/>
      <c r="D104" s="184"/>
      <c r="E104" s="374"/>
      <c r="F104" s="137"/>
      <c r="G104" s="137"/>
      <c r="J104" s="139"/>
      <c r="K104" s="139"/>
      <c r="M104" s="139"/>
    </row>
    <row r="105" spans="1:13" s="138" customFormat="1">
      <c r="A105" s="132"/>
      <c r="B105" s="133"/>
      <c r="C105" s="133"/>
      <c r="D105" s="184"/>
      <c r="E105" s="374"/>
      <c r="F105" s="137"/>
      <c r="G105" s="137"/>
      <c r="J105" s="139"/>
      <c r="K105" s="139"/>
      <c r="M105" s="139"/>
    </row>
    <row r="106" spans="1:13" s="138" customFormat="1">
      <c r="A106" s="132"/>
      <c r="B106" s="133"/>
      <c r="C106" s="133"/>
      <c r="D106" s="184"/>
      <c r="E106" s="374"/>
      <c r="F106" s="137"/>
      <c r="G106" s="137"/>
      <c r="J106" s="139"/>
      <c r="K106" s="139"/>
      <c r="M106" s="139"/>
    </row>
    <row r="107" spans="1:13" s="138" customFormat="1">
      <c r="A107" s="132"/>
      <c r="B107" s="133"/>
      <c r="C107" s="133"/>
      <c r="D107" s="184"/>
      <c r="E107" s="374"/>
      <c r="F107" s="137"/>
      <c r="G107" s="137"/>
      <c r="J107" s="151"/>
      <c r="M107" s="151"/>
    </row>
    <row r="108" spans="1:13" s="138" customFormat="1">
      <c r="A108" s="132"/>
      <c r="B108" s="133"/>
      <c r="C108" s="133"/>
      <c r="D108" s="184"/>
      <c r="E108" s="374"/>
      <c r="F108" s="137"/>
      <c r="G108" s="137"/>
      <c r="J108" s="151"/>
      <c r="M108" s="151"/>
    </row>
    <row r="109" spans="1:13" s="138" customFormat="1">
      <c r="A109" s="176"/>
      <c r="B109" s="96"/>
      <c r="C109" s="96"/>
      <c r="D109" s="348"/>
      <c r="E109" s="374"/>
      <c r="F109" s="137"/>
      <c r="G109" s="137"/>
      <c r="J109" s="151"/>
      <c r="M109" s="151"/>
    </row>
    <row r="110" spans="1:13" s="138" customFormat="1">
      <c r="A110" s="176"/>
      <c r="B110" s="96"/>
      <c r="C110" s="96"/>
      <c r="D110" s="348"/>
      <c r="E110" s="374"/>
      <c r="F110" s="137"/>
      <c r="G110" s="137"/>
      <c r="J110" s="151"/>
      <c r="M110" s="151"/>
    </row>
    <row r="111" spans="1:13" s="138" customFormat="1">
      <c r="A111" s="176"/>
      <c r="B111" s="96"/>
      <c r="C111" s="96"/>
      <c r="D111" s="348"/>
      <c r="E111" s="137"/>
      <c r="F111" s="137"/>
      <c r="G111" s="137"/>
      <c r="J111" s="151"/>
      <c r="M111" s="151"/>
    </row>
    <row r="112" spans="1:13" s="138" customFormat="1">
      <c r="A112" s="176"/>
      <c r="B112" s="96"/>
      <c r="C112" s="96"/>
      <c r="D112" s="348"/>
      <c r="E112" s="137"/>
      <c r="F112" s="137"/>
      <c r="G112" s="137"/>
      <c r="J112" s="151"/>
      <c r="M112" s="151"/>
    </row>
    <row r="113" spans="1:13" s="138" customFormat="1" ht="15" customHeight="1">
      <c r="A113" s="176"/>
      <c r="B113" s="96"/>
      <c r="C113" s="96"/>
      <c r="D113" s="348"/>
      <c r="E113" s="184"/>
      <c r="F113" s="184"/>
      <c r="G113" s="184"/>
      <c r="H113" s="150"/>
      <c r="J113" s="151"/>
      <c r="M113" s="151"/>
    </row>
    <row r="114" spans="1:13" s="138" customFormat="1" ht="15" customHeight="1">
      <c r="A114" s="176"/>
      <c r="B114" s="96"/>
      <c r="C114" s="96"/>
      <c r="D114" s="348"/>
      <c r="E114" s="184"/>
      <c r="F114" s="184"/>
      <c r="G114" s="184"/>
      <c r="H114" s="150"/>
      <c r="J114" s="151"/>
      <c r="M114" s="151"/>
    </row>
    <row r="115" spans="1:13" s="138" customFormat="1" ht="15" customHeight="1">
      <c r="A115" s="176"/>
      <c r="B115" s="96"/>
      <c r="C115" s="96"/>
      <c r="D115" s="348"/>
      <c r="E115" s="184"/>
      <c r="F115" s="184"/>
      <c r="G115" s="184"/>
      <c r="H115" s="150"/>
      <c r="J115" s="151"/>
      <c r="M115" s="151"/>
    </row>
    <row r="116" spans="1:13" s="138" customFormat="1" ht="15" customHeight="1">
      <c r="A116" s="176"/>
      <c r="B116" s="96"/>
      <c r="C116" s="96"/>
      <c r="D116" s="348"/>
      <c r="E116" s="184"/>
      <c r="F116" s="184"/>
      <c r="G116" s="184"/>
      <c r="H116" s="150"/>
      <c r="J116" s="151"/>
      <c r="M116" s="151"/>
    </row>
    <row r="117" spans="1:13" s="138" customFormat="1" ht="15" customHeight="1">
      <c r="A117" s="176"/>
      <c r="B117" s="96"/>
      <c r="C117" s="96"/>
      <c r="D117" s="348"/>
      <c r="E117" s="184"/>
      <c r="F117" s="184"/>
      <c r="G117" s="184"/>
      <c r="H117" s="150"/>
      <c r="J117" s="151"/>
      <c r="M117" s="151"/>
    </row>
    <row r="118" spans="1:13" s="138" customFormat="1" ht="15" customHeight="1">
      <c r="A118" s="176"/>
      <c r="B118" s="96"/>
      <c r="C118" s="96"/>
      <c r="D118" s="348"/>
      <c r="E118" s="184"/>
      <c r="F118" s="184"/>
      <c r="G118" s="184"/>
      <c r="H118" s="150"/>
      <c r="J118" s="151"/>
      <c r="M118" s="151"/>
    </row>
    <row r="119" spans="1:13" s="138" customFormat="1" ht="15" customHeight="1">
      <c r="A119" s="176"/>
      <c r="B119" s="96"/>
      <c r="C119" s="96"/>
      <c r="D119" s="348"/>
      <c r="E119" s="184"/>
      <c r="F119" s="184"/>
      <c r="G119" s="184"/>
      <c r="H119" s="150"/>
      <c r="J119" s="151"/>
      <c r="M119" s="151"/>
    </row>
    <row r="120" spans="1:13" s="138" customFormat="1" ht="15" customHeight="1">
      <c r="A120" s="176"/>
      <c r="B120" s="96"/>
      <c r="C120" s="96"/>
      <c r="D120" s="348"/>
      <c r="E120" s="184"/>
      <c r="F120" s="184"/>
      <c r="G120" s="184"/>
      <c r="H120" s="150"/>
      <c r="J120" s="151"/>
      <c r="M120" s="151"/>
    </row>
    <row r="121" spans="1:13" s="138" customFormat="1" ht="15" customHeight="1">
      <c r="A121" s="176"/>
      <c r="B121" s="96"/>
      <c r="C121" s="96"/>
      <c r="D121" s="348"/>
      <c r="E121" s="184"/>
      <c r="F121" s="184"/>
      <c r="G121" s="184"/>
      <c r="H121" s="150"/>
      <c r="J121" s="151"/>
      <c r="M121" s="151"/>
    </row>
    <row r="122" spans="1:13" s="138" customFormat="1" ht="15" customHeight="1">
      <c r="A122" s="176"/>
      <c r="B122" s="96"/>
      <c r="C122" s="96"/>
      <c r="D122" s="348"/>
      <c r="E122" s="184"/>
      <c r="F122" s="184"/>
      <c r="G122" s="184"/>
      <c r="H122" s="150"/>
      <c r="J122" s="151"/>
      <c r="M122" s="151"/>
    </row>
    <row r="123" spans="1:13" s="138" customFormat="1" ht="15" customHeight="1">
      <c r="A123" s="176"/>
      <c r="B123" s="96"/>
      <c r="C123" s="96"/>
      <c r="D123" s="348"/>
      <c r="E123" s="184"/>
      <c r="F123" s="184"/>
      <c r="G123" s="184"/>
      <c r="H123" s="150"/>
      <c r="J123" s="151"/>
      <c r="M123" s="151"/>
    </row>
    <row r="124" spans="1:13" s="138" customFormat="1" ht="15" customHeight="1">
      <c r="A124" s="176"/>
      <c r="B124" s="96"/>
      <c r="C124" s="96"/>
      <c r="D124" s="348"/>
      <c r="E124" s="184"/>
      <c r="F124" s="184"/>
      <c r="G124" s="184"/>
      <c r="H124" s="150"/>
      <c r="J124" s="151"/>
      <c r="M124" s="151"/>
    </row>
    <row r="125" spans="1:13" s="138" customFormat="1" ht="15" customHeight="1">
      <c r="A125" s="176"/>
      <c r="B125" s="96"/>
      <c r="C125" s="96"/>
      <c r="D125" s="348"/>
      <c r="E125" s="184"/>
      <c r="F125" s="184"/>
      <c r="G125" s="184"/>
      <c r="H125" s="150"/>
      <c r="J125" s="151"/>
      <c r="M125" s="151"/>
    </row>
    <row r="126" spans="1:13" s="138" customFormat="1" ht="15" customHeight="1">
      <c r="A126" s="176"/>
      <c r="B126" s="96"/>
      <c r="C126" s="96"/>
      <c r="D126" s="348"/>
      <c r="E126" s="184"/>
      <c r="F126" s="184"/>
      <c r="G126" s="184"/>
      <c r="H126" s="150"/>
      <c r="J126" s="151"/>
      <c r="M126" s="151"/>
    </row>
    <row r="127" spans="1:13" s="138" customFormat="1" ht="15" customHeight="1">
      <c r="A127" s="176"/>
      <c r="B127" s="96"/>
      <c r="C127" s="96"/>
      <c r="D127" s="348"/>
      <c r="E127" s="184"/>
      <c r="F127" s="184"/>
      <c r="G127" s="184"/>
      <c r="H127" s="150"/>
      <c r="J127" s="151"/>
      <c r="M127" s="151"/>
    </row>
    <row r="128" spans="1:13" s="138" customFormat="1" ht="15" customHeight="1">
      <c r="A128" s="176"/>
      <c r="B128" s="96"/>
      <c r="C128" s="96"/>
      <c r="D128" s="348"/>
      <c r="E128" s="184"/>
      <c r="F128" s="184"/>
      <c r="G128" s="184"/>
      <c r="H128" s="150"/>
      <c r="J128" s="151"/>
      <c r="M128" s="151"/>
    </row>
    <row r="129" spans="1:13" s="138" customFormat="1" ht="15" customHeight="1">
      <c r="A129" s="176"/>
      <c r="B129" s="96"/>
      <c r="C129" s="96"/>
      <c r="D129" s="348"/>
      <c r="E129" s="184"/>
      <c r="F129" s="184"/>
      <c r="G129" s="184"/>
      <c r="H129" s="150"/>
      <c r="J129" s="151"/>
      <c r="M129" s="151"/>
    </row>
    <row r="130" spans="1:13" s="138" customFormat="1" ht="15" customHeight="1">
      <c r="A130" s="176"/>
      <c r="B130" s="96"/>
      <c r="C130" s="96"/>
      <c r="D130" s="348"/>
      <c r="E130" s="184"/>
      <c r="F130" s="184"/>
      <c r="G130" s="184"/>
      <c r="H130" s="150"/>
      <c r="J130" s="151"/>
      <c r="M130" s="151"/>
    </row>
    <row r="131" spans="1:13" s="138" customFormat="1" ht="15" customHeight="1">
      <c r="A131" s="176"/>
      <c r="B131" s="96"/>
      <c r="C131" s="96"/>
      <c r="D131" s="348"/>
      <c r="E131" s="184"/>
      <c r="F131" s="184"/>
      <c r="G131" s="184"/>
      <c r="H131" s="150"/>
      <c r="J131" s="151"/>
      <c r="M131" s="151"/>
    </row>
    <row r="132" spans="1:13" s="138" customFormat="1" ht="15" customHeight="1">
      <c r="A132" s="176"/>
      <c r="B132" s="96"/>
      <c r="C132" s="96"/>
      <c r="D132" s="348"/>
      <c r="E132" s="184"/>
      <c r="F132" s="184"/>
      <c r="G132" s="184"/>
      <c r="H132" s="150"/>
      <c r="J132" s="151"/>
      <c r="M132" s="151"/>
    </row>
    <row r="133" spans="1:13" s="138" customFormat="1" ht="15" customHeight="1">
      <c r="A133" s="176"/>
      <c r="B133" s="96"/>
      <c r="C133" s="96"/>
      <c r="D133" s="348"/>
      <c r="E133" s="184"/>
      <c r="F133" s="184"/>
      <c r="G133" s="184"/>
      <c r="H133" s="150"/>
      <c r="J133" s="151"/>
      <c r="M133" s="151"/>
    </row>
    <row r="134" spans="1:13" s="138" customFormat="1" ht="15" customHeight="1">
      <c r="A134" s="176"/>
      <c r="B134" s="96"/>
      <c r="C134" s="96"/>
      <c r="D134" s="348"/>
      <c r="E134" s="184"/>
      <c r="F134" s="184"/>
      <c r="G134" s="184"/>
      <c r="H134" s="150"/>
      <c r="J134" s="151"/>
      <c r="M134" s="151"/>
    </row>
    <row r="135" spans="1:13" s="138" customFormat="1" ht="15" customHeight="1">
      <c r="A135" s="176"/>
      <c r="B135" s="96"/>
      <c r="C135" s="96"/>
      <c r="D135" s="348"/>
      <c r="E135" s="184"/>
      <c r="F135" s="184"/>
      <c r="G135" s="184"/>
      <c r="H135" s="150"/>
      <c r="J135" s="151"/>
      <c r="M135" s="151"/>
    </row>
    <row r="136" spans="1:13" s="138" customFormat="1" ht="15" customHeight="1">
      <c r="A136" s="176"/>
      <c r="B136" s="96"/>
      <c r="C136" s="96"/>
      <c r="D136" s="348"/>
      <c r="E136" s="184"/>
      <c r="F136" s="184"/>
      <c r="G136" s="184"/>
      <c r="H136" s="150"/>
      <c r="J136" s="151"/>
      <c r="M136" s="151"/>
    </row>
    <row r="137" spans="1:13" s="138" customFormat="1" ht="15" customHeight="1">
      <c r="A137" s="176"/>
      <c r="B137" s="96"/>
      <c r="C137" s="96"/>
      <c r="D137" s="348"/>
      <c r="E137" s="184"/>
      <c r="F137" s="184"/>
      <c r="G137" s="184"/>
      <c r="H137" s="150"/>
      <c r="J137" s="151"/>
      <c r="M137" s="151"/>
    </row>
    <row r="138" spans="1:13" s="138" customFormat="1" ht="15" customHeight="1">
      <c r="A138" s="176"/>
      <c r="B138" s="96"/>
      <c r="C138" s="96"/>
      <c r="D138" s="348"/>
      <c r="E138" s="184"/>
      <c r="F138" s="184"/>
      <c r="G138" s="184"/>
      <c r="H138" s="150"/>
      <c r="J138" s="151"/>
      <c r="M138" s="151"/>
    </row>
    <row r="139" spans="1:13" s="138" customFormat="1" ht="15" customHeight="1">
      <c r="A139" s="176"/>
      <c r="B139" s="96"/>
      <c r="C139" s="96"/>
      <c r="D139" s="348"/>
      <c r="E139" s="184"/>
      <c r="F139" s="184"/>
      <c r="G139" s="184"/>
      <c r="H139" s="150"/>
      <c r="J139" s="151"/>
      <c r="M139" s="151"/>
    </row>
    <row r="140" spans="1:13" s="138" customFormat="1" ht="15" customHeight="1">
      <c r="A140" s="176"/>
      <c r="B140" s="96"/>
      <c r="C140" s="96"/>
      <c r="D140" s="348"/>
      <c r="E140" s="184"/>
      <c r="F140" s="184"/>
      <c r="G140" s="184"/>
      <c r="H140" s="150"/>
      <c r="J140" s="151"/>
      <c r="M140" s="151"/>
    </row>
    <row r="141" spans="1:13" s="138" customFormat="1" ht="15" customHeight="1">
      <c r="A141" s="176"/>
      <c r="B141" s="96"/>
      <c r="C141" s="96"/>
      <c r="D141" s="348"/>
      <c r="E141" s="184"/>
      <c r="F141" s="184"/>
      <c r="G141" s="184"/>
      <c r="H141" s="150"/>
      <c r="J141" s="151"/>
      <c r="M141" s="151"/>
    </row>
    <row r="142" spans="1:13" s="138" customFormat="1" ht="15" customHeight="1">
      <c r="A142" s="176"/>
      <c r="B142" s="96"/>
      <c r="C142" s="96"/>
      <c r="D142" s="348"/>
      <c r="E142" s="184"/>
      <c r="F142" s="184"/>
      <c r="G142" s="184"/>
      <c r="H142" s="150"/>
      <c r="J142" s="151"/>
      <c r="M142" s="151"/>
    </row>
    <row r="143" spans="1:13" ht="15" customHeight="1"/>
    <row r="144" spans="1:13"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sheetData>
  <sheetProtection password="F0EE" sheet="1" objects="1" scenarios="1"/>
  <mergeCells count="8">
    <mergeCell ref="A8:B8"/>
    <mergeCell ref="A56:B56"/>
    <mergeCell ref="A1:D1"/>
    <mergeCell ref="A2:C2"/>
    <mergeCell ref="B3:F3"/>
    <mergeCell ref="A4:C4"/>
    <mergeCell ref="B5:F5"/>
    <mergeCell ref="A6:B6"/>
  </mergeCells>
  <printOptions gridLines="1"/>
  <pageMargins left="0.78749999999999998" right="0.39374999999999999" top="1.2090277777777778" bottom="0.98402777777777772" header="0.39374999999999999" footer="0.51180555555555551"/>
  <pageSetup paperSize="9" scale="75" firstPageNumber="0" orientation="portrait" horizontalDpi="300" verticalDpi="300" r:id="rId1"/>
  <headerFooter alignWithMargins="0">
    <oddHeader>&amp;C&amp;"Arial CE,Navadno"&amp;8MM-BIRO d.o.o. Ulica tolminskih puntarjev 4, 5000 Nova Gorica,  
tel: 05 333-49-40, fax: 05 333-49-39,  
e.mail: mm.biro@siol.net, http://www.mm-biro.si</oddHeader>
    <oddFooter>&amp;L&amp;"Arial CE,Navadno"&amp;8Mapa: 4&amp;C&amp;"Arial CE,Navadno"&amp;8POPIS ELEKTROINSTALACIJSKEGA MATERIALA IN DEL&amp;R&amp;"Arial CE,Navadno"&amp;8Stran: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180"/>
  <sheetViews>
    <sheetView view="pageBreakPreview" topLeftCell="A7" zoomScaleNormal="100" zoomScaleSheetLayoutView="100" workbookViewId="0">
      <selection activeCell="K16" sqref="K16"/>
    </sheetView>
  </sheetViews>
  <sheetFormatPr defaultRowHeight="12.75"/>
  <cols>
    <col min="1" max="1" width="8.85546875" style="276" bestFit="1" customWidth="1"/>
    <col min="2" max="2" width="55.5703125" style="276" customWidth="1"/>
    <col min="3" max="3" width="6.7109375" style="268" bestFit="1" customWidth="1"/>
    <col min="4" max="4" width="8.85546875" style="253" bestFit="1" customWidth="1"/>
    <col min="5" max="5" width="11.5703125" style="253" bestFit="1" customWidth="1"/>
    <col min="6" max="7" width="12.7109375" style="253" customWidth="1"/>
    <col min="8" max="8" width="11.140625" style="252" bestFit="1" customWidth="1"/>
    <col min="9" max="9" width="9.140625" style="185"/>
    <col min="10" max="10" width="9.140625" style="251"/>
    <col min="11" max="11" width="9.140625" style="253"/>
    <col min="12" max="12" width="34.28515625" style="253" customWidth="1"/>
    <col min="13" max="256" width="9.140625" style="253"/>
    <col min="257" max="257" width="8.85546875" style="253" bestFit="1" customWidth="1"/>
    <col min="258" max="258" width="55.5703125" style="253" customWidth="1"/>
    <col min="259" max="259" width="6.7109375" style="253" bestFit="1" customWidth="1"/>
    <col min="260" max="260" width="8.85546875" style="253" bestFit="1" customWidth="1"/>
    <col min="261" max="261" width="11.5703125" style="253" bestFit="1" customWidth="1"/>
    <col min="262" max="263" width="12.7109375" style="253" customWidth="1"/>
    <col min="264" max="264" width="11.140625" style="253" bestFit="1" customWidth="1"/>
    <col min="265" max="267" width="9.140625" style="253"/>
    <col min="268" max="268" width="34.28515625" style="253" customWidth="1"/>
    <col min="269" max="512" width="9.140625" style="253"/>
    <col min="513" max="513" width="8.85546875" style="253" bestFit="1" customWidth="1"/>
    <col min="514" max="514" width="55.5703125" style="253" customWidth="1"/>
    <col min="515" max="515" width="6.7109375" style="253" bestFit="1" customWidth="1"/>
    <col min="516" max="516" width="8.85546875" style="253" bestFit="1" customWidth="1"/>
    <col min="517" max="517" width="11.5703125" style="253" bestFit="1" customWidth="1"/>
    <col min="518" max="519" width="12.7109375" style="253" customWidth="1"/>
    <col min="520" max="520" width="11.140625" style="253" bestFit="1" customWidth="1"/>
    <col min="521" max="523" width="9.140625" style="253"/>
    <col min="524" max="524" width="34.28515625" style="253" customWidth="1"/>
    <col min="525" max="768" width="9.140625" style="253"/>
    <col min="769" max="769" width="8.85546875" style="253" bestFit="1" customWidth="1"/>
    <col min="770" max="770" width="55.5703125" style="253" customWidth="1"/>
    <col min="771" max="771" width="6.7109375" style="253" bestFit="1" customWidth="1"/>
    <col min="772" max="772" width="8.85546875" style="253" bestFit="1" customWidth="1"/>
    <col min="773" max="773" width="11.5703125" style="253" bestFit="1" customWidth="1"/>
    <col min="774" max="775" width="12.7109375" style="253" customWidth="1"/>
    <col min="776" max="776" width="11.140625" style="253" bestFit="1" customWidth="1"/>
    <col min="777" max="779" width="9.140625" style="253"/>
    <col min="780" max="780" width="34.28515625" style="253" customWidth="1"/>
    <col min="781" max="1024" width="9.140625" style="253"/>
    <col min="1025" max="1025" width="8.85546875" style="253" bestFit="1" customWidth="1"/>
    <col min="1026" max="1026" width="55.5703125" style="253" customWidth="1"/>
    <col min="1027" max="1027" width="6.7109375" style="253" bestFit="1" customWidth="1"/>
    <col min="1028" max="1028" width="8.85546875" style="253" bestFit="1" customWidth="1"/>
    <col min="1029" max="1029" width="11.5703125" style="253" bestFit="1" customWidth="1"/>
    <col min="1030" max="1031" width="12.7109375" style="253" customWidth="1"/>
    <col min="1032" max="1032" width="11.140625" style="253" bestFit="1" customWidth="1"/>
    <col min="1033" max="1035" width="9.140625" style="253"/>
    <col min="1036" max="1036" width="34.28515625" style="253" customWidth="1"/>
    <col min="1037" max="1280" width="9.140625" style="253"/>
    <col min="1281" max="1281" width="8.85546875" style="253" bestFit="1" customWidth="1"/>
    <col min="1282" max="1282" width="55.5703125" style="253" customWidth="1"/>
    <col min="1283" max="1283" width="6.7109375" style="253" bestFit="1" customWidth="1"/>
    <col min="1284" max="1284" width="8.85546875" style="253" bestFit="1" customWidth="1"/>
    <col min="1285" max="1285" width="11.5703125" style="253" bestFit="1" customWidth="1"/>
    <col min="1286" max="1287" width="12.7109375" style="253" customWidth="1"/>
    <col min="1288" max="1288" width="11.140625" style="253" bestFit="1" customWidth="1"/>
    <col min="1289" max="1291" width="9.140625" style="253"/>
    <col min="1292" max="1292" width="34.28515625" style="253" customWidth="1"/>
    <col min="1293" max="1536" width="9.140625" style="253"/>
    <col min="1537" max="1537" width="8.85546875" style="253" bestFit="1" customWidth="1"/>
    <col min="1538" max="1538" width="55.5703125" style="253" customWidth="1"/>
    <col min="1539" max="1539" width="6.7109375" style="253" bestFit="1" customWidth="1"/>
    <col min="1540" max="1540" width="8.85546875" style="253" bestFit="1" customWidth="1"/>
    <col min="1541" max="1541" width="11.5703125" style="253" bestFit="1" customWidth="1"/>
    <col min="1542" max="1543" width="12.7109375" style="253" customWidth="1"/>
    <col min="1544" max="1544" width="11.140625" style="253" bestFit="1" customWidth="1"/>
    <col min="1545" max="1547" width="9.140625" style="253"/>
    <col min="1548" max="1548" width="34.28515625" style="253" customWidth="1"/>
    <col min="1549" max="1792" width="9.140625" style="253"/>
    <col min="1793" max="1793" width="8.85546875" style="253" bestFit="1" customWidth="1"/>
    <col min="1794" max="1794" width="55.5703125" style="253" customWidth="1"/>
    <col min="1795" max="1795" width="6.7109375" style="253" bestFit="1" customWidth="1"/>
    <col min="1796" max="1796" width="8.85546875" style="253" bestFit="1" customWidth="1"/>
    <col min="1797" max="1797" width="11.5703125" style="253" bestFit="1" customWidth="1"/>
    <col min="1798" max="1799" width="12.7109375" style="253" customWidth="1"/>
    <col min="1800" max="1800" width="11.140625" style="253" bestFit="1" customWidth="1"/>
    <col min="1801" max="1803" width="9.140625" style="253"/>
    <col min="1804" max="1804" width="34.28515625" style="253" customWidth="1"/>
    <col min="1805" max="2048" width="9.140625" style="253"/>
    <col min="2049" max="2049" width="8.85546875" style="253" bestFit="1" customWidth="1"/>
    <col min="2050" max="2050" width="55.5703125" style="253" customWidth="1"/>
    <col min="2051" max="2051" width="6.7109375" style="253" bestFit="1" customWidth="1"/>
    <col min="2052" max="2052" width="8.85546875" style="253" bestFit="1" customWidth="1"/>
    <col min="2053" max="2053" width="11.5703125" style="253" bestFit="1" customWidth="1"/>
    <col min="2054" max="2055" width="12.7109375" style="253" customWidth="1"/>
    <col min="2056" max="2056" width="11.140625" style="253" bestFit="1" customWidth="1"/>
    <col min="2057" max="2059" width="9.140625" style="253"/>
    <col min="2060" max="2060" width="34.28515625" style="253" customWidth="1"/>
    <col min="2061" max="2304" width="9.140625" style="253"/>
    <col min="2305" max="2305" width="8.85546875" style="253" bestFit="1" customWidth="1"/>
    <col min="2306" max="2306" width="55.5703125" style="253" customWidth="1"/>
    <col min="2307" max="2307" width="6.7109375" style="253" bestFit="1" customWidth="1"/>
    <col min="2308" max="2308" width="8.85546875" style="253" bestFit="1" customWidth="1"/>
    <col min="2309" max="2309" width="11.5703125" style="253" bestFit="1" customWidth="1"/>
    <col min="2310" max="2311" width="12.7109375" style="253" customWidth="1"/>
    <col min="2312" max="2312" width="11.140625" style="253" bestFit="1" customWidth="1"/>
    <col min="2313" max="2315" width="9.140625" style="253"/>
    <col min="2316" max="2316" width="34.28515625" style="253" customWidth="1"/>
    <col min="2317" max="2560" width="9.140625" style="253"/>
    <col min="2561" max="2561" width="8.85546875" style="253" bestFit="1" customWidth="1"/>
    <col min="2562" max="2562" width="55.5703125" style="253" customWidth="1"/>
    <col min="2563" max="2563" width="6.7109375" style="253" bestFit="1" customWidth="1"/>
    <col min="2564" max="2564" width="8.85546875" style="253" bestFit="1" customWidth="1"/>
    <col min="2565" max="2565" width="11.5703125" style="253" bestFit="1" customWidth="1"/>
    <col min="2566" max="2567" width="12.7109375" style="253" customWidth="1"/>
    <col min="2568" max="2568" width="11.140625" style="253" bestFit="1" customWidth="1"/>
    <col min="2569" max="2571" width="9.140625" style="253"/>
    <col min="2572" max="2572" width="34.28515625" style="253" customWidth="1"/>
    <col min="2573" max="2816" width="9.140625" style="253"/>
    <col min="2817" max="2817" width="8.85546875" style="253" bestFit="1" customWidth="1"/>
    <col min="2818" max="2818" width="55.5703125" style="253" customWidth="1"/>
    <col min="2819" max="2819" width="6.7109375" style="253" bestFit="1" customWidth="1"/>
    <col min="2820" max="2820" width="8.85546875" style="253" bestFit="1" customWidth="1"/>
    <col min="2821" max="2821" width="11.5703125" style="253" bestFit="1" customWidth="1"/>
    <col min="2822" max="2823" width="12.7109375" style="253" customWidth="1"/>
    <col min="2824" max="2824" width="11.140625" style="253" bestFit="1" customWidth="1"/>
    <col min="2825" max="2827" width="9.140625" style="253"/>
    <col min="2828" max="2828" width="34.28515625" style="253" customWidth="1"/>
    <col min="2829" max="3072" width="9.140625" style="253"/>
    <col min="3073" max="3073" width="8.85546875" style="253" bestFit="1" customWidth="1"/>
    <col min="3074" max="3074" width="55.5703125" style="253" customWidth="1"/>
    <col min="3075" max="3075" width="6.7109375" style="253" bestFit="1" customWidth="1"/>
    <col min="3076" max="3076" width="8.85546875" style="253" bestFit="1" customWidth="1"/>
    <col min="3077" max="3077" width="11.5703125" style="253" bestFit="1" customWidth="1"/>
    <col min="3078" max="3079" width="12.7109375" style="253" customWidth="1"/>
    <col min="3080" max="3080" width="11.140625" style="253" bestFit="1" customWidth="1"/>
    <col min="3081" max="3083" width="9.140625" style="253"/>
    <col min="3084" max="3084" width="34.28515625" style="253" customWidth="1"/>
    <col min="3085" max="3328" width="9.140625" style="253"/>
    <col min="3329" max="3329" width="8.85546875" style="253" bestFit="1" customWidth="1"/>
    <col min="3330" max="3330" width="55.5703125" style="253" customWidth="1"/>
    <col min="3331" max="3331" width="6.7109375" style="253" bestFit="1" customWidth="1"/>
    <col min="3332" max="3332" width="8.85546875" style="253" bestFit="1" customWidth="1"/>
    <col min="3333" max="3333" width="11.5703125" style="253" bestFit="1" customWidth="1"/>
    <col min="3334" max="3335" width="12.7109375" style="253" customWidth="1"/>
    <col min="3336" max="3336" width="11.140625" style="253" bestFit="1" customWidth="1"/>
    <col min="3337" max="3339" width="9.140625" style="253"/>
    <col min="3340" max="3340" width="34.28515625" style="253" customWidth="1"/>
    <col min="3341" max="3584" width="9.140625" style="253"/>
    <col min="3585" max="3585" width="8.85546875" style="253" bestFit="1" customWidth="1"/>
    <col min="3586" max="3586" width="55.5703125" style="253" customWidth="1"/>
    <col min="3587" max="3587" width="6.7109375" style="253" bestFit="1" customWidth="1"/>
    <col min="3588" max="3588" width="8.85546875" style="253" bestFit="1" customWidth="1"/>
    <col min="3589" max="3589" width="11.5703125" style="253" bestFit="1" customWidth="1"/>
    <col min="3590" max="3591" width="12.7109375" style="253" customWidth="1"/>
    <col min="3592" max="3592" width="11.140625" style="253" bestFit="1" customWidth="1"/>
    <col min="3593" max="3595" width="9.140625" style="253"/>
    <col min="3596" max="3596" width="34.28515625" style="253" customWidth="1"/>
    <col min="3597" max="3840" width="9.140625" style="253"/>
    <col min="3841" max="3841" width="8.85546875" style="253" bestFit="1" customWidth="1"/>
    <col min="3842" max="3842" width="55.5703125" style="253" customWidth="1"/>
    <col min="3843" max="3843" width="6.7109375" style="253" bestFit="1" customWidth="1"/>
    <col min="3844" max="3844" width="8.85546875" style="253" bestFit="1" customWidth="1"/>
    <col min="3845" max="3845" width="11.5703125" style="253" bestFit="1" customWidth="1"/>
    <col min="3846" max="3847" width="12.7109375" style="253" customWidth="1"/>
    <col min="3848" max="3848" width="11.140625" style="253" bestFit="1" customWidth="1"/>
    <col min="3849" max="3851" width="9.140625" style="253"/>
    <col min="3852" max="3852" width="34.28515625" style="253" customWidth="1"/>
    <col min="3853" max="4096" width="9.140625" style="253"/>
    <col min="4097" max="4097" width="8.85546875" style="253" bestFit="1" customWidth="1"/>
    <col min="4098" max="4098" width="55.5703125" style="253" customWidth="1"/>
    <col min="4099" max="4099" width="6.7109375" style="253" bestFit="1" customWidth="1"/>
    <col min="4100" max="4100" width="8.85546875" style="253" bestFit="1" customWidth="1"/>
    <col min="4101" max="4101" width="11.5703125" style="253" bestFit="1" customWidth="1"/>
    <col min="4102" max="4103" width="12.7109375" style="253" customWidth="1"/>
    <col min="4104" max="4104" width="11.140625" style="253" bestFit="1" customWidth="1"/>
    <col min="4105" max="4107" width="9.140625" style="253"/>
    <col min="4108" max="4108" width="34.28515625" style="253" customWidth="1"/>
    <col min="4109" max="4352" width="9.140625" style="253"/>
    <col min="4353" max="4353" width="8.85546875" style="253" bestFit="1" customWidth="1"/>
    <col min="4354" max="4354" width="55.5703125" style="253" customWidth="1"/>
    <col min="4355" max="4355" width="6.7109375" style="253" bestFit="1" customWidth="1"/>
    <col min="4356" max="4356" width="8.85546875" style="253" bestFit="1" customWidth="1"/>
    <col min="4357" max="4357" width="11.5703125" style="253" bestFit="1" customWidth="1"/>
    <col min="4358" max="4359" width="12.7109375" style="253" customWidth="1"/>
    <col min="4360" max="4360" width="11.140625" style="253" bestFit="1" customWidth="1"/>
    <col min="4361" max="4363" width="9.140625" style="253"/>
    <col min="4364" max="4364" width="34.28515625" style="253" customWidth="1"/>
    <col min="4365" max="4608" width="9.140625" style="253"/>
    <col min="4609" max="4609" width="8.85546875" style="253" bestFit="1" customWidth="1"/>
    <col min="4610" max="4610" width="55.5703125" style="253" customWidth="1"/>
    <col min="4611" max="4611" width="6.7109375" style="253" bestFit="1" customWidth="1"/>
    <col min="4612" max="4612" width="8.85546875" style="253" bestFit="1" customWidth="1"/>
    <col min="4613" max="4613" width="11.5703125" style="253" bestFit="1" customWidth="1"/>
    <col min="4614" max="4615" width="12.7109375" style="253" customWidth="1"/>
    <col min="4616" max="4616" width="11.140625" style="253" bestFit="1" customWidth="1"/>
    <col min="4617" max="4619" width="9.140625" style="253"/>
    <col min="4620" max="4620" width="34.28515625" style="253" customWidth="1"/>
    <col min="4621" max="4864" width="9.140625" style="253"/>
    <col min="4865" max="4865" width="8.85546875" style="253" bestFit="1" customWidth="1"/>
    <col min="4866" max="4866" width="55.5703125" style="253" customWidth="1"/>
    <col min="4867" max="4867" width="6.7109375" style="253" bestFit="1" customWidth="1"/>
    <col min="4868" max="4868" width="8.85546875" style="253" bestFit="1" customWidth="1"/>
    <col min="4869" max="4869" width="11.5703125" style="253" bestFit="1" customWidth="1"/>
    <col min="4870" max="4871" width="12.7109375" style="253" customWidth="1"/>
    <col min="4872" max="4872" width="11.140625" style="253" bestFit="1" customWidth="1"/>
    <col min="4873" max="4875" width="9.140625" style="253"/>
    <col min="4876" max="4876" width="34.28515625" style="253" customWidth="1"/>
    <col min="4877" max="5120" width="9.140625" style="253"/>
    <col min="5121" max="5121" width="8.85546875" style="253" bestFit="1" customWidth="1"/>
    <col min="5122" max="5122" width="55.5703125" style="253" customWidth="1"/>
    <col min="5123" max="5123" width="6.7109375" style="253" bestFit="1" customWidth="1"/>
    <col min="5124" max="5124" width="8.85546875" style="253" bestFit="1" customWidth="1"/>
    <col min="5125" max="5125" width="11.5703125" style="253" bestFit="1" customWidth="1"/>
    <col min="5126" max="5127" width="12.7109375" style="253" customWidth="1"/>
    <col min="5128" max="5128" width="11.140625" style="253" bestFit="1" customWidth="1"/>
    <col min="5129" max="5131" width="9.140625" style="253"/>
    <col min="5132" max="5132" width="34.28515625" style="253" customWidth="1"/>
    <col min="5133" max="5376" width="9.140625" style="253"/>
    <col min="5377" max="5377" width="8.85546875" style="253" bestFit="1" customWidth="1"/>
    <col min="5378" max="5378" width="55.5703125" style="253" customWidth="1"/>
    <col min="5379" max="5379" width="6.7109375" style="253" bestFit="1" customWidth="1"/>
    <col min="5380" max="5380" width="8.85546875" style="253" bestFit="1" customWidth="1"/>
    <col min="5381" max="5381" width="11.5703125" style="253" bestFit="1" customWidth="1"/>
    <col min="5382" max="5383" width="12.7109375" style="253" customWidth="1"/>
    <col min="5384" max="5384" width="11.140625" style="253" bestFit="1" customWidth="1"/>
    <col min="5385" max="5387" width="9.140625" style="253"/>
    <col min="5388" max="5388" width="34.28515625" style="253" customWidth="1"/>
    <col min="5389" max="5632" width="9.140625" style="253"/>
    <col min="5633" max="5633" width="8.85546875" style="253" bestFit="1" customWidth="1"/>
    <col min="5634" max="5634" width="55.5703125" style="253" customWidth="1"/>
    <col min="5635" max="5635" width="6.7109375" style="253" bestFit="1" customWidth="1"/>
    <col min="5636" max="5636" width="8.85546875" style="253" bestFit="1" customWidth="1"/>
    <col min="5637" max="5637" width="11.5703125" style="253" bestFit="1" customWidth="1"/>
    <col min="5638" max="5639" width="12.7109375" style="253" customWidth="1"/>
    <col min="5640" max="5640" width="11.140625" style="253" bestFit="1" customWidth="1"/>
    <col min="5641" max="5643" width="9.140625" style="253"/>
    <col min="5644" max="5644" width="34.28515625" style="253" customWidth="1"/>
    <col min="5645" max="5888" width="9.140625" style="253"/>
    <col min="5889" max="5889" width="8.85546875" style="253" bestFit="1" customWidth="1"/>
    <col min="5890" max="5890" width="55.5703125" style="253" customWidth="1"/>
    <col min="5891" max="5891" width="6.7109375" style="253" bestFit="1" customWidth="1"/>
    <col min="5892" max="5892" width="8.85546875" style="253" bestFit="1" customWidth="1"/>
    <col min="5893" max="5893" width="11.5703125" style="253" bestFit="1" customWidth="1"/>
    <col min="5894" max="5895" width="12.7109375" style="253" customWidth="1"/>
    <col min="5896" max="5896" width="11.140625" style="253" bestFit="1" customWidth="1"/>
    <col min="5897" max="5899" width="9.140625" style="253"/>
    <col min="5900" max="5900" width="34.28515625" style="253" customWidth="1"/>
    <col min="5901" max="6144" width="9.140625" style="253"/>
    <col min="6145" max="6145" width="8.85546875" style="253" bestFit="1" customWidth="1"/>
    <col min="6146" max="6146" width="55.5703125" style="253" customWidth="1"/>
    <col min="6147" max="6147" width="6.7109375" style="253" bestFit="1" customWidth="1"/>
    <col min="6148" max="6148" width="8.85546875" style="253" bestFit="1" customWidth="1"/>
    <col min="6149" max="6149" width="11.5703125" style="253" bestFit="1" customWidth="1"/>
    <col min="6150" max="6151" width="12.7109375" style="253" customWidth="1"/>
    <col min="6152" max="6152" width="11.140625" style="253" bestFit="1" customWidth="1"/>
    <col min="6153" max="6155" width="9.140625" style="253"/>
    <col min="6156" max="6156" width="34.28515625" style="253" customWidth="1"/>
    <col min="6157" max="6400" width="9.140625" style="253"/>
    <col min="6401" max="6401" width="8.85546875" style="253" bestFit="1" customWidth="1"/>
    <col min="6402" max="6402" width="55.5703125" style="253" customWidth="1"/>
    <col min="6403" max="6403" width="6.7109375" style="253" bestFit="1" customWidth="1"/>
    <col min="6404" max="6404" width="8.85546875" style="253" bestFit="1" customWidth="1"/>
    <col min="6405" max="6405" width="11.5703125" style="253" bestFit="1" customWidth="1"/>
    <col min="6406" max="6407" width="12.7109375" style="253" customWidth="1"/>
    <col min="6408" max="6408" width="11.140625" style="253" bestFit="1" customWidth="1"/>
    <col min="6409" max="6411" width="9.140625" style="253"/>
    <col min="6412" max="6412" width="34.28515625" style="253" customWidth="1"/>
    <col min="6413" max="6656" width="9.140625" style="253"/>
    <col min="6657" max="6657" width="8.85546875" style="253" bestFit="1" customWidth="1"/>
    <col min="6658" max="6658" width="55.5703125" style="253" customWidth="1"/>
    <col min="6659" max="6659" width="6.7109375" style="253" bestFit="1" customWidth="1"/>
    <col min="6660" max="6660" width="8.85546875" style="253" bestFit="1" customWidth="1"/>
    <col min="6661" max="6661" width="11.5703125" style="253" bestFit="1" customWidth="1"/>
    <col min="6662" max="6663" width="12.7109375" style="253" customWidth="1"/>
    <col min="6664" max="6664" width="11.140625" style="253" bestFit="1" customWidth="1"/>
    <col min="6665" max="6667" width="9.140625" style="253"/>
    <col min="6668" max="6668" width="34.28515625" style="253" customWidth="1"/>
    <col min="6669" max="6912" width="9.140625" style="253"/>
    <col min="6913" max="6913" width="8.85546875" style="253" bestFit="1" customWidth="1"/>
    <col min="6914" max="6914" width="55.5703125" style="253" customWidth="1"/>
    <col min="6915" max="6915" width="6.7109375" style="253" bestFit="1" customWidth="1"/>
    <col min="6916" max="6916" width="8.85546875" style="253" bestFit="1" customWidth="1"/>
    <col min="6917" max="6917" width="11.5703125" style="253" bestFit="1" customWidth="1"/>
    <col min="6918" max="6919" width="12.7109375" style="253" customWidth="1"/>
    <col min="6920" max="6920" width="11.140625" style="253" bestFit="1" customWidth="1"/>
    <col min="6921" max="6923" width="9.140625" style="253"/>
    <col min="6924" max="6924" width="34.28515625" style="253" customWidth="1"/>
    <col min="6925" max="7168" width="9.140625" style="253"/>
    <col min="7169" max="7169" width="8.85546875" style="253" bestFit="1" customWidth="1"/>
    <col min="7170" max="7170" width="55.5703125" style="253" customWidth="1"/>
    <col min="7171" max="7171" width="6.7109375" style="253" bestFit="1" customWidth="1"/>
    <col min="7172" max="7172" width="8.85546875" style="253" bestFit="1" customWidth="1"/>
    <col min="7173" max="7173" width="11.5703125" style="253" bestFit="1" customWidth="1"/>
    <col min="7174" max="7175" width="12.7109375" style="253" customWidth="1"/>
    <col min="7176" max="7176" width="11.140625" style="253" bestFit="1" customWidth="1"/>
    <col min="7177" max="7179" width="9.140625" style="253"/>
    <col min="7180" max="7180" width="34.28515625" style="253" customWidth="1"/>
    <col min="7181" max="7424" width="9.140625" style="253"/>
    <col min="7425" max="7425" width="8.85546875" style="253" bestFit="1" customWidth="1"/>
    <col min="7426" max="7426" width="55.5703125" style="253" customWidth="1"/>
    <col min="7427" max="7427" width="6.7109375" style="253" bestFit="1" customWidth="1"/>
    <col min="7428" max="7428" width="8.85546875" style="253" bestFit="1" customWidth="1"/>
    <col min="7429" max="7429" width="11.5703125" style="253" bestFit="1" customWidth="1"/>
    <col min="7430" max="7431" width="12.7109375" style="253" customWidth="1"/>
    <col min="7432" max="7432" width="11.140625" style="253" bestFit="1" customWidth="1"/>
    <col min="7433" max="7435" width="9.140625" style="253"/>
    <col min="7436" max="7436" width="34.28515625" style="253" customWidth="1"/>
    <col min="7437" max="7680" width="9.140625" style="253"/>
    <col min="7681" max="7681" width="8.85546875" style="253" bestFit="1" customWidth="1"/>
    <col min="7682" max="7682" width="55.5703125" style="253" customWidth="1"/>
    <col min="7683" max="7683" width="6.7109375" style="253" bestFit="1" customWidth="1"/>
    <col min="7684" max="7684" width="8.85546875" style="253" bestFit="1" customWidth="1"/>
    <col min="7685" max="7685" width="11.5703125" style="253" bestFit="1" customWidth="1"/>
    <col min="7686" max="7687" width="12.7109375" style="253" customWidth="1"/>
    <col min="7688" max="7688" width="11.140625" style="253" bestFit="1" customWidth="1"/>
    <col min="7689" max="7691" width="9.140625" style="253"/>
    <col min="7692" max="7692" width="34.28515625" style="253" customWidth="1"/>
    <col min="7693" max="7936" width="9.140625" style="253"/>
    <col min="7937" max="7937" width="8.85546875" style="253" bestFit="1" customWidth="1"/>
    <col min="7938" max="7938" width="55.5703125" style="253" customWidth="1"/>
    <col min="7939" max="7939" width="6.7109375" style="253" bestFit="1" customWidth="1"/>
    <col min="7940" max="7940" width="8.85546875" style="253" bestFit="1" customWidth="1"/>
    <col min="7941" max="7941" width="11.5703125" style="253" bestFit="1" customWidth="1"/>
    <col min="7942" max="7943" width="12.7109375" style="253" customWidth="1"/>
    <col min="7944" max="7944" width="11.140625" style="253" bestFit="1" customWidth="1"/>
    <col min="7945" max="7947" width="9.140625" style="253"/>
    <col min="7948" max="7948" width="34.28515625" style="253" customWidth="1"/>
    <col min="7949" max="8192" width="9.140625" style="253"/>
    <col min="8193" max="8193" width="8.85546875" style="253" bestFit="1" customWidth="1"/>
    <col min="8194" max="8194" width="55.5703125" style="253" customWidth="1"/>
    <col min="8195" max="8195" width="6.7109375" style="253" bestFit="1" customWidth="1"/>
    <col min="8196" max="8196" width="8.85546875" style="253" bestFit="1" customWidth="1"/>
    <col min="8197" max="8197" width="11.5703125" style="253" bestFit="1" customWidth="1"/>
    <col min="8198" max="8199" width="12.7109375" style="253" customWidth="1"/>
    <col min="8200" max="8200" width="11.140625" style="253" bestFit="1" customWidth="1"/>
    <col min="8201" max="8203" width="9.140625" style="253"/>
    <col min="8204" max="8204" width="34.28515625" style="253" customWidth="1"/>
    <col min="8205" max="8448" width="9.140625" style="253"/>
    <col min="8449" max="8449" width="8.85546875" style="253" bestFit="1" customWidth="1"/>
    <col min="8450" max="8450" width="55.5703125" style="253" customWidth="1"/>
    <col min="8451" max="8451" width="6.7109375" style="253" bestFit="1" customWidth="1"/>
    <col min="8452" max="8452" width="8.85546875" style="253" bestFit="1" customWidth="1"/>
    <col min="8453" max="8453" width="11.5703125" style="253" bestFit="1" customWidth="1"/>
    <col min="8454" max="8455" width="12.7109375" style="253" customWidth="1"/>
    <col min="8456" max="8456" width="11.140625" style="253" bestFit="1" customWidth="1"/>
    <col min="8457" max="8459" width="9.140625" style="253"/>
    <col min="8460" max="8460" width="34.28515625" style="253" customWidth="1"/>
    <col min="8461" max="8704" width="9.140625" style="253"/>
    <col min="8705" max="8705" width="8.85546875" style="253" bestFit="1" customWidth="1"/>
    <col min="8706" max="8706" width="55.5703125" style="253" customWidth="1"/>
    <col min="8707" max="8707" width="6.7109375" style="253" bestFit="1" customWidth="1"/>
    <col min="8708" max="8708" width="8.85546875" style="253" bestFit="1" customWidth="1"/>
    <col min="8709" max="8709" width="11.5703125" style="253" bestFit="1" customWidth="1"/>
    <col min="8710" max="8711" width="12.7109375" style="253" customWidth="1"/>
    <col min="8712" max="8712" width="11.140625" style="253" bestFit="1" customWidth="1"/>
    <col min="8713" max="8715" width="9.140625" style="253"/>
    <col min="8716" max="8716" width="34.28515625" style="253" customWidth="1"/>
    <col min="8717" max="8960" width="9.140625" style="253"/>
    <col min="8961" max="8961" width="8.85546875" style="253" bestFit="1" customWidth="1"/>
    <col min="8962" max="8962" width="55.5703125" style="253" customWidth="1"/>
    <col min="8963" max="8963" width="6.7109375" style="253" bestFit="1" customWidth="1"/>
    <col min="8964" max="8964" width="8.85546875" style="253" bestFit="1" customWidth="1"/>
    <col min="8965" max="8965" width="11.5703125" style="253" bestFit="1" customWidth="1"/>
    <col min="8966" max="8967" width="12.7109375" style="253" customWidth="1"/>
    <col min="8968" max="8968" width="11.140625" style="253" bestFit="1" customWidth="1"/>
    <col min="8969" max="8971" width="9.140625" style="253"/>
    <col min="8972" max="8972" width="34.28515625" style="253" customWidth="1"/>
    <col min="8973" max="9216" width="9.140625" style="253"/>
    <col min="9217" max="9217" width="8.85546875" style="253" bestFit="1" customWidth="1"/>
    <col min="9218" max="9218" width="55.5703125" style="253" customWidth="1"/>
    <col min="9219" max="9219" width="6.7109375" style="253" bestFit="1" customWidth="1"/>
    <col min="9220" max="9220" width="8.85546875" style="253" bestFit="1" customWidth="1"/>
    <col min="9221" max="9221" width="11.5703125" style="253" bestFit="1" customWidth="1"/>
    <col min="9222" max="9223" width="12.7109375" style="253" customWidth="1"/>
    <col min="9224" max="9224" width="11.140625" style="253" bestFit="1" customWidth="1"/>
    <col min="9225" max="9227" width="9.140625" style="253"/>
    <col min="9228" max="9228" width="34.28515625" style="253" customWidth="1"/>
    <col min="9229" max="9472" width="9.140625" style="253"/>
    <col min="9473" max="9473" width="8.85546875" style="253" bestFit="1" customWidth="1"/>
    <col min="9474" max="9474" width="55.5703125" style="253" customWidth="1"/>
    <col min="9475" max="9475" width="6.7109375" style="253" bestFit="1" customWidth="1"/>
    <col min="9476" max="9476" width="8.85546875" style="253" bestFit="1" customWidth="1"/>
    <col min="9477" max="9477" width="11.5703125" style="253" bestFit="1" customWidth="1"/>
    <col min="9478" max="9479" width="12.7109375" style="253" customWidth="1"/>
    <col min="9480" max="9480" width="11.140625" style="253" bestFit="1" customWidth="1"/>
    <col min="9481" max="9483" width="9.140625" style="253"/>
    <col min="9484" max="9484" width="34.28515625" style="253" customWidth="1"/>
    <col min="9485" max="9728" width="9.140625" style="253"/>
    <col min="9729" max="9729" width="8.85546875" style="253" bestFit="1" customWidth="1"/>
    <col min="9730" max="9730" width="55.5703125" style="253" customWidth="1"/>
    <col min="9731" max="9731" width="6.7109375" style="253" bestFit="1" customWidth="1"/>
    <col min="9732" max="9732" width="8.85546875" style="253" bestFit="1" customWidth="1"/>
    <col min="9733" max="9733" width="11.5703125" style="253" bestFit="1" customWidth="1"/>
    <col min="9734" max="9735" width="12.7109375" style="253" customWidth="1"/>
    <col min="9736" max="9736" width="11.140625" style="253" bestFit="1" customWidth="1"/>
    <col min="9737" max="9739" width="9.140625" style="253"/>
    <col min="9740" max="9740" width="34.28515625" style="253" customWidth="1"/>
    <col min="9741" max="9984" width="9.140625" style="253"/>
    <col min="9985" max="9985" width="8.85546875" style="253" bestFit="1" customWidth="1"/>
    <col min="9986" max="9986" width="55.5703125" style="253" customWidth="1"/>
    <col min="9987" max="9987" width="6.7109375" style="253" bestFit="1" customWidth="1"/>
    <col min="9988" max="9988" width="8.85546875" style="253" bestFit="1" customWidth="1"/>
    <col min="9989" max="9989" width="11.5703125" style="253" bestFit="1" customWidth="1"/>
    <col min="9990" max="9991" width="12.7109375" style="253" customWidth="1"/>
    <col min="9992" max="9992" width="11.140625" style="253" bestFit="1" customWidth="1"/>
    <col min="9993" max="9995" width="9.140625" style="253"/>
    <col min="9996" max="9996" width="34.28515625" style="253" customWidth="1"/>
    <col min="9997" max="10240" width="9.140625" style="253"/>
    <col min="10241" max="10241" width="8.85546875" style="253" bestFit="1" customWidth="1"/>
    <col min="10242" max="10242" width="55.5703125" style="253" customWidth="1"/>
    <col min="10243" max="10243" width="6.7109375" style="253" bestFit="1" customWidth="1"/>
    <col min="10244" max="10244" width="8.85546875" style="253" bestFit="1" customWidth="1"/>
    <col min="10245" max="10245" width="11.5703125" style="253" bestFit="1" customWidth="1"/>
    <col min="10246" max="10247" width="12.7109375" style="253" customWidth="1"/>
    <col min="10248" max="10248" width="11.140625" style="253" bestFit="1" customWidth="1"/>
    <col min="10249" max="10251" width="9.140625" style="253"/>
    <col min="10252" max="10252" width="34.28515625" style="253" customWidth="1"/>
    <col min="10253" max="10496" width="9.140625" style="253"/>
    <col min="10497" max="10497" width="8.85546875" style="253" bestFit="1" customWidth="1"/>
    <col min="10498" max="10498" width="55.5703125" style="253" customWidth="1"/>
    <col min="10499" max="10499" width="6.7109375" style="253" bestFit="1" customWidth="1"/>
    <col min="10500" max="10500" width="8.85546875" style="253" bestFit="1" customWidth="1"/>
    <col min="10501" max="10501" width="11.5703125" style="253" bestFit="1" customWidth="1"/>
    <col min="10502" max="10503" width="12.7109375" style="253" customWidth="1"/>
    <col min="10504" max="10504" width="11.140625" style="253" bestFit="1" customWidth="1"/>
    <col min="10505" max="10507" width="9.140625" style="253"/>
    <col min="10508" max="10508" width="34.28515625" style="253" customWidth="1"/>
    <col min="10509" max="10752" width="9.140625" style="253"/>
    <col min="10753" max="10753" width="8.85546875" style="253" bestFit="1" customWidth="1"/>
    <col min="10754" max="10754" width="55.5703125" style="253" customWidth="1"/>
    <col min="10755" max="10755" width="6.7109375" style="253" bestFit="1" customWidth="1"/>
    <col min="10756" max="10756" width="8.85546875" style="253" bestFit="1" customWidth="1"/>
    <col min="10757" max="10757" width="11.5703125" style="253" bestFit="1" customWidth="1"/>
    <col min="10758" max="10759" width="12.7109375" style="253" customWidth="1"/>
    <col min="10760" max="10760" width="11.140625" style="253" bestFit="1" customWidth="1"/>
    <col min="10761" max="10763" width="9.140625" style="253"/>
    <col min="10764" max="10764" width="34.28515625" style="253" customWidth="1"/>
    <col min="10765" max="11008" width="9.140625" style="253"/>
    <col min="11009" max="11009" width="8.85546875" style="253" bestFit="1" customWidth="1"/>
    <col min="11010" max="11010" width="55.5703125" style="253" customWidth="1"/>
    <col min="11011" max="11011" width="6.7109375" style="253" bestFit="1" customWidth="1"/>
    <col min="11012" max="11012" width="8.85546875" style="253" bestFit="1" customWidth="1"/>
    <col min="11013" max="11013" width="11.5703125" style="253" bestFit="1" customWidth="1"/>
    <col min="11014" max="11015" width="12.7109375" style="253" customWidth="1"/>
    <col min="11016" max="11016" width="11.140625" style="253" bestFit="1" customWidth="1"/>
    <col min="11017" max="11019" width="9.140625" style="253"/>
    <col min="11020" max="11020" width="34.28515625" style="253" customWidth="1"/>
    <col min="11021" max="11264" width="9.140625" style="253"/>
    <col min="11265" max="11265" width="8.85546875" style="253" bestFit="1" customWidth="1"/>
    <col min="11266" max="11266" width="55.5703125" style="253" customWidth="1"/>
    <col min="11267" max="11267" width="6.7109375" style="253" bestFit="1" customWidth="1"/>
    <col min="11268" max="11268" width="8.85546875" style="253" bestFit="1" customWidth="1"/>
    <col min="11269" max="11269" width="11.5703125" style="253" bestFit="1" customWidth="1"/>
    <col min="11270" max="11271" width="12.7109375" style="253" customWidth="1"/>
    <col min="11272" max="11272" width="11.140625" style="253" bestFit="1" customWidth="1"/>
    <col min="11273" max="11275" width="9.140625" style="253"/>
    <col min="11276" max="11276" width="34.28515625" style="253" customWidth="1"/>
    <col min="11277" max="11520" width="9.140625" style="253"/>
    <col min="11521" max="11521" width="8.85546875" style="253" bestFit="1" customWidth="1"/>
    <col min="11522" max="11522" width="55.5703125" style="253" customWidth="1"/>
    <col min="11523" max="11523" width="6.7109375" style="253" bestFit="1" customWidth="1"/>
    <col min="11524" max="11524" width="8.85546875" style="253" bestFit="1" customWidth="1"/>
    <col min="11525" max="11525" width="11.5703125" style="253" bestFit="1" customWidth="1"/>
    <col min="11526" max="11527" width="12.7109375" style="253" customWidth="1"/>
    <col min="11528" max="11528" width="11.140625" style="253" bestFit="1" customWidth="1"/>
    <col min="11529" max="11531" width="9.140625" style="253"/>
    <col min="11532" max="11532" width="34.28515625" style="253" customWidth="1"/>
    <col min="11533" max="11776" width="9.140625" style="253"/>
    <col min="11777" max="11777" width="8.85546875" style="253" bestFit="1" customWidth="1"/>
    <col min="11778" max="11778" width="55.5703125" style="253" customWidth="1"/>
    <col min="11779" max="11779" width="6.7109375" style="253" bestFit="1" customWidth="1"/>
    <col min="11780" max="11780" width="8.85546875" style="253" bestFit="1" customWidth="1"/>
    <col min="11781" max="11781" width="11.5703125" style="253" bestFit="1" customWidth="1"/>
    <col min="11782" max="11783" width="12.7109375" style="253" customWidth="1"/>
    <col min="11784" max="11784" width="11.140625" style="253" bestFit="1" customWidth="1"/>
    <col min="11785" max="11787" width="9.140625" style="253"/>
    <col min="11788" max="11788" width="34.28515625" style="253" customWidth="1"/>
    <col min="11789" max="12032" width="9.140625" style="253"/>
    <col min="12033" max="12033" width="8.85546875" style="253" bestFit="1" customWidth="1"/>
    <col min="12034" max="12034" width="55.5703125" style="253" customWidth="1"/>
    <col min="12035" max="12035" width="6.7109375" style="253" bestFit="1" customWidth="1"/>
    <col min="12036" max="12036" width="8.85546875" style="253" bestFit="1" customWidth="1"/>
    <col min="12037" max="12037" width="11.5703125" style="253" bestFit="1" customWidth="1"/>
    <col min="12038" max="12039" width="12.7109375" style="253" customWidth="1"/>
    <col min="12040" max="12040" width="11.140625" style="253" bestFit="1" customWidth="1"/>
    <col min="12041" max="12043" width="9.140625" style="253"/>
    <col min="12044" max="12044" width="34.28515625" style="253" customWidth="1"/>
    <col min="12045" max="12288" width="9.140625" style="253"/>
    <col min="12289" max="12289" width="8.85546875" style="253" bestFit="1" customWidth="1"/>
    <col min="12290" max="12290" width="55.5703125" style="253" customWidth="1"/>
    <col min="12291" max="12291" width="6.7109375" style="253" bestFit="1" customWidth="1"/>
    <col min="12292" max="12292" width="8.85546875" style="253" bestFit="1" customWidth="1"/>
    <col min="12293" max="12293" width="11.5703125" style="253" bestFit="1" customWidth="1"/>
    <col min="12294" max="12295" width="12.7109375" style="253" customWidth="1"/>
    <col min="12296" max="12296" width="11.140625" style="253" bestFit="1" customWidth="1"/>
    <col min="12297" max="12299" width="9.140625" style="253"/>
    <col min="12300" max="12300" width="34.28515625" style="253" customWidth="1"/>
    <col min="12301" max="12544" width="9.140625" style="253"/>
    <col min="12545" max="12545" width="8.85546875" style="253" bestFit="1" customWidth="1"/>
    <col min="12546" max="12546" width="55.5703125" style="253" customWidth="1"/>
    <col min="12547" max="12547" width="6.7109375" style="253" bestFit="1" customWidth="1"/>
    <col min="12548" max="12548" width="8.85546875" style="253" bestFit="1" customWidth="1"/>
    <col min="12549" max="12549" width="11.5703125" style="253" bestFit="1" customWidth="1"/>
    <col min="12550" max="12551" width="12.7109375" style="253" customWidth="1"/>
    <col min="12552" max="12552" width="11.140625" style="253" bestFit="1" customWidth="1"/>
    <col min="12553" max="12555" width="9.140625" style="253"/>
    <col min="12556" max="12556" width="34.28515625" style="253" customWidth="1"/>
    <col min="12557" max="12800" width="9.140625" style="253"/>
    <col min="12801" max="12801" width="8.85546875" style="253" bestFit="1" customWidth="1"/>
    <col min="12802" max="12802" width="55.5703125" style="253" customWidth="1"/>
    <col min="12803" max="12803" width="6.7109375" style="253" bestFit="1" customWidth="1"/>
    <col min="12804" max="12804" width="8.85546875" style="253" bestFit="1" customWidth="1"/>
    <col min="12805" max="12805" width="11.5703125" style="253" bestFit="1" customWidth="1"/>
    <col min="12806" max="12807" width="12.7109375" style="253" customWidth="1"/>
    <col min="12808" max="12808" width="11.140625" style="253" bestFit="1" customWidth="1"/>
    <col min="12809" max="12811" width="9.140625" style="253"/>
    <col min="12812" max="12812" width="34.28515625" style="253" customWidth="1"/>
    <col min="12813" max="13056" width="9.140625" style="253"/>
    <col min="13057" max="13057" width="8.85546875" style="253" bestFit="1" customWidth="1"/>
    <col min="13058" max="13058" width="55.5703125" style="253" customWidth="1"/>
    <col min="13059" max="13059" width="6.7109375" style="253" bestFit="1" customWidth="1"/>
    <col min="13060" max="13060" width="8.85546875" style="253" bestFit="1" customWidth="1"/>
    <col min="13061" max="13061" width="11.5703125" style="253" bestFit="1" customWidth="1"/>
    <col min="13062" max="13063" width="12.7109375" style="253" customWidth="1"/>
    <col min="13064" max="13064" width="11.140625" style="253" bestFit="1" customWidth="1"/>
    <col min="13065" max="13067" width="9.140625" style="253"/>
    <col min="13068" max="13068" width="34.28515625" style="253" customWidth="1"/>
    <col min="13069" max="13312" width="9.140625" style="253"/>
    <col min="13313" max="13313" width="8.85546875" style="253" bestFit="1" customWidth="1"/>
    <col min="13314" max="13314" width="55.5703125" style="253" customWidth="1"/>
    <col min="13315" max="13315" width="6.7109375" style="253" bestFit="1" customWidth="1"/>
    <col min="13316" max="13316" width="8.85546875" style="253" bestFit="1" customWidth="1"/>
    <col min="13317" max="13317" width="11.5703125" style="253" bestFit="1" customWidth="1"/>
    <col min="13318" max="13319" width="12.7109375" style="253" customWidth="1"/>
    <col min="13320" max="13320" width="11.140625" style="253" bestFit="1" customWidth="1"/>
    <col min="13321" max="13323" width="9.140625" style="253"/>
    <col min="13324" max="13324" width="34.28515625" style="253" customWidth="1"/>
    <col min="13325" max="13568" width="9.140625" style="253"/>
    <col min="13569" max="13569" width="8.85546875" style="253" bestFit="1" customWidth="1"/>
    <col min="13570" max="13570" width="55.5703125" style="253" customWidth="1"/>
    <col min="13571" max="13571" width="6.7109375" style="253" bestFit="1" customWidth="1"/>
    <col min="13572" max="13572" width="8.85546875" style="253" bestFit="1" customWidth="1"/>
    <col min="13573" max="13573" width="11.5703125" style="253" bestFit="1" customWidth="1"/>
    <col min="13574" max="13575" width="12.7109375" style="253" customWidth="1"/>
    <col min="13576" max="13576" width="11.140625" style="253" bestFit="1" customWidth="1"/>
    <col min="13577" max="13579" width="9.140625" style="253"/>
    <col min="13580" max="13580" width="34.28515625" style="253" customWidth="1"/>
    <col min="13581" max="13824" width="9.140625" style="253"/>
    <col min="13825" max="13825" width="8.85546875" style="253" bestFit="1" customWidth="1"/>
    <col min="13826" max="13826" width="55.5703125" style="253" customWidth="1"/>
    <col min="13827" max="13827" width="6.7109375" style="253" bestFit="1" customWidth="1"/>
    <col min="13828" max="13828" width="8.85546875" style="253" bestFit="1" customWidth="1"/>
    <col min="13829" max="13829" width="11.5703125" style="253" bestFit="1" customWidth="1"/>
    <col min="13830" max="13831" width="12.7109375" style="253" customWidth="1"/>
    <col min="13832" max="13832" width="11.140625" style="253" bestFit="1" customWidth="1"/>
    <col min="13833" max="13835" width="9.140625" style="253"/>
    <col min="13836" max="13836" width="34.28515625" style="253" customWidth="1"/>
    <col min="13837" max="14080" width="9.140625" style="253"/>
    <col min="14081" max="14081" width="8.85546875" style="253" bestFit="1" customWidth="1"/>
    <col min="14082" max="14082" width="55.5703125" style="253" customWidth="1"/>
    <col min="14083" max="14083" width="6.7109375" style="253" bestFit="1" customWidth="1"/>
    <col min="14084" max="14084" width="8.85546875" style="253" bestFit="1" customWidth="1"/>
    <col min="14085" max="14085" width="11.5703125" style="253" bestFit="1" customWidth="1"/>
    <col min="14086" max="14087" width="12.7109375" style="253" customWidth="1"/>
    <col min="14088" max="14088" width="11.140625" style="253" bestFit="1" customWidth="1"/>
    <col min="14089" max="14091" width="9.140625" style="253"/>
    <col min="14092" max="14092" width="34.28515625" style="253" customWidth="1"/>
    <col min="14093" max="14336" width="9.140625" style="253"/>
    <col min="14337" max="14337" width="8.85546875" style="253" bestFit="1" customWidth="1"/>
    <col min="14338" max="14338" width="55.5703125" style="253" customWidth="1"/>
    <col min="14339" max="14339" width="6.7109375" style="253" bestFit="1" customWidth="1"/>
    <col min="14340" max="14340" width="8.85546875" style="253" bestFit="1" customWidth="1"/>
    <col min="14341" max="14341" width="11.5703125" style="253" bestFit="1" customWidth="1"/>
    <col min="14342" max="14343" width="12.7109375" style="253" customWidth="1"/>
    <col min="14344" max="14344" width="11.140625" style="253" bestFit="1" customWidth="1"/>
    <col min="14345" max="14347" width="9.140625" style="253"/>
    <col min="14348" max="14348" width="34.28515625" style="253" customWidth="1"/>
    <col min="14349" max="14592" width="9.140625" style="253"/>
    <col min="14593" max="14593" width="8.85546875" style="253" bestFit="1" customWidth="1"/>
    <col min="14594" max="14594" width="55.5703125" style="253" customWidth="1"/>
    <col min="14595" max="14595" width="6.7109375" style="253" bestFit="1" customWidth="1"/>
    <col min="14596" max="14596" width="8.85546875" style="253" bestFit="1" customWidth="1"/>
    <col min="14597" max="14597" width="11.5703125" style="253" bestFit="1" customWidth="1"/>
    <col min="14598" max="14599" width="12.7109375" style="253" customWidth="1"/>
    <col min="14600" max="14600" width="11.140625" style="253" bestFit="1" customWidth="1"/>
    <col min="14601" max="14603" width="9.140625" style="253"/>
    <col min="14604" max="14604" width="34.28515625" style="253" customWidth="1"/>
    <col min="14605" max="14848" width="9.140625" style="253"/>
    <col min="14849" max="14849" width="8.85546875" style="253" bestFit="1" customWidth="1"/>
    <col min="14850" max="14850" width="55.5703125" style="253" customWidth="1"/>
    <col min="14851" max="14851" width="6.7109375" style="253" bestFit="1" customWidth="1"/>
    <col min="14852" max="14852" width="8.85546875" style="253" bestFit="1" customWidth="1"/>
    <col min="14853" max="14853" width="11.5703125" style="253" bestFit="1" customWidth="1"/>
    <col min="14854" max="14855" width="12.7109375" style="253" customWidth="1"/>
    <col min="14856" max="14856" width="11.140625" style="253" bestFit="1" customWidth="1"/>
    <col min="14857" max="14859" width="9.140625" style="253"/>
    <col min="14860" max="14860" width="34.28515625" style="253" customWidth="1"/>
    <col min="14861" max="15104" width="9.140625" style="253"/>
    <col min="15105" max="15105" width="8.85546875" style="253" bestFit="1" customWidth="1"/>
    <col min="15106" max="15106" width="55.5703125" style="253" customWidth="1"/>
    <col min="15107" max="15107" width="6.7109375" style="253" bestFit="1" customWidth="1"/>
    <col min="15108" max="15108" width="8.85546875" style="253" bestFit="1" customWidth="1"/>
    <col min="15109" max="15109" width="11.5703125" style="253" bestFit="1" customWidth="1"/>
    <col min="15110" max="15111" width="12.7109375" style="253" customWidth="1"/>
    <col min="15112" max="15112" width="11.140625" style="253" bestFit="1" customWidth="1"/>
    <col min="15113" max="15115" width="9.140625" style="253"/>
    <col min="15116" max="15116" width="34.28515625" style="253" customWidth="1"/>
    <col min="15117" max="15360" width="9.140625" style="253"/>
    <col min="15361" max="15361" width="8.85546875" style="253" bestFit="1" customWidth="1"/>
    <col min="15362" max="15362" width="55.5703125" style="253" customWidth="1"/>
    <col min="15363" max="15363" width="6.7109375" style="253" bestFit="1" customWidth="1"/>
    <col min="15364" max="15364" width="8.85546875" style="253" bestFit="1" customWidth="1"/>
    <col min="15365" max="15365" width="11.5703125" style="253" bestFit="1" customWidth="1"/>
    <col min="15366" max="15367" width="12.7109375" style="253" customWidth="1"/>
    <col min="15368" max="15368" width="11.140625" style="253" bestFit="1" customWidth="1"/>
    <col min="15369" max="15371" width="9.140625" style="253"/>
    <col min="15372" max="15372" width="34.28515625" style="253" customWidth="1"/>
    <col min="15373" max="15616" width="9.140625" style="253"/>
    <col min="15617" max="15617" width="8.85546875" style="253" bestFit="1" customWidth="1"/>
    <col min="15618" max="15618" width="55.5703125" style="253" customWidth="1"/>
    <col min="15619" max="15619" width="6.7109375" style="253" bestFit="1" customWidth="1"/>
    <col min="15620" max="15620" width="8.85546875" style="253" bestFit="1" customWidth="1"/>
    <col min="15621" max="15621" width="11.5703125" style="253" bestFit="1" customWidth="1"/>
    <col min="15622" max="15623" width="12.7109375" style="253" customWidth="1"/>
    <col min="15624" max="15624" width="11.140625" style="253" bestFit="1" customWidth="1"/>
    <col min="15625" max="15627" width="9.140625" style="253"/>
    <col min="15628" max="15628" width="34.28515625" style="253" customWidth="1"/>
    <col min="15629" max="15872" width="9.140625" style="253"/>
    <col min="15873" max="15873" width="8.85546875" style="253" bestFit="1" customWidth="1"/>
    <col min="15874" max="15874" width="55.5703125" style="253" customWidth="1"/>
    <col min="15875" max="15875" width="6.7109375" style="253" bestFit="1" customWidth="1"/>
    <col min="15876" max="15876" width="8.85546875" style="253" bestFit="1" customWidth="1"/>
    <col min="15877" max="15877" width="11.5703125" style="253" bestFit="1" customWidth="1"/>
    <col min="15878" max="15879" width="12.7109375" style="253" customWidth="1"/>
    <col min="15880" max="15880" width="11.140625" style="253" bestFit="1" customWidth="1"/>
    <col min="15881" max="15883" width="9.140625" style="253"/>
    <col min="15884" max="15884" width="34.28515625" style="253" customWidth="1"/>
    <col min="15885" max="16128" width="9.140625" style="253"/>
    <col min="16129" max="16129" width="8.85546875" style="253" bestFit="1" customWidth="1"/>
    <col min="16130" max="16130" width="55.5703125" style="253" customWidth="1"/>
    <col min="16131" max="16131" width="6.7109375" style="253" bestFit="1" customWidth="1"/>
    <col min="16132" max="16132" width="8.85546875" style="253" bestFit="1" customWidth="1"/>
    <col min="16133" max="16133" width="11.5703125" style="253" bestFit="1" customWidth="1"/>
    <col min="16134" max="16135" width="12.7109375" style="253" customWidth="1"/>
    <col min="16136" max="16136" width="11.140625" style="253" bestFit="1" customWidth="1"/>
    <col min="16137" max="16139" width="9.140625" style="253"/>
    <col min="16140" max="16140" width="34.28515625" style="253" customWidth="1"/>
    <col min="16141" max="16384" width="9.140625" style="253"/>
  </cols>
  <sheetData>
    <row r="1" spans="1:11" ht="15">
      <c r="A1" s="976" t="s">
        <v>738</v>
      </c>
      <c r="B1" s="979"/>
      <c r="C1" s="979"/>
      <c r="D1" s="251"/>
      <c r="E1" s="251"/>
      <c r="F1" s="251"/>
      <c r="G1" s="251"/>
    </row>
    <row r="2" spans="1:11" ht="18" customHeight="1">
      <c r="A2" s="966" t="s">
        <v>889</v>
      </c>
      <c r="B2" s="971"/>
      <c r="C2" s="971"/>
      <c r="D2" s="254"/>
      <c r="E2" s="107"/>
      <c r="F2" s="107"/>
      <c r="G2" s="107"/>
    </row>
    <row r="3" spans="1:11" s="95" customFormat="1">
      <c r="A3" s="966" t="s">
        <v>743</v>
      </c>
      <c r="B3" s="971"/>
      <c r="C3" s="971"/>
      <c r="D3" s="104"/>
      <c r="E3" s="105"/>
      <c r="F3" s="105"/>
      <c r="G3" s="105"/>
      <c r="H3" s="255"/>
      <c r="I3" s="256"/>
      <c r="J3" s="257"/>
      <c r="K3" s="103"/>
    </row>
    <row r="4" spans="1:11" s="95" customFormat="1" ht="193.5" customHeight="1">
      <c r="A4" s="106" t="s">
        <v>366</v>
      </c>
      <c r="B4" s="968" t="s">
        <v>744</v>
      </c>
      <c r="C4" s="972"/>
      <c r="D4" s="972"/>
      <c r="E4" s="972"/>
      <c r="F4" s="972"/>
      <c r="G4" s="107"/>
      <c r="H4" s="255"/>
      <c r="I4" s="256"/>
      <c r="J4" s="257"/>
      <c r="K4" s="103"/>
    </row>
    <row r="5" spans="1:11" s="95" customFormat="1">
      <c r="A5" s="966" t="s">
        <v>747</v>
      </c>
      <c r="B5" s="969"/>
      <c r="C5" s="115"/>
      <c r="D5" s="115"/>
      <c r="E5" s="115"/>
      <c r="F5" s="115"/>
      <c r="G5" s="107"/>
      <c r="H5" s="255"/>
      <c r="I5" s="256"/>
      <c r="J5" s="257"/>
      <c r="K5" s="103"/>
    </row>
    <row r="6" spans="1:11" s="95" customFormat="1" ht="42" customHeight="1">
      <c r="A6" s="980" t="s">
        <v>890</v>
      </c>
      <c r="B6" s="981"/>
      <c r="C6" s="981"/>
      <c r="D6" s="972"/>
      <c r="E6" s="972"/>
      <c r="F6" s="972"/>
      <c r="G6" s="107"/>
      <c r="H6" s="255"/>
      <c r="I6" s="256"/>
      <c r="J6" s="257"/>
      <c r="K6" s="103"/>
    </row>
    <row r="7" spans="1:11" s="95" customFormat="1" ht="47.25" customHeight="1">
      <c r="A7" s="969" t="s">
        <v>891</v>
      </c>
      <c r="B7" s="978"/>
      <c r="C7" s="978"/>
      <c r="D7" s="978"/>
      <c r="E7" s="978"/>
      <c r="F7" s="978"/>
      <c r="G7" s="107"/>
      <c r="H7" s="255"/>
      <c r="I7" s="256"/>
      <c r="J7" s="257"/>
      <c r="K7" s="103"/>
    </row>
    <row r="8" spans="1:11" ht="13.5" thickBot="1">
      <c r="A8" s="106"/>
      <c r="B8" s="254"/>
      <c r="C8" s="254"/>
      <c r="D8" s="254"/>
      <c r="E8" s="107"/>
      <c r="F8" s="107"/>
      <c r="G8" s="107"/>
    </row>
    <row r="9" spans="1:11" s="261" customFormat="1" ht="38.25">
      <c r="A9" s="120" t="s">
        <v>369</v>
      </c>
      <c r="B9" s="120" t="s">
        <v>370</v>
      </c>
      <c r="C9" s="121" t="s">
        <v>371</v>
      </c>
      <c r="D9" s="121" t="s">
        <v>372</v>
      </c>
      <c r="E9" s="122" t="s">
        <v>748</v>
      </c>
      <c r="F9" s="123" t="s">
        <v>735</v>
      </c>
      <c r="G9" s="124" t="s">
        <v>375</v>
      </c>
      <c r="H9" s="258"/>
      <c r="I9" s="259"/>
      <c r="J9" s="260"/>
    </row>
    <row r="10" spans="1:11" s="265" customFormat="1">
      <c r="A10" s="127"/>
      <c r="B10" s="127"/>
      <c r="C10" s="128"/>
      <c r="D10" s="262"/>
      <c r="E10" s="263"/>
      <c r="F10" s="263"/>
      <c r="G10" s="263"/>
      <c r="H10" s="264"/>
    </row>
    <row r="11" spans="1:11">
      <c r="A11" s="266"/>
      <c r="B11" s="267" t="s">
        <v>892</v>
      </c>
      <c r="D11" s="254"/>
      <c r="E11" s="269"/>
      <c r="F11" s="269"/>
      <c r="G11" s="270"/>
    </row>
    <row r="12" spans="1:11" ht="114.75">
      <c r="A12" s="266" t="s">
        <v>893</v>
      </c>
      <c r="B12" s="154" t="s">
        <v>894</v>
      </c>
      <c r="C12" s="268" t="s">
        <v>14</v>
      </c>
      <c r="D12" s="254">
        <v>36</v>
      </c>
      <c r="E12" s="271"/>
      <c r="F12" s="272">
        <f>D12*E12</f>
        <v>0</v>
      </c>
      <c r="G12" s="272"/>
    </row>
    <row r="13" spans="1:11">
      <c r="A13" s="266"/>
      <c r="B13" s="273"/>
      <c r="D13" s="254"/>
      <c r="E13" s="271"/>
      <c r="F13" s="272"/>
      <c r="G13" s="272"/>
      <c r="I13" s="274"/>
    </row>
    <row r="14" spans="1:11" ht="102">
      <c r="A14" s="266" t="s">
        <v>895</v>
      </c>
      <c r="B14" s="154" t="s">
        <v>896</v>
      </c>
      <c r="C14" s="268" t="s">
        <v>14</v>
      </c>
      <c r="D14" s="254">
        <v>4</v>
      </c>
      <c r="E14" s="271"/>
      <c r="F14" s="272">
        <f>D14*E14</f>
        <v>0</v>
      </c>
      <c r="G14" s="272"/>
    </row>
    <row r="15" spans="1:11">
      <c r="A15" s="266"/>
      <c r="B15" s="273"/>
      <c r="D15" s="254"/>
      <c r="E15" s="271"/>
      <c r="F15" s="272"/>
      <c r="G15" s="272"/>
      <c r="I15" s="274"/>
    </row>
    <row r="16" spans="1:11" ht="102">
      <c r="A16" s="275" t="s">
        <v>897</v>
      </c>
      <c r="B16" s="154" t="s">
        <v>898</v>
      </c>
      <c r="C16" s="268" t="s">
        <v>14</v>
      </c>
      <c r="D16" s="254">
        <v>7</v>
      </c>
      <c r="E16" s="271"/>
      <c r="F16" s="272">
        <f>D16*E16</f>
        <v>0</v>
      </c>
      <c r="G16" s="272"/>
    </row>
    <row r="17" spans="1:11">
      <c r="A17" s="266"/>
      <c r="B17" s="273"/>
      <c r="D17" s="254"/>
      <c r="E17" s="271"/>
      <c r="F17" s="272"/>
      <c r="G17" s="272"/>
    </row>
    <row r="18" spans="1:11" ht="76.5">
      <c r="A18" s="275" t="s">
        <v>899</v>
      </c>
      <c r="B18" s="273" t="s">
        <v>900</v>
      </c>
      <c r="C18" s="268" t="s">
        <v>14</v>
      </c>
      <c r="D18" s="254">
        <v>16</v>
      </c>
      <c r="E18" s="271"/>
      <c r="F18" s="272">
        <f>D18*E18</f>
        <v>0</v>
      </c>
      <c r="G18" s="272"/>
      <c r="I18" s="274"/>
    </row>
    <row r="19" spans="1:11">
      <c r="A19" s="266"/>
      <c r="B19" s="273"/>
      <c r="D19" s="254"/>
      <c r="E19" s="271"/>
      <c r="F19" s="272"/>
      <c r="G19" s="272"/>
    </row>
    <row r="20" spans="1:11" ht="89.25">
      <c r="A20" s="275" t="s">
        <v>901</v>
      </c>
      <c r="B20" s="273" t="s">
        <v>902</v>
      </c>
      <c r="C20" s="268" t="s">
        <v>14</v>
      </c>
      <c r="D20" s="254">
        <v>12</v>
      </c>
      <c r="E20" s="271"/>
      <c r="F20" s="272">
        <f>D20*E20</f>
        <v>0</v>
      </c>
      <c r="G20" s="272"/>
      <c r="I20" s="274"/>
    </row>
    <row r="21" spans="1:11">
      <c r="E21" s="277"/>
      <c r="F21" s="278"/>
      <c r="G21" s="272"/>
    </row>
    <row r="22" spans="1:11" s="187" customFormat="1" ht="89.25">
      <c r="A22" s="279" t="s">
        <v>903</v>
      </c>
      <c r="B22" s="154" t="s">
        <v>904</v>
      </c>
      <c r="C22" s="152" t="s">
        <v>14</v>
      </c>
      <c r="D22" s="280">
        <v>7</v>
      </c>
      <c r="E22" s="281"/>
      <c r="F22" s="282">
        <f>D22*E22</f>
        <v>0</v>
      </c>
      <c r="G22" s="272"/>
      <c r="H22" s="283"/>
      <c r="I22" s="274"/>
      <c r="J22" s="185"/>
    </row>
    <row r="23" spans="1:11">
      <c r="E23" s="277"/>
      <c r="F23" s="278"/>
      <c r="G23" s="272"/>
    </row>
    <row r="24" spans="1:11" s="187" customFormat="1" ht="89.25">
      <c r="A24" s="279" t="s">
        <v>905</v>
      </c>
      <c r="B24" s="154" t="s">
        <v>906</v>
      </c>
      <c r="C24" s="152" t="s">
        <v>14</v>
      </c>
      <c r="D24" s="280">
        <v>2</v>
      </c>
      <c r="E24" s="281"/>
      <c r="F24" s="282">
        <f>D24*E24</f>
        <v>0</v>
      </c>
      <c r="G24" s="272"/>
      <c r="H24" s="283"/>
      <c r="I24" s="274"/>
      <c r="J24" s="185"/>
    </row>
    <row r="25" spans="1:11">
      <c r="A25" s="266"/>
      <c r="B25" s="273"/>
      <c r="D25" s="254"/>
      <c r="E25" s="271"/>
      <c r="F25" s="272"/>
      <c r="G25" s="272"/>
    </row>
    <row r="26" spans="1:11" ht="89.25">
      <c r="A26" s="275" t="s">
        <v>907</v>
      </c>
      <c r="B26" s="273" t="s">
        <v>908</v>
      </c>
      <c r="C26" s="268" t="s">
        <v>14</v>
      </c>
      <c r="D26" s="254">
        <v>2</v>
      </c>
      <c r="E26" s="271"/>
      <c r="F26" s="272">
        <f>D26*E26</f>
        <v>0</v>
      </c>
      <c r="G26" s="272"/>
    </row>
    <row r="27" spans="1:11" s="187" customFormat="1">
      <c r="A27" s="155"/>
      <c r="B27" s="154"/>
      <c r="C27" s="152"/>
      <c r="D27" s="280"/>
      <c r="E27" s="281"/>
      <c r="F27" s="272"/>
      <c r="G27" s="272"/>
      <c r="H27" s="283"/>
      <c r="I27" s="185"/>
      <c r="J27" s="185"/>
    </row>
    <row r="28" spans="1:11" s="182" customFormat="1" ht="76.5">
      <c r="A28" s="181" t="s">
        <v>909</v>
      </c>
      <c r="B28" s="284" t="s">
        <v>910</v>
      </c>
      <c r="C28" s="285" t="s">
        <v>14</v>
      </c>
      <c r="D28" s="286">
        <v>4</v>
      </c>
      <c r="E28" s="287"/>
      <c r="F28" s="272">
        <f>D28*E28</f>
        <v>0</v>
      </c>
      <c r="G28" s="272"/>
      <c r="H28" s="150"/>
      <c r="K28" s="150"/>
    </row>
    <row r="29" spans="1:11" s="295" customFormat="1">
      <c r="A29" s="288"/>
      <c r="B29" s="289"/>
      <c r="C29" s="290"/>
      <c r="D29" s="291"/>
      <c r="E29" s="271"/>
      <c r="F29" s="272"/>
      <c r="G29" s="272"/>
      <c r="H29" s="292"/>
      <c r="I29" s="293"/>
      <c r="J29" s="294"/>
    </row>
    <row r="30" spans="1:11" s="187" customFormat="1" ht="102">
      <c r="A30" s="279" t="s">
        <v>911</v>
      </c>
      <c r="B30" s="154" t="s">
        <v>912</v>
      </c>
      <c r="C30" s="152" t="s">
        <v>14</v>
      </c>
      <c r="D30" s="280">
        <v>14</v>
      </c>
      <c r="E30" s="281">
        <v>0</v>
      </c>
      <c r="F30" s="282">
        <f>D30*E30</f>
        <v>0</v>
      </c>
      <c r="G30" s="282"/>
      <c r="H30" s="283"/>
      <c r="I30" s="274"/>
      <c r="J30" s="185"/>
    </row>
    <row r="31" spans="1:11">
      <c r="E31" s="277"/>
      <c r="F31" s="278"/>
      <c r="G31" s="272"/>
    </row>
    <row r="32" spans="1:11" ht="102">
      <c r="A32" s="275" t="s">
        <v>913</v>
      </c>
      <c r="B32" s="273" t="s">
        <v>914</v>
      </c>
      <c r="C32" s="268" t="s">
        <v>14</v>
      </c>
      <c r="D32" s="254">
        <v>4</v>
      </c>
      <c r="E32" s="271"/>
      <c r="F32" s="272">
        <f>D32*E32</f>
        <v>0</v>
      </c>
      <c r="G32" s="272"/>
    </row>
    <row r="33" spans="1:11">
      <c r="E33" s="277"/>
      <c r="F33" s="278"/>
      <c r="G33" s="272"/>
    </row>
    <row r="34" spans="1:11" ht="102">
      <c r="A34" s="275" t="s">
        <v>915</v>
      </c>
      <c r="B34" s="273" t="s">
        <v>916</v>
      </c>
      <c r="C34" s="268" t="s">
        <v>14</v>
      </c>
      <c r="D34" s="254">
        <v>5</v>
      </c>
      <c r="E34" s="271"/>
      <c r="F34" s="272">
        <f>D34*E34</f>
        <v>0</v>
      </c>
      <c r="G34" s="272"/>
    </row>
    <row r="35" spans="1:11">
      <c r="A35" s="275"/>
      <c r="B35" s="273"/>
      <c r="D35" s="254"/>
      <c r="E35" s="271"/>
      <c r="F35" s="272"/>
      <c r="G35" s="272"/>
    </row>
    <row r="36" spans="1:11" s="187" customFormat="1" ht="25.5">
      <c r="A36" s="155">
        <v>1</v>
      </c>
      <c r="B36" s="153" t="s">
        <v>917</v>
      </c>
      <c r="C36" s="152" t="s">
        <v>33</v>
      </c>
      <c r="D36" s="280">
        <v>4</v>
      </c>
      <c r="E36" s="281"/>
      <c r="F36" s="282">
        <f>D36*E36</f>
        <v>0</v>
      </c>
      <c r="H36" s="283"/>
      <c r="I36" s="274"/>
      <c r="J36" s="185"/>
    </row>
    <row r="37" spans="1:11" s="187" customFormat="1">
      <c r="A37" s="153"/>
      <c r="B37" s="153"/>
      <c r="C37" s="152"/>
      <c r="E37" s="296"/>
      <c r="H37" s="283"/>
      <c r="I37" s="185"/>
      <c r="J37" s="185"/>
    </row>
    <row r="38" spans="1:11" s="187" customFormat="1">
      <c r="A38" s="155">
        <f>A36+1</f>
        <v>2</v>
      </c>
      <c r="B38" s="157" t="s">
        <v>918</v>
      </c>
      <c r="C38" s="155" t="s">
        <v>33</v>
      </c>
      <c r="D38" s="185">
        <v>1</v>
      </c>
      <c r="E38" s="281"/>
      <c r="F38" s="282">
        <f>D38*E38</f>
        <v>0</v>
      </c>
    </row>
    <row r="39" spans="1:11" s="187" customFormat="1">
      <c r="A39" s="155"/>
      <c r="B39" s="154"/>
      <c r="C39" s="152"/>
      <c r="D39" s="280"/>
      <c r="E39" s="281"/>
      <c r="F39" s="282"/>
      <c r="G39" s="282"/>
      <c r="H39" s="283"/>
      <c r="I39" s="274"/>
      <c r="J39" s="185"/>
    </row>
    <row r="40" spans="1:11" s="187" customFormat="1">
      <c r="A40" s="155">
        <f>A38+1</f>
        <v>3</v>
      </c>
      <c r="B40" s="157" t="s">
        <v>919</v>
      </c>
      <c r="C40" s="155" t="s">
        <v>33</v>
      </c>
      <c r="D40" s="185">
        <v>1</v>
      </c>
      <c r="E40" s="281"/>
      <c r="F40" s="282">
        <f>D40*E40</f>
        <v>0</v>
      </c>
    </row>
    <row r="41" spans="1:11" s="138" customFormat="1">
      <c r="A41" s="155"/>
      <c r="B41" s="167"/>
      <c r="C41" s="134"/>
      <c r="D41" s="135"/>
      <c r="E41" s="136"/>
      <c r="F41" s="137"/>
      <c r="G41" s="137"/>
      <c r="I41" s="139"/>
      <c r="K41" s="139"/>
    </row>
    <row r="42" spans="1:11" s="138" customFormat="1" ht="25.5">
      <c r="A42" s="155">
        <f>A40+1</f>
        <v>4</v>
      </c>
      <c r="B42" s="167" t="s">
        <v>827</v>
      </c>
      <c r="C42" s="134" t="s">
        <v>503</v>
      </c>
      <c r="D42" s="135">
        <v>3</v>
      </c>
      <c r="E42" s="136"/>
      <c r="F42" s="137">
        <f>SUM(F12:F36)*0.01*D42</f>
        <v>0</v>
      </c>
      <c r="G42" s="137">
        <f>SUM(G12:G36)*0.01*D42</f>
        <v>0</v>
      </c>
      <c r="K42" s="151"/>
    </row>
    <row r="43" spans="1:11" s="138" customFormat="1">
      <c r="A43" s="132"/>
      <c r="B43" s="167"/>
      <c r="C43" s="134"/>
      <c r="D43" s="135"/>
      <c r="E43" s="136"/>
      <c r="F43" s="137"/>
      <c r="G43" s="137"/>
      <c r="K43" s="151"/>
    </row>
    <row r="44" spans="1:11" s="138" customFormat="1" ht="25.5">
      <c r="A44" s="132">
        <f>A42+1</f>
        <v>5</v>
      </c>
      <c r="B44" s="167" t="s">
        <v>829</v>
      </c>
      <c r="C44" s="134" t="s">
        <v>503</v>
      </c>
      <c r="D44" s="135">
        <v>5</v>
      </c>
      <c r="E44" s="136"/>
      <c r="F44" s="137">
        <f>SUM(F12:F36)*0.01*D44</f>
        <v>0</v>
      </c>
      <c r="G44" s="137">
        <f>SUM(G12:G36)*0.01*D44</f>
        <v>0</v>
      </c>
      <c r="K44" s="151"/>
    </row>
    <row r="45" spans="1:11" s="187" customFormat="1">
      <c r="A45" s="132"/>
      <c r="B45" s="157"/>
      <c r="C45" s="155"/>
      <c r="D45" s="185"/>
      <c r="E45" s="186"/>
      <c r="F45" s="188"/>
      <c r="G45" s="188"/>
    </row>
    <row r="46" spans="1:11" s="194" customFormat="1" ht="38.25">
      <c r="A46" s="132">
        <f>A44+1</f>
        <v>6</v>
      </c>
      <c r="B46" s="189" t="s">
        <v>831</v>
      </c>
      <c r="C46" s="190" t="s">
        <v>503</v>
      </c>
      <c r="D46" s="191">
        <v>1</v>
      </c>
      <c r="E46" s="192"/>
      <c r="F46" s="137">
        <f>SUM(F12:F36)*0.01*D46</f>
        <v>0</v>
      </c>
      <c r="G46" s="137">
        <f>SUM(G12:G36)*0.01*D46</f>
        <v>0</v>
      </c>
      <c r="H46" s="193"/>
    </row>
    <row r="47" spans="1:11" s="194" customFormat="1">
      <c r="A47" s="132"/>
      <c r="B47" s="189"/>
      <c r="C47" s="190"/>
      <c r="D47" s="191"/>
      <c r="E47" s="192"/>
      <c r="F47" s="188"/>
      <c r="G47" s="188"/>
      <c r="H47" s="193"/>
    </row>
    <row r="48" spans="1:11" s="194" customFormat="1">
      <c r="A48" s="132">
        <f>A46+1</f>
        <v>7</v>
      </c>
      <c r="B48" s="189" t="s">
        <v>832</v>
      </c>
      <c r="C48" s="190" t="s">
        <v>503</v>
      </c>
      <c r="D48" s="191">
        <v>3</v>
      </c>
      <c r="E48" s="192"/>
      <c r="F48" s="137">
        <f>SUM(F12:F36)*0.01*D48</f>
        <v>0</v>
      </c>
      <c r="G48" s="137">
        <f>SUM(G12:G36)*0.01*D48</f>
        <v>0</v>
      </c>
      <c r="H48" s="193"/>
    </row>
    <row r="49" spans="1:48">
      <c r="A49" s="275"/>
      <c r="B49" s="273"/>
      <c r="D49" s="254"/>
      <c r="E49" s="271"/>
      <c r="F49" s="272"/>
      <c r="G49" s="272"/>
      <c r="I49" s="274"/>
    </row>
    <row r="50" spans="1:48" s="306" customFormat="1" ht="13.5" thickBot="1">
      <c r="A50" s="297"/>
      <c r="B50" s="298" t="s">
        <v>920</v>
      </c>
      <c r="C50" s="299"/>
      <c r="D50" s="300"/>
      <c r="E50" s="301"/>
      <c r="F50" s="302">
        <f>SUM(F11:F49)</f>
        <v>0</v>
      </c>
      <c r="G50" s="302">
        <f>SUM(G11:G49)</f>
        <v>0</v>
      </c>
      <c r="H50" s="303"/>
      <c r="I50" s="304"/>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row>
    <row r="51" spans="1:48">
      <c r="A51" s="268"/>
      <c r="E51" s="277"/>
      <c r="F51" s="278"/>
      <c r="G51" s="272"/>
    </row>
    <row r="52" spans="1:48">
      <c r="A52" s="266"/>
      <c r="B52" s="267" t="s">
        <v>921</v>
      </c>
      <c r="D52" s="254"/>
      <c r="E52" s="307"/>
      <c r="F52" s="269"/>
      <c r="G52" s="272"/>
    </row>
    <row r="53" spans="1:48" s="187" customFormat="1" ht="38.25">
      <c r="A53" s="155" t="s">
        <v>922</v>
      </c>
      <c r="B53" s="153" t="s">
        <v>923</v>
      </c>
      <c r="C53" s="152" t="s">
        <v>14</v>
      </c>
      <c r="D53" s="280">
        <v>19</v>
      </c>
      <c r="E53" s="281"/>
      <c r="F53" s="282"/>
      <c r="G53" s="282">
        <f>D53*E53</f>
        <v>0</v>
      </c>
      <c r="H53" s="283"/>
      <c r="I53" s="274"/>
      <c r="J53" s="185"/>
    </row>
    <row r="54" spans="1:48">
      <c r="E54" s="308"/>
    </row>
    <row r="55" spans="1:48" ht="25.5">
      <c r="A55" s="275">
        <v>1</v>
      </c>
      <c r="B55" s="273" t="s">
        <v>924</v>
      </c>
      <c r="C55" s="268" t="s">
        <v>14</v>
      </c>
      <c r="D55" s="254">
        <v>9</v>
      </c>
      <c r="E55" s="271"/>
      <c r="F55" s="272"/>
      <c r="G55" s="272">
        <f>D55*E55</f>
        <v>0</v>
      </c>
      <c r="I55" s="274"/>
    </row>
    <row r="56" spans="1:48">
      <c r="A56" s="266"/>
      <c r="B56" s="273"/>
      <c r="D56" s="254"/>
      <c r="E56" s="271"/>
      <c r="F56" s="272"/>
      <c r="G56" s="272"/>
      <c r="I56" s="274"/>
    </row>
    <row r="57" spans="1:48" ht="25.5">
      <c r="A57" s="275">
        <f>A55+1</f>
        <v>2</v>
      </c>
      <c r="B57" s="273" t="s">
        <v>925</v>
      </c>
      <c r="C57" s="268" t="s">
        <v>14</v>
      </c>
      <c r="D57" s="254">
        <v>18</v>
      </c>
      <c r="E57" s="271"/>
      <c r="F57" s="272"/>
      <c r="G57" s="272">
        <f>D57*E57</f>
        <v>0</v>
      </c>
      <c r="I57" s="274"/>
    </row>
    <row r="58" spans="1:48">
      <c r="A58" s="266"/>
      <c r="B58" s="273"/>
      <c r="D58" s="254"/>
      <c r="E58" s="271"/>
      <c r="F58" s="272"/>
      <c r="G58" s="272"/>
      <c r="I58" s="274"/>
    </row>
    <row r="59" spans="1:48" ht="38.25">
      <c r="A59" s="275">
        <f>A57+1</f>
        <v>3</v>
      </c>
      <c r="B59" s="309" t="s">
        <v>926</v>
      </c>
      <c r="C59" s="275" t="s">
        <v>33</v>
      </c>
      <c r="D59" s="251">
        <v>1</v>
      </c>
      <c r="E59" s="271"/>
      <c r="F59" s="272"/>
      <c r="G59" s="272">
        <f>D59*E59</f>
        <v>0</v>
      </c>
      <c r="H59" s="253"/>
      <c r="I59" s="253"/>
      <c r="J59" s="253"/>
    </row>
    <row r="60" spans="1:48">
      <c r="A60" s="266"/>
      <c r="C60" s="310"/>
      <c r="E60" s="311"/>
      <c r="F60" s="312"/>
      <c r="G60" s="272"/>
      <c r="H60" s="253"/>
      <c r="I60" s="253"/>
      <c r="J60" s="253"/>
    </row>
    <row r="61" spans="1:48" s="194" customFormat="1" ht="38.25">
      <c r="A61" s="275">
        <f>A59+1</f>
        <v>4</v>
      </c>
      <c r="B61" s="189" t="s">
        <v>831</v>
      </c>
      <c r="C61" s="190" t="s">
        <v>503</v>
      </c>
      <c r="D61" s="191">
        <v>3</v>
      </c>
      <c r="E61" s="313"/>
      <c r="F61" s="314"/>
      <c r="G61" s="314">
        <f>SUM(G53:G58)*0.01*D61</f>
        <v>0</v>
      </c>
      <c r="H61" s="193"/>
    </row>
    <row r="62" spans="1:48">
      <c r="A62" s="266"/>
      <c r="B62" s="273"/>
      <c r="C62" s="315"/>
      <c r="E62" s="254"/>
      <c r="F62" s="272"/>
      <c r="G62" s="270"/>
      <c r="I62" s="274"/>
    </row>
    <row r="63" spans="1:48" s="306" customFormat="1" ht="13.5" thickBot="1">
      <c r="A63" s="297"/>
      <c r="B63" s="298" t="s">
        <v>927</v>
      </c>
      <c r="C63" s="299"/>
      <c r="D63" s="300"/>
      <c r="E63" s="316"/>
      <c r="F63" s="302">
        <f>SUM(F53:F62)</f>
        <v>0</v>
      </c>
      <c r="G63" s="302">
        <f>SUM(G53:G62)</f>
        <v>0</v>
      </c>
      <c r="H63" s="303"/>
      <c r="I63" s="304"/>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row>
    <row r="64" spans="1:48" ht="13.5" thickBot="1">
      <c r="A64" s="317"/>
      <c r="B64" s="318"/>
      <c r="C64" s="317"/>
      <c r="D64" s="319"/>
      <c r="E64" s="320"/>
      <c r="F64" s="320"/>
      <c r="G64" s="320"/>
    </row>
    <row r="65" spans="1:48" s="306" customFormat="1" ht="14.25" thickTop="1" thickBot="1">
      <c r="A65" s="321"/>
      <c r="B65" s="322" t="s">
        <v>928</v>
      </c>
      <c r="C65" s="323"/>
      <c r="D65" s="324"/>
      <c r="E65" s="325"/>
      <c r="F65" s="326">
        <f>F63+F50</f>
        <v>0</v>
      </c>
      <c r="G65" s="326">
        <f>G63+G50</f>
        <v>0</v>
      </c>
      <c r="H65" s="303"/>
      <c r="I65" s="304"/>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row>
    <row r="66" spans="1:48">
      <c r="A66" s="268"/>
      <c r="E66" s="278"/>
      <c r="F66" s="278"/>
      <c r="G66" s="278"/>
    </row>
    <row r="67" spans="1:48">
      <c r="A67" s="268"/>
      <c r="E67" s="278"/>
      <c r="F67" s="278"/>
      <c r="G67" s="278"/>
    </row>
    <row r="68" spans="1:48">
      <c r="A68" s="268"/>
      <c r="E68" s="278"/>
      <c r="F68" s="278"/>
      <c r="G68" s="278"/>
    </row>
    <row r="69" spans="1:48">
      <c r="A69" s="268"/>
      <c r="E69" s="278"/>
      <c r="F69" s="278"/>
      <c r="G69" s="278"/>
    </row>
    <row r="70" spans="1:48">
      <c r="A70" s="268"/>
      <c r="E70" s="278"/>
      <c r="F70" s="278"/>
      <c r="G70" s="278"/>
    </row>
    <row r="71" spans="1:48">
      <c r="A71" s="268"/>
      <c r="E71" s="278"/>
      <c r="F71" s="278"/>
      <c r="G71" s="278"/>
    </row>
    <row r="72" spans="1:48">
      <c r="A72" s="268"/>
      <c r="E72" s="278"/>
      <c r="F72" s="278"/>
      <c r="G72" s="278"/>
    </row>
    <row r="73" spans="1:48">
      <c r="A73" s="268"/>
      <c r="E73" s="278"/>
      <c r="F73" s="278"/>
      <c r="G73" s="278"/>
    </row>
    <row r="74" spans="1:48">
      <c r="A74" s="268"/>
      <c r="E74" s="278"/>
      <c r="F74" s="278"/>
      <c r="G74" s="278"/>
    </row>
    <row r="75" spans="1:48">
      <c r="A75" s="268"/>
      <c r="E75" s="278"/>
      <c r="F75" s="278"/>
      <c r="G75" s="278"/>
    </row>
    <row r="76" spans="1:48">
      <c r="A76" s="268"/>
    </row>
    <row r="77" spans="1:48">
      <c r="A77" s="268"/>
    </row>
    <row r="78" spans="1:48">
      <c r="A78" s="268"/>
    </row>
    <row r="79" spans="1:48">
      <c r="A79" s="268"/>
    </row>
    <row r="80" spans="1:48">
      <c r="A80" s="268"/>
    </row>
    <row r="81" spans="1:2">
      <c r="A81" s="268"/>
      <c r="B81" s="97"/>
    </row>
    <row r="82" spans="1:2">
      <c r="A82" s="268"/>
    </row>
    <row r="83" spans="1:2">
      <c r="A83" s="268"/>
    </row>
    <row r="84" spans="1:2">
      <c r="A84" s="268"/>
    </row>
    <row r="85" spans="1:2">
      <c r="A85" s="268"/>
    </row>
    <row r="86" spans="1:2">
      <c r="A86" s="268"/>
    </row>
    <row r="87" spans="1:2">
      <c r="A87" s="268"/>
    </row>
    <row r="88" spans="1:2">
      <c r="A88" s="268"/>
    </row>
    <row r="89" spans="1:2">
      <c r="A89" s="268"/>
    </row>
    <row r="90" spans="1:2">
      <c r="A90" s="268"/>
    </row>
    <row r="91" spans="1:2">
      <c r="A91" s="268"/>
    </row>
    <row r="92" spans="1:2">
      <c r="A92" s="268"/>
    </row>
    <row r="93" spans="1:2">
      <c r="A93" s="268"/>
    </row>
    <row r="94" spans="1:2">
      <c r="A94" s="268"/>
    </row>
    <row r="95" spans="1:2">
      <c r="A95" s="268"/>
    </row>
    <row r="96" spans="1:2">
      <c r="A96" s="268"/>
    </row>
    <row r="97" spans="1:1">
      <c r="A97" s="268"/>
    </row>
    <row r="98" spans="1:1">
      <c r="A98" s="268"/>
    </row>
    <row r="99" spans="1:1">
      <c r="A99" s="268"/>
    </row>
    <row r="100" spans="1:1">
      <c r="A100" s="268"/>
    </row>
    <row r="101" spans="1:1">
      <c r="A101" s="268"/>
    </row>
    <row r="102" spans="1:1">
      <c r="A102" s="268"/>
    </row>
    <row r="103" spans="1:1">
      <c r="A103" s="268"/>
    </row>
    <row r="104" spans="1:1">
      <c r="A104" s="268"/>
    </row>
    <row r="105" spans="1:1">
      <c r="A105" s="268"/>
    </row>
    <row r="106" spans="1:1">
      <c r="A106" s="268"/>
    </row>
    <row r="107" spans="1:1">
      <c r="A107" s="268"/>
    </row>
    <row r="108" spans="1:1">
      <c r="A108" s="268"/>
    </row>
    <row r="109" spans="1:1">
      <c r="A109" s="268"/>
    </row>
    <row r="110" spans="1:1">
      <c r="A110" s="268"/>
    </row>
    <row r="111" spans="1:1">
      <c r="A111" s="268"/>
    </row>
    <row r="112" spans="1:1">
      <c r="A112" s="268"/>
    </row>
    <row r="113" spans="1:1">
      <c r="A113" s="268"/>
    </row>
    <row r="114" spans="1:1">
      <c r="A114" s="268"/>
    </row>
    <row r="115" spans="1:1">
      <c r="A115" s="268"/>
    </row>
    <row r="116" spans="1:1">
      <c r="A116" s="268"/>
    </row>
    <row r="117" spans="1:1">
      <c r="A117" s="268"/>
    </row>
    <row r="118" spans="1:1">
      <c r="A118" s="268"/>
    </row>
    <row r="119" spans="1:1">
      <c r="A119" s="268"/>
    </row>
    <row r="120" spans="1:1">
      <c r="A120" s="268"/>
    </row>
    <row r="121" spans="1:1">
      <c r="A121" s="268"/>
    </row>
    <row r="122" spans="1:1">
      <c r="A122" s="268"/>
    </row>
    <row r="123" spans="1:1">
      <c r="A123" s="268"/>
    </row>
    <row r="124" spans="1:1">
      <c r="A124" s="268"/>
    </row>
    <row r="125" spans="1:1">
      <c r="A125" s="268"/>
    </row>
    <row r="126" spans="1:1">
      <c r="A126" s="268"/>
    </row>
    <row r="127" spans="1:1">
      <c r="A127" s="268"/>
    </row>
    <row r="128" spans="1:1">
      <c r="A128" s="268"/>
    </row>
    <row r="129" spans="1:1">
      <c r="A129" s="268"/>
    </row>
    <row r="130" spans="1:1">
      <c r="A130" s="268"/>
    </row>
    <row r="131" spans="1:1">
      <c r="A131" s="268"/>
    </row>
    <row r="132" spans="1:1">
      <c r="A132" s="268"/>
    </row>
    <row r="133" spans="1:1">
      <c r="A133" s="268"/>
    </row>
    <row r="134" spans="1:1">
      <c r="A134" s="268"/>
    </row>
    <row r="135" spans="1:1">
      <c r="A135" s="268"/>
    </row>
    <row r="136" spans="1:1">
      <c r="A136" s="268"/>
    </row>
    <row r="137" spans="1:1">
      <c r="A137" s="268"/>
    </row>
    <row r="138" spans="1:1">
      <c r="A138" s="268"/>
    </row>
    <row r="139" spans="1:1">
      <c r="A139" s="268"/>
    </row>
    <row r="140" spans="1:1">
      <c r="A140" s="268"/>
    </row>
    <row r="141" spans="1:1">
      <c r="A141" s="268"/>
    </row>
    <row r="142" spans="1:1">
      <c r="A142" s="268"/>
    </row>
    <row r="143" spans="1:1">
      <c r="A143" s="268"/>
    </row>
    <row r="144" spans="1:1">
      <c r="A144" s="268"/>
    </row>
    <row r="145" spans="1:1">
      <c r="A145" s="268"/>
    </row>
    <row r="146" spans="1:1">
      <c r="A146" s="268"/>
    </row>
    <row r="147" spans="1:1">
      <c r="A147" s="268"/>
    </row>
    <row r="148" spans="1:1">
      <c r="A148" s="268"/>
    </row>
    <row r="149" spans="1:1">
      <c r="A149" s="268"/>
    </row>
    <row r="150" spans="1:1">
      <c r="A150" s="268"/>
    </row>
    <row r="151" spans="1:1">
      <c r="A151" s="268"/>
    </row>
    <row r="152" spans="1:1">
      <c r="A152" s="268"/>
    </row>
    <row r="153" spans="1:1">
      <c r="A153" s="268"/>
    </row>
    <row r="154" spans="1:1">
      <c r="A154" s="268"/>
    </row>
    <row r="155" spans="1:1">
      <c r="A155" s="268"/>
    </row>
    <row r="156" spans="1:1">
      <c r="A156" s="268"/>
    </row>
    <row r="157" spans="1:1">
      <c r="A157" s="268"/>
    </row>
    <row r="158" spans="1:1">
      <c r="A158" s="268"/>
    </row>
    <row r="159" spans="1:1">
      <c r="A159" s="268"/>
    </row>
    <row r="160" spans="1:1">
      <c r="A160" s="268"/>
    </row>
    <row r="161" spans="1:1">
      <c r="A161" s="268"/>
    </row>
    <row r="162" spans="1:1">
      <c r="A162" s="268"/>
    </row>
    <row r="163" spans="1:1">
      <c r="A163" s="268"/>
    </row>
    <row r="164" spans="1:1">
      <c r="A164" s="268"/>
    </row>
    <row r="165" spans="1:1">
      <c r="A165" s="268"/>
    </row>
    <row r="166" spans="1:1">
      <c r="A166" s="268"/>
    </row>
    <row r="167" spans="1:1">
      <c r="A167" s="268"/>
    </row>
    <row r="168" spans="1:1">
      <c r="A168" s="268"/>
    </row>
    <row r="169" spans="1:1">
      <c r="A169" s="268"/>
    </row>
    <row r="170" spans="1:1">
      <c r="A170" s="268"/>
    </row>
    <row r="171" spans="1:1">
      <c r="A171" s="268"/>
    </row>
    <row r="172" spans="1:1">
      <c r="A172" s="268"/>
    </row>
    <row r="173" spans="1:1">
      <c r="A173" s="268"/>
    </row>
    <row r="174" spans="1:1">
      <c r="A174" s="268"/>
    </row>
    <row r="175" spans="1:1">
      <c r="A175" s="268"/>
    </row>
    <row r="176" spans="1:1">
      <c r="A176" s="268"/>
    </row>
    <row r="177" spans="1:1">
      <c r="A177" s="268"/>
    </row>
    <row r="178" spans="1:1">
      <c r="A178" s="268"/>
    </row>
    <row r="179" spans="1:1">
      <c r="A179" s="268"/>
    </row>
    <row r="180" spans="1:1">
      <c r="A180" s="268"/>
    </row>
  </sheetData>
  <sheetProtection password="F0EE" sheet="1"/>
  <mergeCells count="7">
    <mergeCell ref="A7:F7"/>
    <mergeCell ref="A1:C1"/>
    <mergeCell ref="A2:C2"/>
    <mergeCell ref="A3:C3"/>
    <mergeCell ref="B4:F4"/>
    <mergeCell ref="A5:B5"/>
    <mergeCell ref="A6:F6"/>
  </mergeCells>
  <printOptions gridLines="1"/>
  <pageMargins left="0.78740157480314965" right="0.39370078740157483" top="1.1811023622047245" bottom="0.98425196850393704" header="0.39370078740157483" footer="0.51181102362204722"/>
  <pageSetup paperSize="9" scale="79" orientation="portrait" horizontalDpi="4294967295" verticalDpi="300" r:id="rId1"/>
  <headerFooter alignWithMargins="0">
    <oddHeader>&amp;L&amp;8&amp;G&amp;C&amp;8
MM-BIRO d.o.o. Ulica tolminskih puntarjev 4, 5000 Nova Gorica,  
tel: 05 333-49-40, fax: 05 333-49-39,  
e.mail: mm.biro@siol.net, http://www.mm-biro.si</oddHeader>
    <oddFooter>&amp;L&amp;8Mapa: 4&amp;R&amp;8Stran: &amp;P/&amp;N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9"/>
  <sheetViews>
    <sheetView view="pageBreakPreview" topLeftCell="A57" zoomScaleNormal="100" zoomScaleSheetLayoutView="100" workbookViewId="0">
      <selection activeCell="N86" sqref="N86"/>
    </sheetView>
  </sheetViews>
  <sheetFormatPr defaultRowHeight="12.75"/>
  <cols>
    <col min="1" max="1" width="4" style="206" bestFit="1" customWidth="1"/>
    <col min="2" max="2" width="62.5703125" style="206" customWidth="1"/>
    <col min="3" max="3" width="6.7109375" style="206" bestFit="1" customWidth="1"/>
    <col min="4" max="4" width="8.85546875" style="206" bestFit="1" customWidth="1"/>
    <col min="5" max="5" width="11.5703125" style="206" bestFit="1" customWidth="1"/>
    <col min="6" max="7" width="12.7109375" style="206" customWidth="1"/>
    <col min="8" max="8" width="11.140625" style="206" bestFit="1" customWidth="1"/>
    <col min="9" max="9" width="14" style="206" hidden="1" customWidth="1"/>
    <col min="10" max="10" width="14" style="206" customWidth="1"/>
    <col min="11" max="256" width="9.140625" style="206"/>
    <col min="257" max="257" width="4" style="206" bestFit="1" customWidth="1"/>
    <col min="258" max="258" width="62.5703125" style="206" customWidth="1"/>
    <col min="259" max="259" width="6.7109375" style="206" bestFit="1" customWidth="1"/>
    <col min="260" max="260" width="8.85546875" style="206" bestFit="1" customWidth="1"/>
    <col min="261" max="261" width="11.5703125" style="206" bestFit="1" customWidth="1"/>
    <col min="262" max="263" width="12.7109375" style="206" customWidth="1"/>
    <col min="264" max="264" width="11.140625" style="206" bestFit="1" customWidth="1"/>
    <col min="265" max="265" width="0" style="206" hidden="1" customWidth="1"/>
    <col min="266" max="266" width="14" style="206" customWidth="1"/>
    <col min="267" max="512" width="9.140625" style="206"/>
    <col min="513" max="513" width="4" style="206" bestFit="1" customWidth="1"/>
    <col min="514" max="514" width="62.5703125" style="206" customWidth="1"/>
    <col min="515" max="515" width="6.7109375" style="206" bestFit="1" customWidth="1"/>
    <col min="516" max="516" width="8.85546875" style="206" bestFit="1" customWidth="1"/>
    <col min="517" max="517" width="11.5703125" style="206" bestFit="1" customWidth="1"/>
    <col min="518" max="519" width="12.7109375" style="206" customWidth="1"/>
    <col min="520" max="520" width="11.140625" style="206" bestFit="1" customWidth="1"/>
    <col min="521" max="521" width="0" style="206" hidden="1" customWidth="1"/>
    <col min="522" max="522" width="14" style="206" customWidth="1"/>
    <col min="523" max="768" width="9.140625" style="206"/>
    <col min="769" max="769" width="4" style="206" bestFit="1" customWidth="1"/>
    <col min="770" max="770" width="62.5703125" style="206" customWidth="1"/>
    <col min="771" max="771" width="6.7109375" style="206" bestFit="1" customWidth="1"/>
    <col min="772" max="772" width="8.85546875" style="206" bestFit="1" customWidth="1"/>
    <col min="773" max="773" width="11.5703125" style="206" bestFit="1" customWidth="1"/>
    <col min="774" max="775" width="12.7109375" style="206" customWidth="1"/>
    <col min="776" max="776" width="11.140625" style="206" bestFit="1" customWidth="1"/>
    <col min="777" max="777" width="0" style="206" hidden="1" customWidth="1"/>
    <col min="778" max="778" width="14" style="206" customWidth="1"/>
    <col min="779" max="1024" width="9.140625" style="206"/>
    <col min="1025" max="1025" width="4" style="206" bestFit="1" customWidth="1"/>
    <col min="1026" max="1026" width="62.5703125" style="206" customWidth="1"/>
    <col min="1027" max="1027" width="6.7109375" style="206" bestFit="1" customWidth="1"/>
    <col min="1028" max="1028" width="8.85546875" style="206" bestFit="1" customWidth="1"/>
    <col min="1029" max="1029" width="11.5703125" style="206" bestFit="1" customWidth="1"/>
    <col min="1030" max="1031" width="12.7109375" style="206" customWidth="1"/>
    <col min="1032" max="1032" width="11.140625" style="206" bestFit="1" customWidth="1"/>
    <col min="1033" max="1033" width="0" style="206" hidden="1" customWidth="1"/>
    <col min="1034" max="1034" width="14" style="206" customWidth="1"/>
    <col min="1035" max="1280" width="9.140625" style="206"/>
    <col min="1281" max="1281" width="4" style="206" bestFit="1" customWidth="1"/>
    <col min="1282" max="1282" width="62.5703125" style="206" customWidth="1"/>
    <col min="1283" max="1283" width="6.7109375" style="206" bestFit="1" customWidth="1"/>
    <col min="1284" max="1284" width="8.85546875" style="206" bestFit="1" customWidth="1"/>
    <col min="1285" max="1285" width="11.5703125" style="206" bestFit="1" customWidth="1"/>
    <col min="1286" max="1287" width="12.7109375" style="206" customWidth="1"/>
    <col min="1288" max="1288" width="11.140625" style="206" bestFit="1" customWidth="1"/>
    <col min="1289" max="1289" width="0" style="206" hidden="1" customWidth="1"/>
    <col min="1290" max="1290" width="14" style="206" customWidth="1"/>
    <col min="1291" max="1536" width="9.140625" style="206"/>
    <col min="1537" max="1537" width="4" style="206" bestFit="1" customWidth="1"/>
    <col min="1538" max="1538" width="62.5703125" style="206" customWidth="1"/>
    <col min="1539" max="1539" width="6.7109375" style="206" bestFit="1" customWidth="1"/>
    <col min="1540" max="1540" width="8.85546875" style="206" bestFit="1" customWidth="1"/>
    <col min="1541" max="1541" width="11.5703125" style="206" bestFit="1" customWidth="1"/>
    <col min="1542" max="1543" width="12.7109375" style="206" customWidth="1"/>
    <col min="1544" max="1544" width="11.140625" style="206" bestFit="1" customWidth="1"/>
    <col min="1545" max="1545" width="0" style="206" hidden="1" customWidth="1"/>
    <col min="1546" max="1546" width="14" style="206" customWidth="1"/>
    <col min="1547" max="1792" width="9.140625" style="206"/>
    <col min="1793" max="1793" width="4" style="206" bestFit="1" customWidth="1"/>
    <col min="1794" max="1794" width="62.5703125" style="206" customWidth="1"/>
    <col min="1795" max="1795" width="6.7109375" style="206" bestFit="1" customWidth="1"/>
    <col min="1796" max="1796" width="8.85546875" style="206" bestFit="1" customWidth="1"/>
    <col min="1797" max="1797" width="11.5703125" style="206" bestFit="1" customWidth="1"/>
    <col min="1798" max="1799" width="12.7109375" style="206" customWidth="1"/>
    <col min="1800" max="1800" width="11.140625" style="206" bestFit="1" customWidth="1"/>
    <col min="1801" max="1801" width="0" style="206" hidden="1" customWidth="1"/>
    <col min="1802" max="1802" width="14" style="206" customWidth="1"/>
    <col min="1803" max="2048" width="9.140625" style="206"/>
    <col min="2049" max="2049" width="4" style="206" bestFit="1" customWidth="1"/>
    <col min="2050" max="2050" width="62.5703125" style="206" customWidth="1"/>
    <col min="2051" max="2051" width="6.7109375" style="206" bestFit="1" customWidth="1"/>
    <col min="2052" max="2052" width="8.85546875" style="206" bestFit="1" customWidth="1"/>
    <col min="2053" max="2053" width="11.5703125" style="206" bestFit="1" customWidth="1"/>
    <col min="2054" max="2055" width="12.7109375" style="206" customWidth="1"/>
    <col min="2056" max="2056" width="11.140625" style="206" bestFit="1" customWidth="1"/>
    <col min="2057" max="2057" width="0" style="206" hidden="1" customWidth="1"/>
    <col min="2058" max="2058" width="14" style="206" customWidth="1"/>
    <col min="2059" max="2304" width="9.140625" style="206"/>
    <col min="2305" max="2305" width="4" style="206" bestFit="1" customWidth="1"/>
    <col min="2306" max="2306" width="62.5703125" style="206" customWidth="1"/>
    <col min="2307" max="2307" width="6.7109375" style="206" bestFit="1" customWidth="1"/>
    <col min="2308" max="2308" width="8.85546875" style="206" bestFit="1" customWidth="1"/>
    <col min="2309" max="2309" width="11.5703125" style="206" bestFit="1" customWidth="1"/>
    <col min="2310" max="2311" width="12.7109375" style="206" customWidth="1"/>
    <col min="2312" max="2312" width="11.140625" style="206" bestFit="1" customWidth="1"/>
    <col min="2313" max="2313" width="0" style="206" hidden="1" customWidth="1"/>
    <col min="2314" max="2314" width="14" style="206" customWidth="1"/>
    <col min="2315" max="2560" width="9.140625" style="206"/>
    <col min="2561" max="2561" width="4" style="206" bestFit="1" customWidth="1"/>
    <col min="2562" max="2562" width="62.5703125" style="206" customWidth="1"/>
    <col min="2563" max="2563" width="6.7109375" style="206" bestFit="1" customWidth="1"/>
    <col min="2564" max="2564" width="8.85546875" style="206" bestFit="1" customWidth="1"/>
    <col min="2565" max="2565" width="11.5703125" style="206" bestFit="1" customWidth="1"/>
    <col min="2566" max="2567" width="12.7109375" style="206" customWidth="1"/>
    <col min="2568" max="2568" width="11.140625" style="206" bestFit="1" customWidth="1"/>
    <col min="2569" max="2569" width="0" style="206" hidden="1" customWidth="1"/>
    <col min="2570" max="2570" width="14" style="206" customWidth="1"/>
    <col min="2571" max="2816" width="9.140625" style="206"/>
    <col min="2817" max="2817" width="4" style="206" bestFit="1" customWidth="1"/>
    <col min="2818" max="2818" width="62.5703125" style="206" customWidth="1"/>
    <col min="2819" max="2819" width="6.7109375" style="206" bestFit="1" customWidth="1"/>
    <col min="2820" max="2820" width="8.85546875" style="206" bestFit="1" customWidth="1"/>
    <col min="2821" max="2821" width="11.5703125" style="206" bestFit="1" customWidth="1"/>
    <col min="2822" max="2823" width="12.7109375" style="206" customWidth="1"/>
    <col min="2824" max="2824" width="11.140625" style="206" bestFit="1" customWidth="1"/>
    <col min="2825" max="2825" width="0" style="206" hidden="1" customWidth="1"/>
    <col min="2826" max="2826" width="14" style="206" customWidth="1"/>
    <col min="2827" max="3072" width="9.140625" style="206"/>
    <col min="3073" max="3073" width="4" style="206" bestFit="1" customWidth="1"/>
    <col min="3074" max="3074" width="62.5703125" style="206" customWidth="1"/>
    <col min="3075" max="3075" width="6.7109375" style="206" bestFit="1" customWidth="1"/>
    <col min="3076" max="3076" width="8.85546875" style="206" bestFit="1" customWidth="1"/>
    <col min="3077" max="3077" width="11.5703125" style="206" bestFit="1" customWidth="1"/>
    <col min="3078" max="3079" width="12.7109375" style="206" customWidth="1"/>
    <col min="3080" max="3080" width="11.140625" style="206" bestFit="1" customWidth="1"/>
    <col min="3081" max="3081" width="0" style="206" hidden="1" customWidth="1"/>
    <col min="3082" max="3082" width="14" style="206" customWidth="1"/>
    <col min="3083" max="3328" width="9.140625" style="206"/>
    <col min="3329" max="3329" width="4" style="206" bestFit="1" customWidth="1"/>
    <col min="3330" max="3330" width="62.5703125" style="206" customWidth="1"/>
    <col min="3331" max="3331" width="6.7109375" style="206" bestFit="1" customWidth="1"/>
    <col min="3332" max="3332" width="8.85546875" style="206" bestFit="1" customWidth="1"/>
    <col min="3333" max="3333" width="11.5703125" style="206" bestFit="1" customWidth="1"/>
    <col min="3334" max="3335" width="12.7109375" style="206" customWidth="1"/>
    <col min="3336" max="3336" width="11.140625" style="206" bestFit="1" customWidth="1"/>
    <col min="3337" max="3337" width="0" style="206" hidden="1" customWidth="1"/>
    <col min="3338" max="3338" width="14" style="206" customWidth="1"/>
    <col min="3339" max="3584" width="9.140625" style="206"/>
    <col min="3585" max="3585" width="4" style="206" bestFit="1" customWidth="1"/>
    <col min="3586" max="3586" width="62.5703125" style="206" customWidth="1"/>
    <col min="3587" max="3587" width="6.7109375" style="206" bestFit="1" customWidth="1"/>
    <col min="3588" max="3588" width="8.85546875" style="206" bestFit="1" customWidth="1"/>
    <col min="3589" max="3589" width="11.5703125" style="206" bestFit="1" customWidth="1"/>
    <col min="3590" max="3591" width="12.7109375" style="206" customWidth="1"/>
    <col min="3592" max="3592" width="11.140625" style="206" bestFit="1" customWidth="1"/>
    <col min="3593" max="3593" width="0" style="206" hidden="1" customWidth="1"/>
    <col min="3594" max="3594" width="14" style="206" customWidth="1"/>
    <col min="3595" max="3840" width="9.140625" style="206"/>
    <col min="3841" max="3841" width="4" style="206" bestFit="1" customWidth="1"/>
    <col min="3842" max="3842" width="62.5703125" style="206" customWidth="1"/>
    <col min="3843" max="3843" width="6.7109375" style="206" bestFit="1" customWidth="1"/>
    <col min="3844" max="3844" width="8.85546875" style="206" bestFit="1" customWidth="1"/>
    <col min="3845" max="3845" width="11.5703125" style="206" bestFit="1" customWidth="1"/>
    <col min="3846" max="3847" width="12.7109375" style="206" customWidth="1"/>
    <col min="3848" max="3848" width="11.140625" style="206" bestFit="1" customWidth="1"/>
    <col min="3849" max="3849" width="0" style="206" hidden="1" customWidth="1"/>
    <col min="3850" max="3850" width="14" style="206" customWidth="1"/>
    <col min="3851" max="4096" width="9.140625" style="206"/>
    <col min="4097" max="4097" width="4" style="206" bestFit="1" customWidth="1"/>
    <col min="4098" max="4098" width="62.5703125" style="206" customWidth="1"/>
    <col min="4099" max="4099" width="6.7109375" style="206" bestFit="1" customWidth="1"/>
    <col min="4100" max="4100" width="8.85546875" style="206" bestFit="1" customWidth="1"/>
    <col min="4101" max="4101" width="11.5703125" style="206" bestFit="1" customWidth="1"/>
    <col min="4102" max="4103" width="12.7109375" style="206" customWidth="1"/>
    <col min="4104" max="4104" width="11.140625" style="206" bestFit="1" customWidth="1"/>
    <col min="4105" max="4105" width="0" style="206" hidden="1" customWidth="1"/>
    <col min="4106" max="4106" width="14" style="206" customWidth="1"/>
    <col min="4107" max="4352" width="9.140625" style="206"/>
    <col min="4353" max="4353" width="4" style="206" bestFit="1" customWidth="1"/>
    <col min="4354" max="4354" width="62.5703125" style="206" customWidth="1"/>
    <col min="4355" max="4355" width="6.7109375" style="206" bestFit="1" customWidth="1"/>
    <col min="4356" max="4356" width="8.85546875" style="206" bestFit="1" customWidth="1"/>
    <col min="4357" max="4357" width="11.5703125" style="206" bestFit="1" customWidth="1"/>
    <col min="4358" max="4359" width="12.7109375" style="206" customWidth="1"/>
    <col min="4360" max="4360" width="11.140625" style="206" bestFit="1" customWidth="1"/>
    <col min="4361" max="4361" width="0" style="206" hidden="1" customWidth="1"/>
    <col min="4362" max="4362" width="14" style="206" customWidth="1"/>
    <col min="4363" max="4608" width="9.140625" style="206"/>
    <col min="4609" max="4609" width="4" style="206" bestFit="1" customWidth="1"/>
    <col min="4610" max="4610" width="62.5703125" style="206" customWidth="1"/>
    <col min="4611" max="4611" width="6.7109375" style="206" bestFit="1" customWidth="1"/>
    <col min="4612" max="4612" width="8.85546875" style="206" bestFit="1" customWidth="1"/>
    <col min="4613" max="4613" width="11.5703125" style="206" bestFit="1" customWidth="1"/>
    <col min="4614" max="4615" width="12.7109375" style="206" customWidth="1"/>
    <col min="4616" max="4616" width="11.140625" style="206" bestFit="1" customWidth="1"/>
    <col min="4617" max="4617" width="0" style="206" hidden="1" customWidth="1"/>
    <col min="4618" max="4618" width="14" style="206" customWidth="1"/>
    <col min="4619" max="4864" width="9.140625" style="206"/>
    <col min="4865" max="4865" width="4" style="206" bestFit="1" customWidth="1"/>
    <col min="4866" max="4866" width="62.5703125" style="206" customWidth="1"/>
    <col min="4867" max="4867" width="6.7109375" style="206" bestFit="1" customWidth="1"/>
    <col min="4868" max="4868" width="8.85546875" style="206" bestFit="1" customWidth="1"/>
    <col min="4869" max="4869" width="11.5703125" style="206" bestFit="1" customWidth="1"/>
    <col min="4870" max="4871" width="12.7109375" style="206" customWidth="1"/>
    <col min="4872" max="4872" width="11.140625" style="206" bestFit="1" customWidth="1"/>
    <col min="4873" max="4873" width="0" style="206" hidden="1" customWidth="1"/>
    <col min="4874" max="4874" width="14" style="206" customWidth="1"/>
    <col min="4875" max="5120" width="9.140625" style="206"/>
    <col min="5121" max="5121" width="4" style="206" bestFit="1" customWidth="1"/>
    <col min="5122" max="5122" width="62.5703125" style="206" customWidth="1"/>
    <col min="5123" max="5123" width="6.7109375" style="206" bestFit="1" customWidth="1"/>
    <col min="5124" max="5124" width="8.85546875" style="206" bestFit="1" customWidth="1"/>
    <col min="5125" max="5125" width="11.5703125" style="206" bestFit="1" customWidth="1"/>
    <col min="5126" max="5127" width="12.7109375" style="206" customWidth="1"/>
    <col min="5128" max="5128" width="11.140625" style="206" bestFit="1" customWidth="1"/>
    <col min="5129" max="5129" width="0" style="206" hidden="1" customWidth="1"/>
    <col min="5130" max="5130" width="14" style="206" customWidth="1"/>
    <col min="5131" max="5376" width="9.140625" style="206"/>
    <col min="5377" max="5377" width="4" style="206" bestFit="1" customWidth="1"/>
    <col min="5378" max="5378" width="62.5703125" style="206" customWidth="1"/>
    <col min="5379" max="5379" width="6.7109375" style="206" bestFit="1" customWidth="1"/>
    <col min="5380" max="5380" width="8.85546875" style="206" bestFit="1" customWidth="1"/>
    <col min="5381" max="5381" width="11.5703125" style="206" bestFit="1" customWidth="1"/>
    <col min="5382" max="5383" width="12.7109375" style="206" customWidth="1"/>
    <col min="5384" max="5384" width="11.140625" style="206" bestFit="1" customWidth="1"/>
    <col min="5385" max="5385" width="0" style="206" hidden="1" customWidth="1"/>
    <col min="5386" max="5386" width="14" style="206" customWidth="1"/>
    <col min="5387" max="5632" width="9.140625" style="206"/>
    <col min="5633" max="5633" width="4" style="206" bestFit="1" customWidth="1"/>
    <col min="5634" max="5634" width="62.5703125" style="206" customWidth="1"/>
    <col min="5635" max="5635" width="6.7109375" style="206" bestFit="1" customWidth="1"/>
    <col min="5636" max="5636" width="8.85546875" style="206" bestFit="1" customWidth="1"/>
    <col min="5637" max="5637" width="11.5703125" style="206" bestFit="1" customWidth="1"/>
    <col min="5638" max="5639" width="12.7109375" style="206" customWidth="1"/>
    <col min="5640" max="5640" width="11.140625" style="206" bestFit="1" customWidth="1"/>
    <col min="5641" max="5641" width="0" style="206" hidden="1" customWidth="1"/>
    <col min="5642" max="5642" width="14" style="206" customWidth="1"/>
    <col min="5643" max="5888" width="9.140625" style="206"/>
    <col min="5889" max="5889" width="4" style="206" bestFit="1" customWidth="1"/>
    <col min="5890" max="5890" width="62.5703125" style="206" customWidth="1"/>
    <col min="5891" max="5891" width="6.7109375" style="206" bestFit="1" customWidth="1"/>
    <col min="5892" max="5892" width="8.85546875" style="206" bestFit="1" customWidth="1"/>
    <col min="5893" max="5893" width="11.5703125" style="206" bestFit="1" customWidth="1"/>
    <col min="5894" max="5895" width="12.7109375" style="206" customWidth="1"/>
    <col min="5896" max="5896" width="11.140625" style="206" bestFit="1" customWidth="1"/>
    <col min="5897" max="5897" width="0" style="206" hidden="1" customWidth="1"/>
    <col min="5898" max="5898" width="14" style="206" customWidth="1"/>
    <col min="5899" max="6144" width="9.140625" style="206"/>
    <col min="6145" max="6145" width="4" style="206" bestFit="1" customWidth="1"/>
    <col min="6146" max="6146" width="62.5703125" style="206" customWidth="1"/>
    <col min="6147" max="6147" width="6.7109375" style="206" bestFit="1" customWidth="1"/>
    <col min="6148" max="6148" width="8.85546875" style="206" bestFit="1" customWidth="1"/>
    <col min="6149" max="6149" width="11.5703125" style="206" bestFit="1" customWidth="1"/>
    <col min="6150" max="6151" width="12.7109375" style="206" customWidth="1"/>
    <col min="6152" max="6152" width="11.140625" style="206" bestFit="1" customWidth="1"/>
    <col min="6153" max="6153" width="0" style="206" hidden="1" customWidth="1"/>
    <col min="6154" max="6154" width="14" style="206" customWidth="1"/>
    <col min="6155" max="6400" width="9.140625" style="206"/>
    <col min="6401" max="6401" width="4" style="206" bestFit="1" customWidth="1"/>
    <col min="6402" max="6402" width="62.5703125" style="206" customWidth="1"/>
    <col min="6403" max="6403" width="6.7109375" style="206" bestFit="1" customWidth="1"/>
    <col min="6404" max="6404" width="8.85546875" style="206" bestFit="1" customWidth="1"/>
    <col min="6405" max="6405" width="11.5703125" style="206" bestFit="1" customWidth="1"/>
    <col min="6406" max="6407" width="12.7109375" style="206" customWidth="1"/>
    <col min="6408" max="6408" width="11.140625" style="206" bestFit="1" customWidth="1"/>
    <col min="6409" max="6409" width="0" style="206" hidden="1" customWidth="1"/>
    <col min="6410" max="6410" width="14" style="206" customWidth="1"/>
    <col min="6411" max="6656" width="9.140625" style="206"/>
    <col min="6657" max="6657" width="4" style="206" bestFit="1" customWidth="1"/>
    <col min="6658" max="6658" width="62.5703125" style="206" customWidth="1"/>
    <col min="6659" max="6659" width="6.7109375" style="206" bestFit="1" customWidth="1"/>
    <col min="6660" max="6660" width="8.85546875" style="206" bestFit="1" customWidth="1"/>
    <col min="6661" max="6661" width="11.5703125" style="206" bestFit="1" customWidth="1"/>
    <col min="6662" max="6663" width="12.7109375" style="206" customWidth="1"/>
    <col min="6664" max="6664" width="11.140625" style="206" bestFit="1" customWidth="1"/>
    <col min="6665" max="6665" width="0" style="206" hidden="1" customWidth="1"/>
    <col min="6666" max="6666" width="14" style="206" customWidth="1"/>
    <col min="6667" max="6912" width="9.140625" style="206"/>
    <col min="6913" max="6913" width="4" style="206" bestFit="1" customWidth="1"/>
    <col min="6914" max="6914" width="62.5703125" style="206" customWidth="1"/>
    <col min="6915" max="6915" width="6.7109375" style="206" bestFit="1" customWidth="1"/>
    <col min="6916" max="6916" width="8.85546875" style="206" bestFit="1" customWidth="1"/>
    <col min="6917" max="6917" width="11.5703125" style="206" bestFit="1" customWidth="1"/>
    <col min="6918" max="6919" width="12.7109375" style="206" customWidth="1"/>
    <col min="6920" max="6920" width="11.140625" style="206" bestFit="1" customWidth="1"/>
    <col min="6921" max="6921" width="0" style="206" hidden="1" customWidth="1"/>
    <col min="6922" max="6922" width="14" style="206" customWidth="1"/>
    <col min="6923" max="7168" width="9.140625" style="206"/>
    <col min="7169" max="7169" width="4" style="206" bestFit="1" customWidth="1"/>
    <col min="7170" max="7170" width="62.5703125" style="206" customWidth="1"/>
    <col min="7171" max="7171" width="6.7109375" style="206" bestFit="1" customWidth="1"/>
    <col min="7172" max="7172" width="8.85546875" style="206" bestFit="1" customWidth="1"/>
    <col min="7173" max="7173" width="11.5703125" style="206" bestFit="1" customWidth="1"/>
    <col min="7174" max="7175" width="12.7109375" style="206" customWidth="1"/>
    <col min="7176" max="7176" width="11.140625" style="206" bestFit="1" customWidth="1"/>
    <col min="7177" max="7177" width="0" style="206" hidden="1" customWidth="1"/>
    <col min="7178" max="7178" width="14" style="206" customWidth="1"/>
    <col min="7179" max="7424" width="9.140625" style="206"/>
    <col min="7425" max="7425" width="4" style="206" bestFit="1" customWidth="1"/>
    <col min="7426" max="7426" width="62.5703125" style="206" customWidth="1"/>
    <col min="7427" max="7427" width="6.7109375" style="206" bestFit="1" customWidth="1"/>
    <col min="7428" max="7428" width="8.85546875" style="206" bestFit="1" customWidth="1"/>
    <col min="7429" max="7429" width="11.5703125" style="206" bestFit="1" customWidth="1"/>
    <col min="7430" max="7431" width="12.7109375" style="206" customWidth="1"/>
    <col min="7432" max="7432" width="11.140625" style="206" bestFit="1" customWidth="1"/>
    <col min="7433" max="7433" width="0" style="206" hidden="1" customWidth="1"/>
    <col min="7434" max="7434" width="14" style="206" customWidth="1"/>
    <col min="7435" max="7680" width="9.140625" style="206"/>
    <col min="7681" max="7681" width="4" style="206" bestFit="1" customWidth="1"/>
    <col min="7682" max="7682" width="62.5703125" style="206" customWidth="1"/>
    <col min="7683" max="7683" width="6.7109375" style="206" bestFit="1" customWidth="1"/>
    <col min="7684" max="7684" width="8.85546875" style="206" bestFit="1" customWidth="1"/>
    <col min="7685" max="7685" width="11.5703125" style="206" bestFit="1" customWidth="1"/>
    <col min="7686" max="7687" width="12.7109375" style="206" customWidth="1"/>
    <col min="7688" max="7688" width="11.140625" style="206" bestFit="1" customWidth="1"/>
    <col min="7689" max="7689" width="0" style="206" hidden="1" customWidth="1"/>
    <col min="7690" max="7690" width="14" style="206" customWidth="1"/>
    <col min="7691" max="7936" width="9.140625" style="206"/>
    <col min="7937" max="7937" width="4" style="206" bestFit="1" customWidth="1"/>
    <col min="7938" max="7938" width="62.5703125" style="206" customWidth="1"/>
    <col min="7939" max="7939" width="6.7109375" style="206" bestFit="1" customWidth="1"/>
    <col min="7940" max="7940" width="8.85546875" style="206" bestFit="1" customWidth="1"/>
    <col min="7941" max="7941" width="11.5703125" style="206" bestFit="1" customWidth="1"/>
    <col min="7942" max="7943" width="12.7109375" style="206" customWidth="1"/>
    <col min="7944" max="7944" width="11.140625" style="206" bestFit="1" customWidth="1"/>
    <col min="7945" max="7945" width="0" style="206" hidden="1" customWidth="1"/>
    <col min="7946" max="7946" width="14" style="206" customWidth="1"/>
    <col min="7947" max="8192" width="9.140625" style="206"/>
    <col min="8193" max="8193" width="4" style="206" bestFit="1" customWidth="1"/>
    <col min="8194" max="8194" width="62.5703125" style="206" customWidth="1"/>
    <col min="8195" max="8195" width="6.7109375" style="206" bestFit="1" customWidth="1"/>
    <col min="8196" max="8196" width="8.85546875" style="206" bestFit="1" customWidth="1"/>
    <col min="8197" max="8197" width="11.5703125" style="206" bestFit="1" customWidth="1"/>
    <col min="8198" max="8199" width="12.7109375" style="206" customWidth="1"/>
    <col min="8200" max="8200" width="11.140625" style="206" bestFit="1" customWidth="1"/>
    <col min="8201" max="8201" width="0" style="206" hidden="1" customWidth="1"/>
    <col min="8202" max="8202" width="14" style="206" customWidth="1"/>
    <col min="8203" max="8448" width="9.140625" style="206"/>
    <col min="8449" max="8449" width="4" style="206" bestFit="1" customWidth="1"/>
    <col min="8450" max="8450" width="62.5703125" style="206" customWidth="1"/>
    <col min="8451" max="8451" width="6.7109375" style="206" bestFit="1" customWidth="1"/>
    <col min="8452" max="8452" width="8.85546875" style="206" bestFit="1" customWidth="1"/>
    <col min="8453" max="8453" width="11.5703125" style="206" bestFit="1" customWidth="1"/>
    <col min="8454" max="8455" width="12.7109375" style="206" customWidth="1"/>
    <col min="8456" max="8456" width="11.140625" style="206" bestFit="1" customWidth="1"/>
    <col min="8457" max="8457" width="0" style="206" hidden="1" customWidth="1"/>
    <col min="8458" max="8458" width="14" style="206" customWidth="1"/>
    <col min="8459" max="8704" width="9.140625" style="206"/>
    <col min="8705" max="8705" width="4" style="206" bestFit="1" customWidth="1"/>
    <col min="8706" max="8706" width="62.5703125" style="206" customWidth="1"/>
    <col min="8707" max="8707" width="6.7109375" style="206" bestFit="1" customWidth="1"/>
    <col min="8708" max="8708" width="8.85546875" style="206" bestFit="1" customWidth="1"/>
    <col min="8709" max="8709" width="11.5703125" style="206" bestFit="1" customWidth="1"/>
    <col min="8710" max="8711" width="12.7109375" style="206" customWidth="1"/>
    <col min="8712" max="8712" width="11.140625" style="206" bestFit="1" customWidth="1"/>
    <col min="8713" max="8713" width="0" style="206" hidden="1" customWidth="1"/>
    <col min="8714" max="8714" width="14" style="206" customWidth="1"/>
    <col min="8715" max="8960" width="9.140625" style="206"/>
    <col min="8961" max="8961" width="4" style="206" bestFit="1" customWidth="1"/>
    <col min="8962" max="8962" width="62.5703125" style="206" customWidth="1"/>
    <col min="8963" max="8963" width="6.7109375" style="206" bestFit="1" customWidth="1"/>
    <col min="8964" max="8964" width="8.85546875" style="206" bestFit="1" customWidth="1"/>
    <col min="8965" max="8965" width="11.5703125" style="206" bestFit="1" customWidth="1"/>
    <col min="8966" max="8967" width="12.7109375" style="206" customWidth="1"/>
    <col min="8968" max="8968" width="11.140625" style="206" bestFit="1" customWidth="1"/>
    <col min="8969" max="8969" width="0" style="206" hidden="1" customWidth="1"/>
    <col min="8970" max="8970" width="14" style="206" customWidth="1"/>
    <col min="8971" max="9216" width="9.140625" style="206"/>
    <col min="9217" max="9217" width="4" style="206" bestFit="1" customWidth="1"/>
    <col min="9218" max="9218" width="62.5703125" style="206" customWidth="1"/>
    <col min="9219" max="9219" width="6.7109375" style="206" bestFit="1" customWidth="1"/>
    <col min="9220" max="9220" width="8.85546875" style="206" bestFit="1" customWidth="1"/>
    <col min="9221" max="9221" width="11.5703125" style="206" bestFit="1" customWidth="1"/>
    <col min="9222" max="9223" width="12.7109375" style="206" customWidth="1"/>
    <col min="9224" max="9224" width="11.140625" style="206" bestFit="1" customWidth="1"/>
    <col min="9225" max="9225" width="0" style="206" hidden="1" customWidth="1"/>
    <col min="9226" max="9226" width="14" style="206" customWidth="1"/>
    <col min="9227" max="9472" width="9.140625" style="206"/>
    <col min="9473" max="9473" width="4" style="206" bestFit="1" customWidth="1"/>
    <col min="9474" max="9474" width="62.5703125" style="206" customWidth="1"/>
    <col min="9475" max="9475" width="6.7109375" style="206" bestFit="1" customWidth="1"/>
    <col min="9476" max="9476" width="8.85546875" style="206" bestFit="1" customWidth="1"/>
    <col min="9477" max="9477" width="11.5703125" style="206" bestFit="1" customWidth="1"/>
    <col min="9478" max="9479" width="12.7109375" style="206" customWidth="1"/>
    <col min="9480" max="9480" width="11.140625" style="206" bestFit="1" customWidth="1"/>
    <col min="9481" max="9481" width="0" style="206" hidden="1" customWidth="1"/>
    <col min="9482" max="9482" width="14" style="206" customWidth="1"/>
    <col min="9483" max="9728" width="9.140625" style="206"/>
    <col min="9729" max="9729" width="4" style="206" bestFit="1" customWidth="1"/>
    <col min="9730" max="9730" width="62.5703125" style="206" customWidth="1"/>
    <col min="9731" max="9731" width="6.7109375" style="206" bestFit="1" customWidth="1"/>
    <col min="9732" max="9732" width="8.85546875" style="206" bestFit="1" customWidth="1"/>
    <col min="9733" max="9733" width="11.5703125" style="206" bestFit="1" customWidth="1"/>
    <col min="9734" max="9735" width="12.7109375" style="206" customWidth="1"/>
    <col min="9736" max="9736" width="11.140625" style="206" bestFit="1" customWidth="1"/>
    <col min="9737" max="9737" width="0" style="206" hidden="1" customWidth="1"/>
    <col min="9738" max="9738" width="14" style="206" customWidth="1"/>
    <col min="9739" max="9984" width="9.140625" style="206"/>
    <col min="9985" max="9985" width="4" style="206" bestFit="1" customWidth="1"/>
    <col min="9986" max="9986" width="62.5703125" style="206" customWidth="1"/>
    <col min="9987" max="9987" width="6.7109375" style="206" bestFit="1" customWidth="1"/>
    <col min="9988" max="9988" width="8.85546875" style="206" bestFit="1" customWidth="1"/>
    <col min="9989" max="9989" width="11.5703125" style="206" bestFit="1" customWidth="1"/>
    <col min="9990" max="9991" width="12.7109375" style="206" customWidth="1"/>
    <col min="9992" max="9992" width="11.140625" style="206" bestFit="1" customWidth="1"/>
    <col min="9993" max="9993" width="0" style="206" hidden="1" customWidth="1"/>
    <col min="9994" max="9994" width="14" style="206" customWidth="1"/>
    <col min="9995" max="10240" width="9.140625" style="206"/>
    <col min="10241" max="10241" width="4" style="206" bestFit="1" customWidth="1"/>
    <col min="10242" max="10242" width="62.5703125" style="206" customWidth="1"/>
    <col min="10243" max="10243" width="6.7109375" style="206" bestFit="1" customWidth="1"/>
    <col min="10244" max="10244" width="8.85546875" style="206" bestFit="1" customWidth="1"/>
    <col min="10245" max="10245" width="11.5703125" style="206" bestFit="1" customWidth="1"/>
    <col min="10246" max="10247" width="12.7109375" style="206" customWidth="1"/>
    <col min="10248" max="10248" width="11.140625" style="206" bestFit="1" customWidth="1"/>
    <col min="10249" max="10249" width="0" style="206" hidden="1" customWidth="1"/>
    <col min="10250" max="10250" width="14" style="206" customWidth="1"/>
    <col min="10251" max="10496" width="9.140625" style="206"/>
    <col min="10497" max="10497" width="4" style="206" bestFit="1" customWidth="1"/>
    <col min="10498" max="10498" width="62.5703125" style="206" customWidth="1"/>
    <col min="10499" max="10499" width="6.7109375" style="206" bestFit="1" customWidth="1"/>
    <col min="10500" max="10500" width="8.85546875" style="206" bestFit="1" customWidth="1"/>
    <col min="10501" max="10501" width="11.5703125" style="206" bestFit="1" customWidth="1"/>
    <col min="10502" max="10503" width="12.7109375" style="206" customWidth="1"/>
    <col min="10504" max="10504" width="11.140625" style="206" bestFit="1" customWidth="1"/>
    <col min="10505" max="10505" width="0" style="206" hidden="1" customWidth="1"/>
    <col min="10506" max="10506" width="14" style="206" customWidth="1"/>
    <col min="10507" max="10752" width="9.140625" style="206"/>
    <col min="10753" max="10753" width="4" style="206" bestFit="1" customWidth="1"/>
    <col min="10754" max="10754" width="62.5703125" style="206" customWidth="1"/>
    <col min="10755" max="10755" width="6.7109375" style="206" bestFit="1" customWidth="1"/>
    <col min="10756" max="10756" width="8.85546875" style="206" bestFit="1" customWidth="1"/>
    <col min="10757" max="10757" width="11.5703125" style="206" bestFit="1" customWidth="1"/>
    <col min="10758" max="10759" width="12.7109375" style="206" customWidth="1"/>
    <col min="10760" max="10760" width="11.140625" style="206" bestFit="1" customWidth="1"/>
    <col min="10761" max="10761" width="0" style="206" hidden="1" customWidth="1"/>
    <col min="10762" max="10762" width="14" style="206" customWidth="1"/>
    <col min="10763" max="11008" width="9.140625" style="206"/>
    <col min="11009" max="11009" width="4" style="206" bestFit="1" customWidth="1"/>
    <col min="11010" max="11010" width="62.5703125" style="206" customWidth="1"/>
    <col min="11011" max="11011" width="6.7109375" style="206" bestFit="1" customWidth="1"/>
    <col min="11012" max="11012" width="8.85546875" style="206" bestFit="1" customWidth="1"/>
    <col min="11013" max="11013" width="11.5703125" style="206" bestFit="1" customWidth="1"/>
    <col min="11014" max="11015" width="12.7109375" style="206" customWidth="1"/>
    <col min="11016" max="11016" width="11.140625" style="206" bestFit="1" customWidth="1"/>
    <col min="11017" max="11017" width="0" style="206" hidden="1" customWidth="1"/>
    <col min="11018" max="11018" width="14" style="206" customWidth="1"/>
    <col min="11019" max="11264" width="9.140625" style="206"/>
    <col min="11265" max="11265" width="4" style="206" bestFit="1" customWidth="1"/>
    <col min="11266" max="11266" width="62.5703125" style="206" customWidth="1"/>
    <col min="11267" max="11267" width="6.7109375" style="206" bestFit="1" customWidth="1"/>
    <col min="11268" max="11268" width="8.85546875" style="206" bestFit="1" customWidth="1"/>
    <col min="11269" max="11269" width="11.5703125" style="206" bestFit="1" customWidth="1"/>
    <col min="11270" max="11271" width="12.7109375" style="206" customWidth="1"/>
    <col min="11272" max="11272" width="11.140625" style="206" bestFit="1" customWidth="1"/>
    <col min="11273" max="11273" width="0" style="206" hidden="1" customWidth="1"/>
    <col min="11274" max="11274" width="14" style="206" customWidth="1"/>
    <col min="11275" max="11520" width="9.140625" style="206"/>
    <col min="11521" max="11521" width="4" style="206" bestFit="1" customWidth="1"/>
    <col min="11522" max="11522" width="62.5703125" style="206" customWidth="1"/>
    <col min="11523" max="11523" width="6.7109375" style="206" bestFit="1" customWidth="1"/>
    <col min="11524" max="11524" width="8.85546875" style="206" bestFit="1" customWidth="1"/>
    <col min="11525" max="11525" width="11.5703125" style="206" bestFit="1" customWidth="1"/>
    <col min="11526" max="11527" width="12.7109375" style="206" customWidth="1"/>
    <col min="11528" max="11528" width="11.140625" style="206" bestFit="1" customWidth="1"/>
    <col min="11529" max="11529" width="0" style="206" hidden="1" customWidth="1"/>
    <col min="11530" max="11530" width="14" style="206" customWidth="1"/>
    <col min="11531" max="11776" width="9.140625" style="206"/>
    <col min="11777" max="11777" width="4" style="206" bestFit="1" customWidth="1"/>
    <col min="11778" max="11778" width="62.5703125" style="206" customWidth="1"/>
    <col min="11779" max="11779" width="6.7109375" style="206" bestFit="1" customWidth="1"/>
    <col min="11780" max="11780" width="8.85546875" style="206" bestFit="1" customWidth="1"/>
    <col min="11781" max="11781" width="11.5703125" style="206" bestFit="1" customWidth="1"/>
    <col min="11782" max="11783" width="12.7109375" style="206" customWidth="1"/>
    <col min="11784" max="11784" width="11.140625" style="206" bestFit="1" customWidth="1"/>
    <col min="11785" max="11785" width="0" style="206" hidden="1" customWidth="1"/>
    <col min="11786" max="11786" width="14" style="206" customWidth="1"/>
    <col min="11787" max="12032" width="9.140625" style="206"/>
    <col min="12033" max="12033" width="4" style="206" bestFit="1" customWidth="1"/>
    <col min="12034" max="12034" width="62.5703125" style="206" customWidth="1"/>
    <col min="12035" max="12035" width="6.7109375" style="206" bestFit="1" customWidth="1"/>
    <col min="12036" max="12036" width="8.85546875" style="206" bestFit="1" customWidth="1"/>
    <col min="12037" max="12037" width="11.5703125" style="206" bestFit="1" customWidth="1"/>
    <col min="12038" max="12039" width="12.7109375" style="206" customWidth="1"/>
    <col min="12040" max="12040" width="11.140625" style="206" bestFit="1" customWidth="1"/>
    <col min="12041" max="12041" width="0" style="206" hidden="1" customWidth="1"/>
    <col min="12042" max="12042" width="14" style="206" customWidth="1"/>
    <col min="12043" max="12288" width="9.140625" style="206"/>
    <col min="12289" max="12289" width="4" style="206" bestFit="1" customWidth="1"/>
    <col min="12290" max="12290" width="62.5703125" style="206" customWidth="1"/>
    <col min="12291" max="12291" width="6.7109375" style="206" bestFit="1" customWidth="1"/>
    <col min="12292" max="12292" width="8.85546875" style="206" bestFit="1" customWidth="1"/>
    <col min="12293" max="12293" width="11.5703125" style="206" bestFit="1" customWidth="1"/>
    <col min="12294" max="12295" width="12.7109375" style="206" customWidth="1"/>
    <col min="12296" max="12296" width="11.140625" style="206" bestFit="1" customWidth="1"/>
    <col min="12297" max="12297" width="0" style="206" hidden="1" customWidth="1"/>
    <col min="12298" max="12298" width="14" style="206" customWidth="1"/>
    <col min="12299" max="12544" width="9.140625" style="206"/>
    <col min="12545" max="12545" width="4" style="206" bestFit="1" customWidth="1"/>
    <col min="12546" max="12546" width="62.5703125" style="206" customWidth="1"/>
    <col min="12547" max="12547" width="6.7109375" style="206" bestFit="1" customWidth="1"/>
    <col min="12548" max="12548" width="8.85546875" style="206" bestFit="1" customWidth="1"/>
    <col min="12549" max="12549" width="11.5703125" style="206" bestFit="1" customWidth="1"/>
    <col min="12550" max="12551" width="12.7109375" style="206" customWidth="1"/>
    <col min="12552" max="12552" width="11.140625" style="206" bestFit="1" customWidth="1"/>
    <col min="12553" max="12553" width="0" style="206" hidden="1" customWidth="1"/>
    <col min="12554" max="12554" width="14" style="206" customWidth="1"/>
    <col min="12555" max="12800" width="9.140625" style="206"/>
    <col min="12801" max="12801" width="4" style="206" bestFit="1" customWidth="1"/>
    <col min="12802" max="12802" width="62.5703125" style="206" customWidth="1"/>
    <col min="12803" max="12803" width="6.7109375" style="206" bestFit="1" customWidth="1"/>
    <col min="12804" max="12804" width="8.85546875" style="206" bestFit="1" customWidth="1"/>
    <col min="12805" max="12805" width="11.5703125" style="206" bestFit="1" customWidth="1"/>
    <col min="12806" max="12807" width="12.7109375" style="206" customWidth="1"/>
    <col min="12808" max="12808" width="11.140625" style="206" bestFit="1" customWidth="1"/>
    <col min="12809" max="12809" width="0" style="206" hidden="1" customWidth="1"/>
    <col min="12810" max="12810" width="14" style="206" customWidth="1"/>
    <col min="12811" max="13056" width="9.140625" style="206"/>
    <col min="13057" max="13057" width="4" style="206" bestFit="1" customWidth="1"/>
    <col min="13058" max="13058" width="62.5703125" style="206" customWidth="1"/>
    <col min="13059" max="13059" width="6.7109375" style="206" bestFit="1" customWidth="1"/>
    <col min="13060" max="13060" width="8.85546875" style="206" bestFit="1" customWidth="1"/>
    <col min="13061" max="13061" width="11.5703125" style="206" bestFit="1" customWidth="1"/>
    <col min="13062" max="13063" width="12.7109375" style="206" customWidth="1"/>
    <col min="13064" max="13064" width="11.140625" style="206" bestFit="1" customWidth="1"/>
    <col min="13065" max="13065" width="0" style="206" hidden="1" customWidth="1"/>
    <col min="13066" max="13066" width="14" style="206" customWidth="1"/>
    <col min="13067" max="13312" width="9.140625" style="206"/>
    <col min="13313" max="13313" width="4" style="206" bestFit="1" customWidth="1"/>
    <col min="13314" max="13314" width="62.5703125" style="206" customWidth="1"/>
    <col min="13315" max="13315" width="6.7109375" style="206" bestFit="1" customWidth="1"/>
    <col min="13316" max="13316" width="8.85546875" style="206" bestFit="1" customWidth="1"/>
    <col min="13317" max="13317" width="11.5703125" style="206" bestFit="1" customWidth="1"/>
    <col min="13318" max="13319" width="12.7109375" style="206" customWidth="1"/>
    <col min="13320" max="13320" width="11.140625" style="206" bestFit="1" customWidth="1"/>
    <col min="13321" max="13321" width="0" style="206" hidden="1" customWidth="1"/>
    <col min="13322" max="13322" width="14" style="206" customWidth="1"/>
    <col min="13323" max="13568" width="9.140625" style="206"/>
    <col min="13569" max="13569" width="4" style="206" bestFit="1" customWidth="1"/>
    <col min="13570" max="13570" width="62.5703125" style="206" customWidth="1"/>
    <col min="13571" max="13571" width="6.7109375" style="206" bestFit="1" customWidth="1"/>
    <col min="13572" max="13572" width="8.85546875" style="206" bestFit="1" customWidth="1"/>
    <col min="13573" max="13573" width="11.5703125" style="206" bestFit="1" customWidth="1"/>
    <col min="13574" max="13575" width="12.7109375" style="206" customWidth="1"/>
    <col min="13576" max="13576" width="11.140625" style="206" bestFit="1" customWidth="1"/>
    <col min="13577" max="13577" width="0" style="206" hidden="1" customWidth="1"/>
    <col min="13578" max="13578" width="14" style="206" customWidth="1"/>
    <col min="13579" max="13824" width="9.140625" style="206"/>
    <col min="13825" max="13825" width="4" style="206" bestFit="1" customWidth="1"/>
    <col min="13826" max="13826" width="62.5703125" style="206" customWidth="1"/>
    <col min="13827" max="13827" width="6.7109375" style="206" bestFit="1" customWidth="1"/>
    <col min="13828" max="13828" width="8.85546875" style="206" bestFit="1" customWidth="1"/>
    <col min="13829" max="13829" width="11.5703125" style="206" bestFit="1" customWidth="1"/>
    <col min="13830" max="13831" width="12.7109375" style="206" customWidth="1"/>
    <col min="13832" max="13832" width="11.140625" style="206" bestFit="1" customWidth="1"/>
    <col min="13833" max="13833" width="0" style="206" hidden="1" customWidth="1"/>
    <col min="13834" max="13834" width="14" style="206" customWidth="1"/>
    <col min="13835" max="14080" width="9.140625" style="206"/>
    <col min="14081" max="14081" width="4" style="206" bestFit="1" customWidth="1"/>
    <col min="14082" max="14082" width="62.5703125" style="206" customWidth="1"/>
    <col min="14083" max="14083" width="6.7109375" style="206" bestFit="1" customWidth="1"/>
    <col min="14084" max="14084" width="8.85546875" style="206" bestFit="1" customWidth="1"/>
    <col min="14085" max="14085" width="11.5703125" style="206" bestFit="1" customWidth="1"/>
    <col min="14086" max="14087" width="12.7109375" style="206" customWidth="1"/>
    <col min="14088" max="14088" width="11.140625" style="206" bestFit="1" customWidth="1"/>
    <col min="14089" max="14089" width="0" style="206" hidden="1" customWidth="1"/>
    <col min="14090" max="14090" width="14" style="206" customWidth="1"/>
    <col min="14091" max="14336" width="9.140625" style="206"/>
    <col min="14337" max="14337" width="4" style="206" bestFit="1" customWidth="1"/>
    <col min="14338" max="14338" width="62.5703125" style="206" customWidth="1"/>
    <col min="14339" max="14339" width="6.7109375" style="206" bestFit="1" customWidth="1"/>
    <col min="14340" max="14340" width="8.85546875" style="206" bestFit="1" customWidth="1"/>
    <col min="14341" max="14341" width="11.5703125" style="206" bestFit="1" customWidth="1"/>
    <col min="14342" max="14343" width="12.7109375" style="206" customWidth="1"/>
    <col min="14344" max="14344" width="11.140625" style="206" bestFit="1" customWidth="1"/>
    <col min="14345" max="14345" width="0" style="206" hidden="1" customWidth="1"/>
    <col min="14346" max="14346" width="14" style="206" customWidth="1"/>
    <col min="14347" max="14592" width="9.140625" style="206"/>
    <col min="14593" max="14593" width="4" style="206" bestFit="1" customWidth="1"/>
    <col min="14594" max="14594" width="62.5703125" style="206" customWidth="1"/>
    <col min="14595" max="14595" width="6.7109375" style="206" bestFit="1" customWidth="1"/>
    <col min="14596" max="14596" width="8.85546875" style="206" bestFit="1" customWidth="1"/>
    <col min="14597" max="14597" width="11.5703125" style="206" bestFit="1" customWidth="1"/>
    <col min="14598" max="14599" width="12.7109375" style="206" customWidth="1"/>
    <col min="14600" max="14600" width="11.140625" style="206" bestFit="1" customWidth="1"/>
    <col min="14601" max="14601" width="0" style="206" hidden="1" customWidth="1"/>
    <col min="14602" max="14602" width="14" style="206" customWidth="1"/>
    <col min="14603" max="14848" width="9.140625" style="206"/>
    <col min="14849" max="14849" width="4" style="206" bestFit="1" customWidth="1"/>
    <col min="14850" max="14850" width="62.5703125" style="206" customWidth="1"/>
    <col min="14851" max="14851" width="6.7109375" style="206" bestFit="1" customWidth="1"/>
    <col min="14852" max="14852" width="8.85546875" style="206" bestFit="1" customWidth="1"/>
    <col min="14853" max="14853" width="11.5703125" style="206" bestFit="1" customWidth="1"/>
    <col min="14854" max="14855" width="12.7109375" style="206" customWidth="1"/>
    <col min="14856" max="14856" width="11.140625" style="206" bestFit="1" customWidth="1"/>
    <col min="14857" max="14857" width="0" style="206" hidden="1" customWidth="1"/>
    <col min="14858" max="14858" width="14" style="206" customWidth="1"/>
    <col min="14859" max="15104" width="9.140625" style="206"/>
    <col min="15105" max="15105" width="4" style="206" bestFit="1" customWidth="1"/>
    <col min="15106" max="15106" width="62.5703125" style="206" customWidth="1"/>
    <col min="15107" max="15107" width="6.7109375" style="206" bestFit="1" customWidth="1"/>
    <col min="15108" max="15108" width="8.85546875" style="206" bestFit="1" customWidth="1"/>
    <col min="15109" max="15109" width="11.5703125" style="206" bestFit="1" customWidth="1"/>
    <col min="15110" max="15111" width="12.7109375" style="206" customWidth="1"/>
    <col min="15112" max="15112" width="11.140625" style="206" bestFit="1" customWidth="1"/>
    <col min="15113" max="15113" width="0" style="206" hidden="1" customWidth="1"/>
    <col min="15114" max="15114" width="14" style="206" customWidth="1"/>
    <col min="15115" max="15360" width="9.140625" style="206"/>
    <col min="15361" max="15361" width="4" style="206" bestFit="1" customWidth="1"/>
    <col min="15362" max="15362" width="62.5703125" style="206" customWidth="1"/>
    <col min="15363" max="15363" width="6.7109375" style="206" bestFit="1" customWidth="1"/>
    <col min="15364" max="15364" width="8.85546875" style="206" bestFit="1" customWidth="1"/>
    <col min="15365" max="15365" width="11.5703125" style="206" bestFit="1" customWidth="1"/>
    <col min="15366" max="15367" width="12.7109375" style="206" customWidth="1"/>
    <col min="15368" max="15368" width="11.140625" style="206" bestFit="1" customWidth="1"/>
    <col min="15369" max="15369" width="0" style="206" hidden="1" customWidth="1"/>
    <col min="15370" max="15370" width="14" style="206" customWidth="1"/>
    <col min="15371" max="15616" width="9.140625" style="206"/>
    <col min="15617" max="15617" width="4" style="206" bestFit="1" customWidth="1"/>
    <col min="15618" max="15618" width="62.5703125" style="206" customWidth="1"/>
    <col min="15619" max="15619" width="6.7109375" style="206" bestFit="1" customWidth="1"/>
    <col min="15620" max="15620" width="8.85546875" style="206" bestFit="1" customWidth="1"/>
    <col min="15621" max="15621" width="11.5703125" style="206" bestFit="1" customWidth="1"/>
    <col min="15622" max="15623" width="12.7109375" style="206" customWidth="1"/>
    <col min="15624" max="15624" width="11.140625" style="206" bestFit="1" customWidth="1"/>
    <col min="15625" max="15625" width="0" style="206" hidden="1" customWidth="1"/>
    <col min="15626" max="15626" width="14" style="206" customWidth="1"/>
    <col min="15627" max="15872" width="9.140625" style="206"/>
    <col min="15873" max="15873" width="4" style="206" bestFit="1" customWidth="1"/>
    <col min="15874" max="15874" width="62.5703125" style="206" customWidth="1"/>
    <col min="15875" max="15875" width="6.7109375" style="206" bestFit="1" customWidth="1"/>
    <col min="15876" max="15876" width="8.85546875" style="206" bestFit="1" customWidth="1"/>
    <col min="15877" max="15877" width="11.5703125" style="206" bestFit="1" customWidth="1"/>
    <col min="15878" max="15879" width="12.7109375" style="206" customWidth="1"/>
    <col min="15880" max="15880" width="11.140625" style="206" bestFit="1" customWidth="1"/>
    <col min="15881" max="15881" width="0" style="206" hidden="1" customWidth="1"/>
    <col min="15882" max="15882" width="14" style="206" customWidth="1"/>
    <col min="15883" max="16128" width="9.140625" style="206"/>
    <col min="16129" max="16129" width="4" style="206" bestFit="1" customWidth="1"/>
    <col min="16130" max="16130" width="62.5703125" style="206" customWidth="1"/>
    <col min="16131" max="16131" width="6.7109375" style="206" bestFit="1" customWidth="1"/>
    <col min="16132" max="16132" width="8.85546875" style="206" bestFit="1" customWidth="1"/>
    <col min="16133" max="16133" width="11.5703125" style="206" bestFit="1" customWidth="1"/>
    <col min="16134" max="16135" width="12.7109375" style="206" customWidth="1"/>
    <col min="16136" max="16136" width="11.140625" style="206" bestFit="1" customWidth="1"/>
    <col min="16137" max="16137" width="0" style="206" hidden="1" customWidth="1"/>
    <col min="16138" max="16138" width="14" style="206" customWidth="1"/>
    <col min="16139" max="16384" width="9.140625" style="206"/>
  </cols>
  <sheetData>
    <row r="1" spans="1:11" ht="15" customHeight="1">
      <c r="A1" s="984" t="s">
        <v>737</v>
      </c>
      <c r="B1" s="985"/>
      <c r="C1" s="985"/>
      <c r="D1" s="985"/>
      <c r="E1" s="205"/>
      <c r="F1" s="205"/>
      <c r="I1" s="206" t="s">
        <v>834</v>
      </c>
    </row>
    <row r="2" spans="1:11" s="95" customFormat="1">
      <c r="A2" s="966" t="s">
        <v>743</v>
      </c>
      <c r="B2" s="971"/>
      <c r="C2" s="971"/>
      <c r="D2" s="104"/>
      <c r="E2" s="105"/>
      <c r="F2" s="105"/>
      <c r="G2" s="105"/>
      <c r="H2" s="101"/>
      <c r="I2" s="102"/>
      <c r="J2" s="102"/>
      <c r="K2" s="103"/>
    </row>
    <row r="3" spans="1:11" s="95" customFormat="1">
      <c r="A3" s="966" t="s">
        <v>747</v>
      </c>
      <c r="B3" s="969"/>
      <c r="C3" s="115"/>
      <c r="D3" s="115"/>
      <c r="E3" s="115"/>
      <c r="F3" s="115"/>
      <c r="G3" s="107"/>
      <c r="H3" s="101"/>
      <c r="I3" s="102"/>
      <c r="J3" s="102"/>
      <c r="K3" s="103"/>
    </row>
    <row r="4" spans="1:11" s="95" customFormat="1" ht="192.75" customHeight="1">
      <c r="A4" s="106" t="s">
        <v>366</v>
      </c>
      <c r="B4" s="968" t="s">
        <v>744</v>
      </c>
      <c r="C4" s="972"/>
      <c r="D4" s="972"/>
      <c r="E4" s="972"/>
      <c r="F4" s="972"/>
      <c r="G4" s="107"/>
      <c r="H4" s="101"/>
      <c r="I4" s="102"/>
      <c r="J4" s="102"/>
      <c r="K4" s="103"/>
    </row>
    <row r="5" spans="1:11" s="95" customFormat="1">
      <c r="A5" s="966" t="s">
        <v>747</v>
      </c>
      <c r="B5" s="969"/>
      <c r="C5" s="115"/>
      <c r="D5" s="115"/>
      <c r="E5" s="115"/>
      <c r="F5" s="115"/>
      <c r="G5" s="107"/>
      <c r="H5" s="101"/>
      <c r="I5" s="102"/>
      <c r="J5" s="102"/>
      <c r="K5" s="103"/>
    </row>
    <row r="6" spans="1:11" ht="13.5" thickBot="1">
      <c r="A6" s="982"/>
      <c r="B6" s="983"/>
      <c r="C6" s="983"/>
      <c r="D6" s="207"/>
      <c r="E6" s="205"/>
      <c r="F6" s="205"/>
    </row>
    <row r="7" spans="1:11" s="126" customFormat="1" ht="38.25">
      <c r="A7" s="120" t="s">
        <v>369</v>
      </c>
      <c r="B7" s="120" t="s">
        <v>370</v>
      </c>
      <c r="C7" s="121" t="s">
        <v>371</v>
      </c>
      <c r="D7" s="121" t="s">
        <v>372</v>
      </c>
      <c r="E7" s="122" t="s">
        <v>748</v>
      </c>
      <c r="F7" s="123" t="s">
        <v>735</v>
      </c>
      <c r="G7" s="124" t="s">
        <v>375</v>
      </c>
      <c r="H7" s="125"/>
    </row>
    <row r="8" spans="1:11" s="131" customFormat="1">
      <c r="A8" s="127"/>
      <c r="B8" s="127"/>
      <c r="C8" s="128"/>
      <c r="D8" s="128"/>
      <c r="E8" s="129"/>
      <c r="F8" s="129"/>
      <c r="G8" s="208"/>
      <c r="H8" s="209"/>
      <c r="I8" s="210"/>
      <c r="J8" s="130"/>
    </row>
    <row r="9" spans="1:11" s="219" customFormat="1">
      <c r="A9" s="211"/>
      <c r="B9" s="212" t="s">
        <v>835</v>
      </c>
      <c r="C9" s="201"/>
      <c r="D9" s="213"/>
      <c r="E9" s="214"/>
      <c r="F9" s="215"/>
      <c r="G9" s="216"/>
      <c r="H9" s="217"/>
      <c r="I9" s="181"/>
      <c r="J9" s="218"/>
    </row>
    <row r="10" spans="1:11" s="219" customFormat="1">
      <c r="A10" s="134">
        <v>1</v>
      </c>
      <c r="B10" s="189" t="s">
        <v>836</v>
      </c>
      <c r="C10" s="201" t="s">
        <v>33</v>
      </c>
      <c r="D10" s="213">
        <v>1</v>
      </c>
      <c r="E10" s="220"/>
      <c r="F10" s="188"/>
      <c r="G10" s="188">
        <f>D10*E10</f>
        <v>0</v>
      </c>
      <c r="H10" s="217"/>
      <c r="I10" s="181"/>
      <c r="J10" s="218"/>
    </row>
    <row r="11" spans="1:11" s="219" customFormat="1">
      <c r="A11" s="155">
        <v>2</v>
      </c>
      <c r="B11" s="189" t="s">
        <v>837</v>
      </c>
      <c r="C11" s="201" t="s">
        <v>33</v>
      </c>
      <c r="D11" s="213">
        <v>1</v>
      </c>
      <c r="E11" s="220"/>
      <c r="F11" s="188">
        <f>D11*E11</f>
        <v>0</v>
      </c>
      <c r="G11" s="188"/>
      <c r="H11" s="217"/>
      <c r="I11" s="181"/>
      <c r="J11" s="218"/>
    </row>
    <row r="12" spans="1:11" s="221" customFormat="1">
      <c r="A12" s="134">
        <v>3</v>
      </c>
      <c r="B12" s="189" t="s">
        <v>838</v>
      </c>
      <c r="C12" s="190" t="s">
        <v>33</v>
      </c>
      <c r="D12" s="191">
        <v>1</v>
      </c>
      <c r="E12" s="192"/>
      <c r="F12" s="188"/>
      <c r="G12" s="188">
        <f>D12*E12</f>
        <v>0</v>
      </c>
    </row>
    <row r="13" spans="1:11" s="194" customFormat="1">
      <c r="A13" s="155">
        <v>4</v>
      </c>
      <c r="B13" s="189" t="s">
        <v>839</v>
      </c>
      <c r="C13" s="190" t="s">
        <v>14</v>
      </c>
      <c r="D13" s="191">
        <v>3</v>
      </c>
      <c r="E13" s="192"/>
      <c r="F13" s="188"/>
      <c r="G13" s="188">
        <f>D13*E13</f>
        <v>0</v>
      </c>
      <c r="H13" s="193"/>
    </row>
    <row r="14" spans="1:11" s="221" customFormat="1">
      <c r="A14" s="134">
        <v>5</v>
      </c>
      <c r="B14" s="189" t="s">
        <v>840</v>
      </c>
      <c r="C14" s="190" t="s">
        <v>33</v>
      </c>
      <c r="D14" s="191">
        <v>1</v>
      </c>
      <c r="E14" s="192"/>
      <c r="F14" s="222"/>
      <c r="G14" s="222">
        <f>D14*E14</f>
        <v>0</v>
      </c>
      <c r="H14" s="223"/>
    </row>
    <row r="15" spans="1:11" s="224" customFormat="1" ht="25.5">
      <c r="A15" s="155">
        <v>6</v>
      </c>
      <c r="B15" s="189" t="s">
        <v>841</v>
      </c>
      <c r="C15" s="190" t="s">
        <v>842</v>
      </c>
      <c r="D15" s="191">
        <v>1</v>
      </c>
      <c r="E15" s="192"/>
      <c r="F15" s="222"/>
      <c r="G15" s="222">
        <f>D15*E15</f>
        <v>0</v>
      </c>
    </row>
    <row r="16" spans="1:11" s="194" customFormat="1">
      <c r="A16" s="134">
        <v>7</v>
      </c>
      <c r="B16" s="189" t="s">
        <v>843</v>
      </c>
      <c r="C16" s="201" t="s">
        <v>844</v>
      </c>
      <c r="D16" s="213">
        <v>1</v>
      </c>
      <c r="E16" s="214"/>
      <c r="F16" s="188"/>
      <c r="G16" s="188">
        <f>D16*E16</f>
        <v>0</v>
      </c>
      <c r="H16" s="217"/>
      <c r="I16" s="181"/>
      <c r="J16" s="218"/>
    </row>
    <row r="17" spans="1:10" s="187" customFormat="1">
      <c r="A17" s="155">
        <v>8</v>
      </c>
      <c r="B17" s="157" t="s">
        <v>830</v>
      </c>
      <c r="C17" s="155" t="s">
        <v>503</v>
      </c>
      <c r="D17" s="185">
        <v>3</v>
      </c>
      <c r="E17" s="186"/>
      <c r="F17" s="188">
        <f>SUM(F10:F16)*D17*0.01</f>
        <v>0</v>
      </c>
      <c r="G17" s="188">
        <f>SUM(G10:G16)*D17*0.01</f>
        <v>0</v>
      </c>
    </row>
    <row r="18" spans="1:10" s="187" customFormat="1">
      <c r="A18" s="134">
        <v>9</v>
      </c>
      <c r="B18" s="157" t="s">
        <v>845</v>
      </c>
      <c r="C18" s="155" t="s">
        <v>503</v>
      </c>
      <c r="D18" s="185">
        <v>3</v>
      </c>
      <c r="E18" s="186"/>
      <c r="F18" s="188"/>
      <c r="G18" s="188">
        <f>SUM(G10:G16)*D18*0.01</f>
        <v>0</v>
      </c>
    </row>
    <row r="19" spans="1:10" s="194" customFormat="1" ht="38.25">
      <c r="A19" s="155">
        <v>10</v>
      </c>
      <c r="B19" s="189" t="s">
        <v>831</v>
      </c>
      <c r="C19" s="190" t="s">
        <v>503</v>
      </c>
      <c r="D19" s="191">
        <v>1</v>
      </c>
      <c r="E19" s="192"/>
      <c r="F19" s="188">
        <f>SUM(F10:F16)*D19*0.01</f>
        <v>0</v>
      </c>
      <c r="G19" s="188">
        <f>SUM(G10:G16)*D19*0.01</f>
        <v>0</v>
      </c>
      <c r="H19" s="193"/>
    </row>
    <row r="20" spans="1:10" s="194" customFormat="1">
      <c r="A20" s="134">
        <v>11</v>
      </c>
      <c r="B20" s="189" t="s">
        <v>832</v>
      </c>
      <c r="C20" s="190" t="s">
        <v>503</v>
      </c>
      <c r="D20" s="191">
        <v>3</v>
      </c>
      <c r="E20" s="192"/>
      <c r="F20" s="188">
        <f>SUM(F10:F16)*D20*0.01</f>
        <v>0</v>
      </c>
      <c r="G20" s="188">
        <f>SUM(G10:G16)*D20*0.01</f>
        <v>0</v>
      </c>
      <c r="H20" s="193"/>
    </row>
    <row r="21" spans="1:10" s="194" customFormat="1" ht="13.5" thickBot="1">
      <c r="A21" s="225"/>
      <c r="B21" s="226" t="s">
        <v>846</v>
      </c>
      <c r="C21" s="227" t="s">
        <v>33</v>
      </c>
      <c r="D21" s="227"/>
      <c r="E21" s="228"/>
      <c r="F21" s="227">
        <f>SUM(F10:F20)</f>
        <v>0</v>
      </c>
      <c r="G21" s="227">
        <f>SUM(G10:G20)</f>
        <v>0</v>
      </c>
      <c r="H21" s="229"/>
      <c r="I21" s="229"/>
      <c r="J21" s="229"/>
    </row>
    <row r="22" spans="1:10" s="131" customFormat="1">
      <c r="A22" s="127"/>
      <c r="B22" s="127"/>
      <c r="C22" s="128"/>
      <c r="D22" s="128"/>
      <c r="E22" s="230"/>
      <c r="F22" s="129"/>
      <c r="G22" s="208"/>
      <c r="H22" s="209"/>
      <c r="I22" s="210"/>
      <c r="J22" s="130"/>
    </row>
    <row r="23" spans="1:10" s="221" customFormat="1">
      <c r="A23" s="231"/>
      <c r="B23" s="232" t="s">
        <v>847</v>
      </c>
      <c r="C23" s="190"/>
      <c r="D23" s="191"/>
      <c r="E23" s="192"/>
      <c r="F23" s="233"/>
      <c r="G23" s="223"/>
      <c r="H23" s="223"/>
    </row>
    <row r="24" spans="1:10" s="221" customFormat="1" ht="63.75">
      <c r="A24" s="190">
        <v>1</v>
      </c>
      <c r="B24" s="189" t="s">
        <v>848</v>
      </c>
      <c r="C24" s="190" t="s">
        <v>33</v>
      </c>
      <c r="D24" s="191">
        <v>1</v>
      </c>
      <c r="E24" s="192"/>
      <c r="F24" s="222"/>
      <c r="G24" s="222">
        <f>D24*E24</f>
        <v>0</v>
      </c>
      <c r="H24" s="223"/>
    </row>
    <row r="25" spans="1:10" s="221" customFormat="1">
      <c r="A25" s="190">
        <v>2</v>
      </c>
      <c r="B25" s="189" t="s">
        <v>849</v>
      </c>
      <c r="C25" s="190" t="s">
        <v>14</v>
      </c>
      <c r="D25" s="191">
        <v>1</v>
      </c>
      <c r="E25" s="192"/>
      <c r="F25" s="222"/>
      <c r="G25" s="222">
        <f t="shared" ref="G25:G48" si="0">D25*E25</f>
        <v>0</v>
      </c>
      <c r="H25" s="223"/>
    </row>
    <row r="26" spans="1:10" s="221" customFormat="1">
      <c r="A26" s="190">
        <v>3</v>
      </c>
      <c r="B26" s="189" t="s">
        <v>850</v>
      </c>
      <c r="C26" s="190" t="s">
        <v>14</v>
      </c>
      <c r="D26" s="191">
        <v>45</v>
      </c>
      <c r="E26" s="192"/>
      <c r="F26" s="222"/>
      <c r="G26" s="222">
        <f t="shared" si="0"/>
        <v>0</v>
      </c>
      <c r="H26" s="223"/>
    </row>
    <row r="27" spans="1:10" s="221" customFormat="1" ht="25.5">
      <c r="A27" s="190">
        <v>4</v>
      </c>
      <c r="B27" s="189" t="s">
        <v>851</v>
      </c>
      <c r="C27" s="190" t="s">
        <v>33</v>
      </c>
      <c r="D27" s="191">
        <v>2</v>
      </c>
      <c r="E27" s="234"/>
      <c r="F27" s="222">
        <f>D27*E27</f>
        <v>0</v>
      </c>
      <c r="G27" s="222"/>
      <c r="H27" s="223"/>
      <c r="I27" s="223"/>
    </row>
    <row r="28" spans="1:10" s="221" customFormat="1" ht="25.5">
      <c r="A28" s="190">
        <v>5</v>
      </c>
      <c r="B28" s="189" t="s">
        <v>852</v>
      </c>
      <c r="C28" s="190" t="s">
        <v>33</v>
      </c>
      <c r="D28" s="191">
        <v>2</v>
      </c>
      <c r="E28" s="234"/>
      <c r="F28" s="222"/>
      <c r="G28" s="222">
        <f t="shared" si="0"/>
        <v>0</v>
      </c>
      <c r="H28" s="223"/>
      <c r="I28" s="223"/>
    </row>
    <row r="29" spans="1:10" s="221" customFormat="1">
      <c r="A29" s="190">
        <v>3</v>
      </c>
      <c r="B29" s="189" t="s">
        <v>850</v>
      </c>
      <c r="C29" s="190" t="s">
        <v>14</v>
      </c>
      <c r="D29" s="191">
        <v>40</v>
      </c>
      <c r="E29" s="192"/>
      <c r="F29" s="222"/>
      <c r="G29" s="222">
        <f>D29*E29</f>
        <v>0</v>
      </c>
      <c r="H29" s="223"/>
    </row>
    <row r="30" spans="1:10" s="221" customFormat="1">
      <c r="A30" s="190">
        <v>3</v>
      </c>
      <c r="B30" s="189" t="s">
        <v>853</v>
      </c>
      <c r="C30" s="190" t="s">
        <v>14</v>
      </c>
      <c r="D30" s="191">
        <v>5</v>
      </c>
      <c r="E30" s="192"/>
      <c r="F30" s="222">
        <f>D30*E30</f>
        <v>0</v>
      </c>
      <c r="G30" s="222"/>
      <c r="H30" s="223"/>
    </row>
    <row r="31" spans="1:10" s="194" customFormat="1">
      <c r="A31" s="190">
        <v>6</v>
      </c>
      <c r="B31" s="207" t="s">
        <v>854</v>
      </c>
      <c r="C31" s="190" t="s">
        <v>14</v>
      </c>
      <c r="D31" s="191">
        <v>1</v>
      </c>
      <c r="E31" s="192"/>
      <c r="F31" s="222">
        <f>D31*E31</f>
        <v>0</v>
      </c>
      <c r="G31" s="222"/>
      <c r="H31" s="223"/>
    </row>
    <row r="32" spans="1:10" s="194" customFormat="1">
      <c r="A32" s="190">
        <v>7</v>
      </c>
      <c r="B32" s="207" t="s">
        <v>855</v>
      </c>
      <c r="C32" s="190" t="s">
        <v>14</v>
      </c>
      <c r="D32" s="191">
        <v>2</v>
      </c>
      <c r="E32" s="192"/>
      <c r="F32" s="222"/>
      <c r="G32" s="222">
        <f t="shared" si="0"/>
        <v>0</v>
      </c>
      <c r="H32" s="223"/>
    </row>
    <row r="33" spans="1:8" s="194" customFormat="1">
      <c r="A33" s="190">
        <v>8</v>
      </c>
      <c r="B33" s="207" t="s">
        <v>856</v>
      </c>
      <c r="C33" s="190" t="s">
        <v>14</v>
      </c>
      <c r="D33" s="191">
        <v>1</v>
      </c>
      <c r="E33" s="192"/>
      <c r="F33" s="222"/>
      <c r="G33" s="222">
        <f t="shared" si="0"/>
        <v>0</v>
      </c>
      <c r="H33" s="193"/>
    </row>
    <row r="34" spans="1:8" s="194" customFormat="1">
      <c r="A34" s="190">
        <v>9</v>
      </c>
      <c r="B34" s="207" t="s">
        <v>857</v>
      </c>
      <c r="C34" s="190" t="s">
        <v>14</v>
      </c>
      <c r="D34" s="191">
        <v>3</v>
      </c>
      <c r="E34" s="192"/>
      <c r="F34" s="222">
        <f>D34*E34</f>
        <v>0</v>
      </c>
      <c r="G34" s="222"/>
      <c r="H34" s="193"/>
    </row>
    <row r="35" spans="1:8" s="194" customFormat="1">
      <c r="A35" s="190">
        <v>10</v>
      </c>
      <c r="B35" s="207" t="s">
        <v>858</v>
      </c>
      <c r="C35" s="190" t="s">
        <v>14</v>
      </c>
      <c r="D35" s="191">
        <v>2</v>
      </c>
      <c r="E35" s="192"/>
      <c r="F35" s="222"/>
      <c r="G35" s="222">
        <f t="shared" si="0"/>
        <v>0</v>
      </c>
      <c r="H35" s="193"/>
    </row>
    <row r="36" spans="1:8" s="194" customFormat="1">
      <c r="A36" s="190">
        <v>11</v>
      </c>
      <c r="B36" s="207" t="s">
        <v>859</v>
      </c>
      <c r="C36" s="190" t="s">
        <v>14</v>
      </c>
      <c r="D36" s="191">
        <v>2</v>
      </c>
      <c r="E36" s="192"/>
      <c r="F36" s="222">
        <f>D36*E36</f>
        <v>0</v>
      </c>
      <c r="G36" s="222">
        <f t="shared" si="0"/>
        <v>0</v>
      </c>
      <c r="H36" s="193"/>
    </row>
    <row r="37" spans="1:8" s="194" customFormat="1">
      <c r="A37" s="190">
        <v>12</v>
      </c>
      <c r="B37" s="207" t="s">
        <v>860</v>
      </c>
      <c r="C37" s="190" t="s">
        <v>14</v>
      </c>
      <c r="D37" s="191">
        <v>1</v>
      </c>
      <c r="E37" s="192"/>
      <c r="F37" s="222"/>
      <c r="G37" s="222">
        <f t="shared" si="0"/>
        <v>0</v>
      </c>
      <c r="H37" s="193"/>
    </row>
    <row r="38" spans="1:8" s="194" customFormat="1">
      <c r="A38" s="190">
        <v>13</v>
      </c>
      <c r="B38" s="207" t="s">
        <v>861</v>
      </c>
      <c r="C38" s="190" t="s">
        <v>14</v>
      </c>
      <c r="D38" s="191">
        <v>1</v>
      </c>
      <c r="E38" s="192"/>
      <c r="F38" s="222"/>
      <c r="G38" s="222">
        <f t="shared" si="0"/>
        <v>0</v>
      </c>
      <c r="H38" s="193"/>
    </row>
    <row r="39" spans="1:8" s="194" customFormat="1">
      <c r="A39" s="190">
        <v>14</v>
      </c>
      <c r="B39" s="207" t="s">
        <v>862</v>
      </c>
      <c r="C39" s="190" t="s">
        <v>14</v>
      </c>
      <c r="D39" s="191">
        <v>1</v>
      </c>
      <c r="E39" s="192"/>
      <c r="F39" s="222"/>
      <c r="G39" s="222">
        <f t="shared" si="0"/>
        <v>0</v>
      </c>
      <c r="H39" s="223"/>
    </row>
    <row r="40" spans="1:8" s="194" customFormat="1">
      <c r="A40" s="190">
        <v>15</v>
      </c>
      <c r="B40" s="207" t="s">
        <v>863</v>
      </c>
      <c r="C40" s="190" t="s">
        <v>14</v>
      </c>
      <c r="D40" s="191">
        <v>1</v>
      </c>
      <c r="E40" s="192"/>
      <c r="F40" s="222">
        <f>D40*E40</f>
        <v>0</v>
      </c>
      <c r="G40" s="222"/>
      <c r="H40" s="223"/>
    </row>
    <row r="41" spans="1:8" s="194" customFormat="1" ht="25.5">
      <c r="A41" s="190">
        <v>16</v>
      </c>
      <c r="B41" s="189" t="s">
        <v>864</v>
      </c>
      <c r="C41" s="190" t="s">
        <v>14</v>
      </c>
      <c r="D41" s="191">
        <v>1</v>
      </c>
      <c r="E41" s="192"/>
      <c r="F41" s="222"/>
      <c r="G41" s="222">
        <f>D41*E41</f>
        <v>0</v>
      </c>
      <c r="H41" s="223"/>
    </row>
    <row r="42" spans="1:8" s="194" customFormat="1" ht="25.5">
      <c r="A42" s="190">
        <v>16</v>
      </c>
      <c r="B42" s="189" t="s">
        <v>865</v>
      </c>
      <c r="C42" s="190" t="s">
        <v>14</v>
      </c>
      <c r="D42" s="191">
        <v>1</v>
      </c>
      <c r="E42" s="192"/>
      <c r="F42" s="222">
        <f>D42*E42</f>
        <v>0</v>
      </c>
      <c r="G42" s="222"/>
      <c r="H42" s="223"/>
    </row>
    <row r="43" spans="1:8" s="194" customFormat="1">
      <c r="A43" s="190">
        <v>17</v>
      </c>
      <c r="B43" s="207" t="s">
        <v>866</v>
      </c>
      <c r="C43" s="190" t="s">
        <v>14</v>
      </c>
      <c r="D43" s="191">
        <v>2</v>
      </c>
      <c r="E43" s="192"/>
      <c r="F43" s="222"/>
      <c r="G43" s="222">
        <f t="shared" si="0"/>
        <v>0</v>
      </c>
      <c r="H43" s="223"/>
    </row>
    <row r="44" spans="1:8" s="194" customFormat="1" ht="25.5">
      <c r="A44" s="190">
        <v>18</v>
      </c>
      <c r="B44" s="189" t="s">
        <v>867</v>
      </c>
      <c r="C44" s="190" t="s">
        <v>14</v>
      </c>
      <c r="D44" s="191">
        <v>1</v>
      </c>
      <c r="E44" s="192"/>
      <c r="F44" s="222">
        <f>D44*E44</f>
        <v>0</v>
      </c>
      <c r="G44" s="222"/>
      <c r="H44" s="223"/>
    </row>
    <row r="45" spans="1:8" s="194" customFormat="1">
      <c r="A45" s="190">
        <v>19</v>
      </c>
      <c r="B45" s="189" t="s">
        <v>868</v>
      </c>
      <c r="C45" s="190" t="s">
        <v>14</v>
      </c>
      <c r="D45" s="191">
        <v>4</v>
      </c>
      <c r="E45" s="192"/>
      <c r="F45" s="222"/>
      <c r="G45" s="222">
        <f t="shared" si="0"/>
        <v>0</v>
      </c>
      <c r="H45" s="193"/>
    </row>
    <row r="46" spans="1:8" s="221" customFormat="1">
      <c r="A46" s="190">
        <v>20</v>
      </c>
      <c r="B46" s="189" t="s">
        <v>840</v>
      </c>
      <c r="C46" s="190" t="s">
        <v>33</v>
      </c>
      <c r="D46" s="191">
        <v>1</v>
      </c>
      <c r="E46" s="192"/>
      <c r="F46" s="222"/>
      <c r="G46" s="222">
        <f t="shared" si="0"/>
        <v>0</v>
      </c>
      <c r="H46" s="223"/>
    </row>
    <row r="47" spans="1:8" s="224" customFormat="1" ht="25.5">
      <c r="A47" s="190">
        <v>21</v>
      </c>
      <c r="B47" s="189" t="s">
        <v>841</v>
      </c>
      <c r="C47" s="190" t="s">
        <v>842</v>
      </c>
      <c r="D47" s="191">
        <v>1</v>
      </c>
      <c r="E47" s="192"/>
      <c r="F47" s="222"/>
      <c r="G47" s="222">
        <f t="shared" si="0"/>
        <v>0</v>
      </c>
    </row>
    <row r="48" spans="1:8" s="221" customFormat="1">
      <c r="A48" s="190">
        <v>22</v>
      </c>
      <c r="B48" s="207" t="s">
        <v>869</v>
      </c>
      <c r="C48" s="190" t="s">
        <v>33</v>
      </c>
      <c r="D48" s="191">
        <v>1</v>
      </c>
      <c r="E48" s="192"/>
      <c r="F48" s="222"/>
      <c r="G48" s="222">
        <f t="shared" si="0"/>
        <v>0</v>
      </c>
      <c r="H48" s="223"/>
    </row>
    <row r="49" spans="1:8" s="187" customFormat="1">
      <c r="A49" s="190">
        <v>23</v>
      </c>
      <c r="B49" s="157" t="s">
        <v>830</v>
      </c>
      <c r="C49" s="155" t="s">
        <v>503</v>
      </c>
      <c r="D49" s="185">
        <v>3</v>
      </c>
      <c r="E49" s="186"/>
      <c r="F49" s="188">
        <f>SUM(F24:F48)*D49*0.01</f>
        <v>0</v>
      </c>
      <c r="G49" s="188">
        <f>SUM(G24:G48)*D49*0.01</f>
        <v>0</v>
      </c>
    </row>
    <row r="50" spans="1:8" s="187" customFormat="1">
      <c r="A50" s="190">
        <v>24</v>
      </c>
      <c r="B50" s="157" t="s">
        <v>845</v>
      </c>
      <c r="C50" s="155" t="s">
        <v>503</v>
      </c>
      <c r="D50" s="185">
        <v>3</v>
      </c>
      <c r="E50" s="186"/>
      <c r="F50" s="188">
        <f>SUM(F24:F48)*D50*0.01</f>
        <v>0</v>
      </c>
      <c r="G50" s="188">
        <f>SUM(G24:G48)*D50*0.01</f>
        <v>0</v>
      </c>
    </row>
    <row r="51" spans="1:8" s="194" customFormat="1" ht="38.25">
      <c r="A51" s="190">
        <v>25</v>
      </c>
      <c r="B51" s="189" t="s">
        <v>831</v>
      </c>
      <c r="C51" s="190" t="s">
        <v>503</v>
      </c>
      <c r="D51" s="191">
        <v>1</v>
      </c>
      <c r="E51" s="192"/>
      <c r="F51" s="188">
        <f>SUM(F24:F48)*D51*0.01</f>
        <v>0</v>
      </c>
      <c r="G51" s="188">
        <f>SUM(G24:G48)*D51*0.01</f>
        <v>0</v>
      </c>
      <c r="H51" s="193"/>
    </row>
    <row r="52" spans="1:8" s="194" customFormat="1">
      <c r="A52" s="190">
        <v>26</v>
      </c>
      <c r="B52" s="189" t="s">
        <v>832</v>
      </c>
      <c r="C52" s="190" t="s">
        <v>503</v>
      </c>
      <c r="D52" s="191">
        <v>3</v>
      </c>
      <c r="E52" s="192"/>
      <c r="F52" s="188">
        <f>SUM(F24:F48)*D52*0.01</f>
        <v>0</v>
      </c>
      <c r="G52" s="188">
        <f>SUM(G24:G48)*D52*0.01</f>
        <v>0</v>
      </c>
      <c r="H52" s="193"/>
    </row>
    <row r="53" spans="1:8" s="221" customFormat="1" ht="13.5" thickBot="1">
      <c r="A53" s="235"/>
      <c r="B53" s="236" t="s">
        <v>870</v>
      </c>
      <c r="C53" s="237"/>
      <c r="D53" s="236"/>
      <c r="E53" s="228"/>
      <c r="F53" s="227">
        <f>SUM(F24:F52)</f>
        <v>0</v>
      </c>
      <c r="G53" s="227">
        <f>SUM(G24:G52)</f>
        <v>0</v>
      </c>
      <c r="H53" s="223"/>
    </row>
    <row r="54" spans="1:8" s="221" customFormat="1">
      <c r="A54" s="190"/>
      <c r="B54" s="238"/>
      <c r="C54" s="239"/>
      <c r="D54" s="238"/>
      <c r="E54" s="240"/>
      <c r="F54" s="241"/>
      <c r="G54" s="223"/>
      <c r="H54" s="223"/>
    </row>
    <row r="55" spans="1:8" s="221" customFormat="1">
      <c r="A55" s="231"/>
      <c r="B55" s="232" t="s">
        <v>871</v>
      </c>
      <c r="C55" s="190"/>
      <c r="D55" s="191"/>
      <c r="E55" s="192"/>
      <c r="F55" s="233"/>
      <c r="G55" s="223"/>
      <c r="H55" s="223"/>
    </row>
    <row r="56" spans="1:8" s="221" customFormat="1">
      <c r="A56" s="190">
        <v>1</v>
      </c>
      <c r="B56" s="189" t="s">
        <v>872</v>
      </c>
      <c r="C56" s="190" t="s">
        <v>33</v>
      </c>
      <c r="D56" s="191">
        <v>1</v>
      </c>
      <c r="E56" s="192"/>
      <c r="F56" s="222"/>
      <c r="G56" s="222">
        <f>D56*E56</f>
        <v>0</v>
      </c>
      <c r="H56" s="223"/>
    </row>
    <row r="57" spans="1:8" s="221" customFormat="1">
      <c r="A57" s="190">
        <v>2</v>
      </c>
      <c r="B57" s="189" t="s">
        <v>873</v>
      </c>
      <c r="C57" s="190" t="s">
        <v>14</v>
      </c>
      <c r="D57" s="191">
        <v>1</v>
      </c>
      <c r="E57" s="192"/>
      <c r="F57" s="222"/>
      <c r="G57" s="222">
        <f t="shared" ref="G57:G63" si="1">D57*E57</f>
        <v>0</v>
      </c>
      <c r="H57" s="223"/>
    </row>
    <row r="58" spans="1:8" s="221" customFormat="1">
      <c r="A58" s="190">
        <v>3</v>
      </c>
      <c r="B58" s="189" t="s">
        <v>850</v>
      </c>
      <c r="C58" s="190" t="s">
        <v>14</v>
      </c>
      <c r="D58" s="191">
        <v>6</v>
      </c>
      <c r="E58" s="192"/>
      <c r="F58" s="222"/>
      <c r="G58" s="222">
        <f t="shared" si="1"/>
        <v>0</v>
      </c>
      <c r="H58" s="223"/>
    </row>
    <row r="59" spans="1:8" s="194" customFormat="1">
      <c r="A59" s="190">
        <v>4</v>
      </c>
      <c r="B59" s="207" t="s">
        <v>874</v>
      </c>
      <c r="C59" s="190" t="s">
        <v>14</v>
      </c>
      <c r="D59" s="191">
        <v>1</v>
      </c>
      <c r="E59" s="192"/>
      <c r="F59" s="222"/>
      <c r="G59" s="222">
        <f t="shared" si="1"/>
        <v>0</v>
      </c>
      <c r="H59" s="223"/>
    </row>
    <row r="60" spans="1:8" s="194" customFormat="1">
      <c r="A60" s="190">
        <v>5</v>
      </c>
      <c r="B60" s="189" t="s">
        <v>868</v>
      </c>
      <c r="C60" s="190" t="s">
        <v>14</v>
      </c>
      <c r="D60" s="191">
        <v>4</v>
      </c>
      <c r="E60" s="192"/>
      <c r="F60" s="222"/>
      <c r="G60" s="222">
        <f t="shared" si="1"/>
        <v>0</v>
      </c>
      <c r="H60" s="193"/>
    </row>
    <row r="61" spans="1:8" s="221" customFormat="1">
      <c r="A61" s="190">
        <v>6</v>
      </c>
      <c r="B61" s="189" t="s">
        <v>840</v>
      </c>
      <c r="C61" s="190" t="s">
        <v>33</v>
      </c>
      <c r="D61" s="191">
        <v>1</v>
      </c>
      <c r="E61" s="192"/>
      <c r="F61" s="222"/>
      <c r="G61" s="222">
        <f t="shared" si="1"/>
        <v>0</v>
      </c>
      <c r="H61" s="223"/>
    </row>
    <row r="62" spans="1:8" s="224" customFormat="1" ht="25.5">
      <c r="A62" s="190">
        <v>7</v>
      </c>
      <c r="B62" s="189" t="s">
        <v>841</v>
      </c>
      <c r="C62" s="190" t="s">
        <v>842</v>
      </c>
      <c r="D62" s="191">
        <v>1</v>
      </c>
      <c r="E62" s="192"/>
      <c r="F62" s="222"/>
      <c r="G62" s="222">
        <f t="shared" si="1"/>
        <v>0</v>
      </c>
    </row>
    <row r="63" spans="1:8" s="221" customFormat="1">
      <c r="A63" s="190">
        <v>8</v>
      </c>
      <c r="B63" s="207" t="s">
        <v>869</v>
      </c>
      <c r="C63" s="190" t="s">
        <v>33</v>
      </c>
      <c r="D63" s="191">
        <v>1</v>
      </c>
      <c r="E63" s="192">
        <v>0</v>
      </c>
      <c r="F63" s="222"/>
      <c r="G63" s="222">
        <f t="shared" si="1"/>
        <v>0</v>
      </c>
      <c r="H63" s="223"/>
    </row>
    <row r="64" spans="1:8" s="187" customFormat="1">
      <c r="A64" s="190">
        <v>9</v>
      </c>
      <c r="B64" s="157" t="s">
        <v>830</v>
      </c>
      <c r="C64" s="155" t="s">
        <v>503</v>
      </c>
      <c r="D64" s="185">
        <v>3</v>
      </c>
      <c r="E64" s="186"/>
      <c r="F64" s="188"/>
      <c r="G64" s="188">
        <f>SUM(G56:G63)*D64*0.01</f>
        <v>0</v>
      </c>
    </row>
    <row r="65" spans="1:8" s="187" customFormat="1">
      <c r="A65" s="190">
        <v>10</v>
      </c>
      <c r="B65" s="157" t="s">
        <v>845</v>
      </c>
      <c r="C65" s="155" t="s">
        <v>503</v>
      </c>
      <c r="D65" s="185">
        <v>3</v>
      </c>
      <c r="E65" s="186"/>
      <c r="F65" s="188"/>
      <c r="G65" s="188">
        <f>SUM(G56:G63)*D65*0.01</f>
        <v>0</v>
      </c>
    </row>
    <row r="66" spans="1:8" s="194" customFormat="1" ht="38.25">
      <c r="A66" s="190">
        <v>11</v>
      </c>
      <c r="B66" s="189" t="s">
        <v>831</v>
      </c>
      <c r="C66" s="190" t="s">
        <v>503</v>
      </c>
      <c r="D66" s="191">
        <v>1</v>
      </c>
      <c r="E66" s="192"/>
      <c r="F66" s="188"/>
      <c r="G66" s="188">
        <f>SUM(G56:G63)*D66*0.01</f>
        <v>0</v>
      </c>
      <c r="H66" s="193"/>
    </row>
    <row r="67" spans="1:8" s="194" customFormat="1">
      <c r="A67" s="190">
        <v>12</v>
      </c>
      <c r="B67" s="189" t="s">
        <v>832</v>
      </c>
      <c r="C67" s="190" t="s">
        <v>503</v>
      </c>
      <c r="D67" s="191">
        <v>3</v>
      </c>
      <c r="E67" s="192"/>
      <c r="F67" s="188"/>
      <c r="G67" s="188">
        <f>SUM(G56:G63)*D67*0.01</f>
        <v>0</v>
      </c>
      <c r="H67" s="193"/>
    </row>
    <row r="68" spans="1:8" s="221" customFormat="1" ht="13.5" thickBot="1">
      <c r="A68" s="235"/>
      <c r="B68" s="236" t="s">
        <v>875</v>
      </c>
      <c r="C68" s="237"/>
      <c r="D68" s="236"/>
      <c r="E68" s="228"/>
      <c r="F68" s="227">
        <f>SUM(F56:F67)</f>
        <v>0</v>
      </c>
      <c r="G68" s="227">
        <f>SUM(G56:G67)</f>
        <v>0</v>
      </c>
      <c r="H68" s="223"/>
    </row>
    <row r="69" spans="1:8" s="221" customFormat="1">
      <c r="A69" s="190"/>
      <c r="B69" s="238"/>
      <c r="C69" s="239"/>
      <c r="D69" s="238"/>
      <c r="E69" s="240"/>
      <c r="F69" s="241"/>
      <c r="G69" s="223"/>
      <c r="H69" s="223"/>
    </row>
    <row r="70" spans="1:8" s="221" customFormat="1">
      <c r="A70" s="231"/>
      <c r="B70" s="232" t="s">
        <v>876</v>
      </c>
      <c r="C70" s="190"/>
      <c r="D70" s="191"/>
      <c r="E70" s="192"/>
      <c r="F70" s="233"/>
      <c r="G70" s="223"/>
      <c r="H70" s="223"/>
    </row>
    <row r="71" spans="1:8" s="221" customFormat="1" ht="63.75">
      <c r="A71" s="190">
        <v>1</v>
      </c>
      <c r="B71" s="189" t="s">
        <v>877</v>
      </c>
      <c r="C71" s="190" t="s">
        <v>33</v>
      </c>
      <c r="D71" s="191">
        <v>1</v>
      </c>
      <c r="E71" s="192"/>
      <c r="F71" s="222">
        <f>D71*E71</f>
        <v>0</v>
      </c>
      <c r="G71" s="222"/>
      <c r="H71" s="223"/>
    </row>
    <row r="72" spans="1:8" s="221" customFormat="1">
      <c r="A72" s="190">
        <v>2</v>
      </c>
      <c r="B72" s="189" t="s">
        <v>878</v>
      </c>
      <c r="C72" s="190" t="s">
        <v>14</v>
      </c>
      <c r="D72" s="191">
        <v>1</v>
      </c>
      <c r="E72" s="192"/>
      <c r="F72" s="222">
        <f t="shared" ref="F72:F84" si="2">D72*E72</f>
        <v>0</v>
      </c>
      <c r="G72" s="222"/>
      <c r="H72" s="223"/>
    </row>
    <row r="73" spans="1:8" s="221" customFormat="1">
      <c r="A73" s="190">
        <v>3</v>
      </c>
      <c r="B73" s="189" t="s">
        <v>879</v>
      </c>
      <c r="C73" s="190" t="s">
        <v>14</v>
      </c>
      <c r="D73" s="191">
        <v>7</v>
      </c>
      <c r="E73" s="192"/>
      <c r="F73" s="222">
        <f t="shared" si="2"/>
        <v>0</v>
      </c>
      <c r="G73" s="222"/>
      <c r="H73" s="223"/>
    </row>
    <row r="74" spans="1:8" s="221" customFormat="1">
      <c r="A74" s="190">
        <v>4</v>
      </c>
      <c r="B74" s="189" t="s">
        <v>880</v>
      </c>
      <c r="C74" s="190" t="s">
        <v>14</v>
      </c>
      <c r="D74" s="191">
        <v>1</v>
      </c>
      <c r="E74" s="192"/>
      <c r="F74" s="222">
        <f t="shared" si="2"/>
        <v>0</v>
      </c>
      <c r="G74" s="222"/>
      <c r="H74" s="223"/>
    </row>
    <row r="75" spans="1:8" s="194" customFormat="1">
      <c r="A75" s="190">
        <v>5</v>
      </c>
      <c r="B75" s="207" t="s">
        <v>881</v>
      </c>
      <c r="C75" s="190" t="s">
        <v>14</v>
      </c>
      <c r="D75" s="191">
        <v>1</v>
      </c>
      <c r="E75" s="192"/>
      <c r="F75" s="222">
        <f t="shared" si="2"/>
        <v>0</v>
      </c>
      <c r="G75" s="222"/>
      <c r="H75" s="223"/>
    </row>
    <row r="76" spans="1:8" s="194" customFormat="1">
      <c r="A76" s="190">
        <v>6</v>
      </c>
      <c r="B76" s="207" t="s">
        <v>882</v>
      </c>
      <c r="C76" s="190" t="s">
        <v>14</v>
      </c>
      <c r="D76" s="191">
        <v>1</v>
      </c>
      <c r="E76" s="192"/>
      <c r="F76" s="222">
        <f t="shared" si="2"/>
        <v>0</v>
      </c>
      <c r="G76" s="222"/>
      <c r="H76" s="223"/>
    </row>
    <row r="77" spans="1:8" s="194" customFormat="1">
      <c r="A77" s="190">
        <v>7</v>
      </c>
      <c r="B77" s="207" t="s">
        <v>883</v>
      </c>
      <c r="C77" s="190" t="s">
        <v>14</v>
      </c>
      <c r="D77" s="191">
        <v>5</v>
      </c>
      <c r="E77" s="192"/>
      <c r="F77" s="222">
        <f t="shared" si="2"/>
        <v>0</v>
      </c>
      <c r="G77" s="222"/>
      <c r="H77" s="193"/>
    </row>
    <row r="78" spans="1:8" s="194" customFormat="1">
      <c r="A78" s="190">
        <v>8</v>
      </c>
      <c r="B78" s="207" t="s">
        <v>884</v>
      </c>
      <c r="C78" s="190" t="s">
        <v>14</v>
      </c>
      <c r="D78" s="191">
        <v>3</v>
      </c>
      <c r="E78" s="192"/>
      <c r="F78" s="222">
        <f t="shared" si="2"/>
        <v>0</v>
      </c>
      <c r="G78" s="222"/>
      <c r="H78" s="223"/>
    </row>
    <row r="79" spans="1:8" s="194" customFormat="1">
      <c r="A79" s="190">
        <v>9</v>
      </c>
      <c r="B79" s="207" t="s">
        <v>885</v>
      </c>
      <c r="C79" s="190" t="s">
        <v>14</v>
      </c>
      <c r="D79" s="191">
        <v>1</v>
      </c>
      <c r="E79" s="192"/>
      <c r="F79" s="222">
        <f t="shared" si="2"/>
        <v>0</v>
      </c>
      <c r="G79" s="222"/>
      <c r="H79" s="223"/>
    </row>
    <row r="80" spans="1:8" s="194" customFormat="1">
      <c r="A80" s="190">
        <v>10</v>
      </c>
      <c r="B80" s="207" t="s">
        <v>886</v>
      </c>
      <c r="C80" s="190" t="s">
        <v>14</v>
      </c>
      <c r="D80" s="191">
        <v>4</v>
      </c>
      <c r="E80" s="192"/>
      <c r="F80" s="222">
        <f t="shared" si="2"/>
        <v>0</v>
      </c>
      <c r="G80" s="222"/>
      <c r="H80" s="223"/>
    </row>
    <row r="81" spans="1:8" s="194" customFormat="1">
      <c r="A81" s="190">
        <v>11</v>
      </c>
      <c r="B81" s="189" t="s">
        <v>868</v>
      </c>
      <c r="C81" s="190" t="s">
        <v>14</v>
      </c>
      <c r="D81" s="191">
        <v>3</v>
      </c>
      <c r="E81" s="192"/>
      <c r="F81" s="222">
        <f t="shared" si="2"/>
        <v>0</v>
      </c>
      <c r="G81" s="222"/>
      <c r="H81" s="193"/>
    </row>
    <row r="82" spans="1:8" s="221" customFormat="1">
      <c r="A82" s="190">
        <v>12</v>
      </c>
      <c r="B82" s="189" t="s">
        <v>840</v>
      </c>
      <c r="C82" s="190" t="s">
        <v>33</v>
      </c>
      <c r="D82" s="191">
        <v>1</v>
      </c>
      <c r="E82" s="192"/>
      <c r="F82" s="222">
        <f t="shared" si="2"/>
        <v>0</v>
      </c>
      <c r="G82" s="222"/>
      <c r="H82" s="223"/>
    </row>
    <row r="83" spans="1:8" s="224" customFormat="1" ht="25.5">
      <c r="A83" s="190">
        <v>13</v>
      </c>
      <c r="B83" s="189" t="s">
        <v>841</v>
      </c>
      <c r="C83" s="190" t="s">
        <v>842</v>
      </c>
      <c r="D83" s="191">
        <v>1</v>
      </c>
      <c r="E83" s="192"/>
      <c r="F83" s="222">
        <f t="shared" si="2"/>
        <v>0</v>
      </c>
      <c r="G83" s="222"/>
    </row>
    <row r="84" spans="1:8" s="221" customFormat="1">
      <c r="A84" s="190">
        <v>14</v>
      </c>
      <c r="B84" s="207" t="s">
        <v>869</v>
      </c>
      <c r="C84" s="190" t="s">
        <v>33</v>
      </c>
      <c r="D84" s="191">
        <v>1</v>
      </c>
      <c r="E84" s="192"/>
      <c r="F84" s="222">
        <f t="shared" si="2"/>
        <v>0</v>
      </c>
      <c r="G84" s="222"/>
      <c r="H84" s="223"/>
    </row>
    <row r="85" spans="1:8" s="187" customFormat="1">
      <c r="A85" s="190">
        <v>15</v>
      </c>
      <c r="B85" s="157" t="s">
        <v>830</v>
      </c>
      <c r="C85" s="155" t="s">
        <v>503</v>
      </c>
      <c r="D85" s="185">
        <v>3</v>
      </c>
      <c r="E85" s="186"/>
      <c r="F85" s="188">
        <f>SUM(F71:F84)*D85*0.01</f>
        <v>0</v>
      </c>
      <c r="G85" s="188"/>
    </row>
    <row r="86" spans="1:8" s="187" customFormat="1">
      <c r="A86" s="190">
        <v>16</v>
      </c>
      <c r="B86" s="157" t="s">
        <v>845</v>
      </c>
      <c r="C86" s="155" t="s">
        <v>503</v>
      </c>
      <c r="D86" s="185">
        <v>3</v>
      </c>
      <c r="E86" s="186"/>
      <c r="F86" s="188">
        <f>SUM(F71:F84)*D86*0.01</f>
        <v>0</v>
      </c>
      <c r="G86" s="188"/>
    </row>
    <row r="87" spans="1:8" s="194" customFormat="1" ht="38.25">
      <c r="A87" s="190">
        <v>17</v>
      </c>
      <c r="B87" s="189" t="s">
        <v>831</v>
      </c>
      <c r="C87" s="190" t="s">
        <v>503</v>
      </c>
      <c r="D87" s="191">
        <v>1</v>
      </c>
      <c r="E87" s="192"/>
      <c r="F87" s="188">
        <f>SUM(F71:F84)*D87*0.01</f>
        <v>0</v>
      </c>
      <c r="G87" s="188"/>
      <c r="H87" s="193"/>
    </row>
    <row r="88" spans="1:8" s="194" customFormat="1">
      <c r="A88" s="190">
        <v>18</v>
      </c>
      <c r="B88" s="189" t="s">
        <v>832</v>
      </c>
      <c r="C88" s="190" t="s">
        <v>503</v>
      </c>
      <c r="D88" s="191">
        <v>3</v>
      </c>
      <c r="E88" s="192"/>
      <c r="F88" s="188">
        <f>SUM(F71:F84)*D88*0.01</f>
        <v>0</v>
      </c>
      <c r="G88" s="188"/>
      <c r="H88" s="193"/>
    </row>
    <row r="89" spans="1:8" s="221" customFormat="1" ht="13.5" thickBot="1">
      <c r="A89" s="235"/>
      <c r="B89" s="236" t="s">
        <v>887</v>
      </c>
      <c r="C89" s="237"/>
      <c r="D89" s="236"/>
      <c r="E89" s="227"/>
      <c r="F89" s="227">
        <f>SUM(F71:F88)</f>
        <v>0</v>
      </c>
      <c r="G89" s="227">
        <f>SUM(G71:G88)</f>
        <v>0</v>
      </c>
      <c r="H89" s="223"/>
    </row>
    <row r="90" spans="1:8" s="221" customFormat="1" ht="13.5" thickBot="1">
      <c r="A90" s="242"/>
      <c r="B90" s="243"/>
      <c r="C90" s="244"/>
      <c r="D90" s="243"/>
      <c r="E90" s="245"/>
      <c r="F90" s="246"/>
      <c r="G90" s="246"/>
      <c r="H90" s="223"/>
    </row>
    <row r="91" spans="1:8" s="221" customFormat="1" ht="14.25" thickTop="1" thickBot="1">
      <c r="A91" s="247"/>
      <c r="B91" s="248" t="s">
        <v>888</v>
      </c>
      <c r="C91" s="249"/>
      <c r="D91" s="248"/>
      <c r="E91" s="250"/>
      <c r="F91" s="250">
        <f>F21+F53+F68+F89</f>
        <v>0</v>
      </c>
      <c r="G91" s="250">
        <f>G21+G53+G68+G89</f>
        <v>0</v>
      </c>
      <c r="H91" s="223"/>
    </row>
    <row r="92" spans="1:8">
      <c r="B92" s="194"/>
    </row>
    <row r="93" spans="1:8">
      <c r="B93" s="194"/>
    </row>
    <row r="94" spans="1:8">
      <c r="B94" s="194"/>
    </row>
    <row r="95" spans="1:8">
      <c r="B95" s="194"/>
    </row>
    <row r="96" spans="1:8">
      <c r="B96" s="194"/>
    </row>
    <row r="97" spans="2:2">
      <c r="B97" s="194"/>
    </row>
    <row r="98" spans="2:2">
      <c r="B98" s="194"/>
    </row>
    <row r="99" spans="2:2">
      <c r="B99" s="194"/>
    </row>
    <row r="100" spans="2:2">
      <c r="B100" s="194"/>
    </row>
    <row r="101" spans="2:2">
      <c r="B101" s="194"/>
    </row>
    <row r="102" spans="2:2">
      <c r="B102" s="194"/>
    </row>
    <row r="103" spans="2:2">
      <c r="B103" s="194"/>
    </row>
    <row r="104" spans="2:2">
      <c r="B104" s="194"/>
    </row>
    <row r="105" spans="2:2">
      <c r="B105" s="194"/>
    </row>
    <row r="106" spans="2:2">
      <c r="B106" s="194"/>
    </row>
    <row r="107" spans="2:2">
      <c r="B107" s="194"/>
    </row>
    <row r="108" spans="2:2">
      <c r="B108" s="194"/>
    </row>
    <row r="109" spans="2:2">
      <c r="B109" s="194"/>
    </row>
    <row r="110" spans="2:2">
      <c r="B110" s="194"/>
    </row>
    <row r="111" spans="2:2">
      <c r="B111" s="194"/>
    </row>
    <row r="112" spans="2:2">
      <c r="B112" s="194"/>
    </row>
    <row r="113" spans="2:2">
      <c r="B113" s="194"/>
    </row>
    <row r="114" spans="2:2">
      <c r="B114" s="194"/>
    </row>
    <row r="115" spans="2:2">
      <c r="B115" s="194"/>
    </row>
    <row r="116" spans="2:2">
      <c r="B116" s="194"/>
    </row>
    <row r="117" spans="2:2">
      <c r="B117" s="194"/>
    </row>
    <row r="118" spans="2:2">
      <c r="B118" s="194"/>
    </row>
    <row r="119" spans="2:2">
      <c r="B119" s="194"/>
    </row>
    <row r="120" spans="2:2">
      <c r="B120" s="194"/>
    </row>
    <row r="121" spans="2:2">
      <c r="B121" s="194"/>
    </row>
    <row r="122" spans="2:2">
      <c r="B122" s="194"/>
    </row>
    <row r="123" spans="2:2">
      <c r="B123" s="194"/>
    </row>
    <row r="124" spans="2:2">
      <c r="B124" s="194"/>
    </row>
    <row r="125" spans="2:2">
      <c r="B125" s="194"/>
    </row>
    <row r="126" spans="2:2">
      <c r="B126" s="194"/>
    </row>
    <row r="127" spans="2:2">
      <c r="B127" s="194"/>
    </row>
    <row r="128" spans="2:2">
      <c r="B128" s="194"/>
    </row>
    <row r="129" spans="2:2">
      <c r="B129" s="194"/>
    </row>
    <row r="130" spans="2:2">
      <c r="B130" s="194"/>
    </row>
    <row r="131" spans="2:2">
      <c r="B131" s="194"/>
    </row>
    <row r="132" spans="2:2">
      <c r="B132" s="194"/>
    </row>
    <row r="133" spans="2:2">
      <c r="B133" s="194"/>
    </row>
    <row r="134" spans="2:2">
      <c r="B134" s="194"/>
    </row>
    <row r="135" spans="2:2">
      <c r="B135" s="194"/>
    </row>
    <row r="136" spans="2:2">
      <c r="B136" s="194"/>
    </row>
    <row r="137" spans="2:2">
      <c r="B137" s="194"/>
    </row>
    <row r="138" spans="2:2">
      <c r="B138" s="194"/>
    </row>
    <row r="139" spans="2:2">
      <c r="B139" s="194"/>
    </row>
    <row r="140" spans="2:2">
      <c r="B140" s="194"/>
    </row>
    <row r="141" spans="2:2">
      <c r="B141" s="194"/>
    </row>
    <row r="142" spans="2:2">
      <c r="B142" s="194"/>
    </row>
    <row r="143" spans="2:2">
      <c r="B143" s="194"/>
    </row>
    <row r="144" spans="2:2">
      <c r="B144" s="194"/>
    </row>
    <row r="145" spans="2:2">
      <c r="B145" s="194"/>
    </row>
    <row r="146" spans="2:2">
      <c r="B146" s="194"/>
    </row>
    <row r="147" spans="2:2">
      <c r="B147" s="194"/>
    </row>
    <row r="148" spans="2:2">
      <c r="B148" s="194"/>
    </row>
    <row r="149" spans="2:2">
      <c r="B149" s="194"/>
    </row>
    <row r="150" spans="2:2">
      <c r="B150" s="194"/>
    </row>
    <row r="151" spans="2:2">
      <c r="B151" s="194"/>
    </row>
    <row r="152" spans="2:2">
      <c r="B152" s="194"/>
    </row>
    <row r="153" spans="2:2">
      <c r="B153" s="194"/>
    </row>
    <row r="154" spans="2:2">
      <c r="B154" s="194"/>
    </row>
    <row r="155" spans="2:2">
      <c r="B155" s="194"/>
    </row>
    <row r="156" spans="2:2">
      <c r="B156" s="194"/>
    </row>
    <row r="157" spans="2:2">
      <c r="B157" s="194"/>
    </row>
    <row r="158" spans="2:2">
      <c r="B158" s="194"/>
    </row>
    <row r="159" spans="2:2">
      <c r="B159" s="194"/>
    </row>
    <row r="160" spans="2:2">
      <c r="B160" s="194"/>
    </row>
    <row r="161" spans="2:2">
      <c r="B161" s="194"/>
    </row>
    <row r="162" spans="2:2">
      <c r="B162" s="194"/>
    </row>
    <row r="163" spans="2:2">
      <c r="B163" s="194"/>
    </row>
    <row r="164" spans="2:2">
      <c r="B164" s="194"/>
    </row>
    <row r="165" spans="2:2">
      <c r="B165" s="194"/>
    </row>
    <row r="166" spans="2:2">
      <c r="B166" s="194"/>
    </row>
    <row r="167" spans="2:2">
      <c r="B167" s="194"/>
    </row>
    <row r="168" spans="2:2">
      <c r="B168" s="194"/>
    </row>
    <row r="169" spans="2:2">
      <c r="B169" s="194"/>
    </row>
    <row r="170" spans="2:2">
      <c r="B170" s="194"/>
    </row>
    <row r="171" spans="2:2">
      <c r="B171" s="194"/>
    </row>
    <row r="172" spans="2:2">
      <c r="B172" s="194"/>
    </row>
    <row r="173" spans="2:2">
      <c r="B173" s="194"/>
    </row>
    <row r="174" spans="2:2">
      <c r="B174" s="194"/>
    </row>
    <row r="175" spans="2:2">
      <c r="B175" s="194"/>
    </row>
    <row r="176" spans="2:2">
      <c r="B176" s="194"/>
    </row>
    <row r="177" spans="2:2">
      <c r="B177" s="194"/>
    </row>
    <row r="178" spans="2:2">
      <c r="B178" s="194"/>
    </row>
    <row r="179" spans="2:2">
      <c r="B179" s="194"/>
    </row>
    <row r="180" spans="2:2">
      <c r="B180" s="194"/>
    </row>
    <row r="181" spans="2:2">
      <c r="B181" s="194"/>
    </row>
    <row r="182" spans="2:2">
      <c r="B182" s="194"/>
    </row>
    <row r="183" spans="2:2">
      <c r="B183" s="194"/>
    </row>
    <row r="184" spans="2:2">
      <c r="B184" s="194"/>
    </row>
    <row r="185" spans="2:2">
      <c r="B185" s="194"/>
    </row>
    <row r="186" spans="2:2">
      <c r="B186" s="194"/>
    </row>
    <row r="187" spans="2:2">
      <c r="B187" s="194"/>
    </row>
    <row r="188" spans="2:2">
      <c r="B188" s="194"/>
    </row>
    <row r="189" spans="2:2">
      <c r="B189" s="194"/>
    </row>
    <row r="190" spans="2:2">
      <c r="B190" s="194"/>
    </row>
    <row r="191" spans="2:2">
      <c r="B191" s="194"/>
    </row>
    <row r="192" spans="2:2">
      <c r="B192" s="194"/>
    </row>
    <row r="193" spans="2:2">
      <c r="B193" s="194"/>
    </row>
    <row r="194" spans="2:2">
      <c r="B194" s="194"/>
    </row>
    <row r="195" spans="2:2">
      <c r="B195" s="194"/>
    </row>
    <row r="196" spans="2:2">
      <c r="B196" s="194"/>
    </row>
    <row r="197" spans="2:2">
      <c r="B197" s="194"/>
    </row>
    <row r="198" spans="2:2">
      <c r="B198" s="194"/>
    </row>
    <row r="199" spans="2:2">
      <c r="B199" s="194"/>
    </row>
    <row r="200" spans="2:2">
      <c r="B200" s="194"/>
    </row>
    <row r="201" spans="2:2">
      <c r="B201" s="194"/>
    </row>
    <row r="202" spans="2:2">
      <c r="B202" s="194"/>
    </row>
    <row r="203" spans="2:2">
      <c r="B203" s="194"/>
    </row>
    <row r="204" spans="2:2">
      <c r="B204" s="194"/>
    </row>
    <row r="205" spans="2:2">
      <c r="B205" s="194"/>
    </row>
    <row r="206" spans="2:2">
      <c r="B206" s="194"/>
    </row>
    <row r="207" spans="2:2">
      <c r="B207" s="194"/>
    </row>
    <row r="208" spans="2:2">
      <c r="B208" s="194"/>
    </row>
    <row r="209" spans="2:2">
      <c r="B209" s="194"/>
    </row>
    <row r="210" spans="2:2">
      <c r="B210" s="194"/>
    </row>
    <row r="211" spans="2:2">
      <c r="B211" s="194"/>
    </row>
    <row r="212" spans="2:2">
      <c r="B212" s="194"/>
    </row>
    <row r="213" spans="2:2">
      <c r="B213" s="194"/>
    </row>
    <row r="214" spans="2:2">
      <c r="B214" s="194"/>
    </row>
    <row r="215" spans="2:2">
      <c r="B215" s="194"/>
    </row>
    <row r="216" spans="2:2">
      <c r="B216" s="194"/>
    </row>
    <row r="217" spans="2:2">
      <c r="B217" s="194"/>
    </row>
    <row r="218" spans="2:2">
      <c r="B218" s="194"/>
    </row>
    <row r="219" spans="2:2">
      <c r="B219" s="194"/>
    </row>
    <row r="220" spans="2:2">
      <c r="B220" s="194"/>
    </row>
    <row r="221" spans="2:2">
      <c r="B221" s="194"/>
    </row>
    <row r="222" spans="2:2">
      <c r="B222" s="194"/>
    </row>
    <row r="223" spans="2:2">
      <c r="B223" s="194"/>
    </row>
    <row r="224" spans="2:2">
      <c r="B224" s="194"/>
    </row>
    <row r="225" spans="2:2">
      <c r="B225" s="194"/>
    </row>
    <row r="226" spans="2:2">
      <c r="B226" s="194"/>
    </row>
    <row r="227" spans="2:2">
      <c r="B227" s="194"/>
    </row>
    <row r="228" spans="2:2">
      <c r="B228" s="194"/>
    </row>
    <row r="229" spans="2:2">
      <c r="B229" s="194"/>
    </row>
    <row r="230" spans="2:2">
      <c r="B230" s="194"/>
    </row>
    <row r="231" spans="2:2">
      <c r="B231" s="194"/>
    </row>
    <row r="232" spans="2:2">
      <c r="B232" s="194"/>
    </row>
    <row r="233" spans="2:2">
      <c r="B233" s="194"/>
    </row>
    <row r="234" spans="2:2">
      <c r="B234" s="194"/>
    </row>
    <row r="235" spans="2:2">
      <c r="B235" s="194"/>
    </row>
    <row r="236" spans="2:2">
      <c r="B236" s="194"/>
    </row>
    <row r="237" spans="2:2">
      <c r="B237" s="194"/>
    </row>
    <row r="238" spans="2:2">
      <c r="B238" s="194"/>
    </row>
    <row r="239" spans="2:2">
      <c r="B239" s="194"/>
    </row>
    <row r="240" spans="2:2">
      <c r="B240" s="194"/>
    </row>
    <row r="241" spans="2:2">
      <c r="B241" s="194"/>
    </row>
    <row r="242" spans="2:2">
      <c r="B242" s="194"/>
    </row>
    <row r="243" spans="2:2">
      <c r="B243" s="194"/>
    </row>
    <row r="244" spans="2:2">
      <c r="B244" s="194"/>
    </row>
    <row r="245" spans="2:2">
      <c r="B245" s="194"/>
    </row>
    <row r="246" spans="2:2">
      <c r="B246" s="194"/>
    </row>
    <row r="247" spans="2:2">
      <c r="B247" s="194"/>
    </row>
    <row r="248" spans="2:2">
      <c r="B248" s="194"/>
    </row>
    <row r="249" spans="2:2">
      <c r="B249" s="194"/>
    </row>
    <row r="250" spans="2:2">
      <c r="B250" s="194"/>
    </row>
    <row r="251" spans="2:2">
      <c r="B251" s="194"/>
    </row>
    <row r="252" spans="2:2">
      <c r="B252" s="194"/>
    </row>
    <row r="253" spans="2:2">
      <c r="B253" s="194"/>
    </row>
    <row r="254" spans="2:2">
      <c r="B254" s="194"/>
    </row>
    <row r="255" spans="2:2">
      <c r="B255" s="194"/>
    </row>
    <row r="256" spans="2:2">
      <c r="B256" s="194"/>
    </row>
    <row r="257" spans="2:2">
      <c r="B257" s="194"/>
    </row>
    <row r="258" spans="2:2">
      <c r="B258" s="194"/>
    </row>
    <row r="259" spans="2:2">
      <c r="B259" s="194"/>
    </row>
    <row r="260" spans="2:2">
      <c r="B260" s="194"/>
    </row>
    <row r="261" spans="2:2">
      <c r="B261" s="194"/>
    </row>
    <row r="262" spans="2:2">
      <c r="B262" s="194"/>
    </row>
    <row r="263" spans="2:2">
      <c r="B263" s="194"/>
    </row>
    <row r="264" spans="2:2">
      <c r="B264" s="194"/>
    </row>
    <row r="265" spans="2:2">
      <c r="B265" s="194"/>
    </row>
    <row r="266" spans="2:2">
      <c r="B266" s="194"/>
    </row>
    <row r="267" spans="2:2">
      <c r="B267" s="194"/>
    </row>
    <row r="268" spans="2:2">
      <c r="B268" s="194"/>
    </row>
    <row r="269" spans="2:2">
      <c r="B269" s="194"/>
    </row>
    <row r="270" spans="2:2">
      <c r="B270" s="194"/>
    </row>
    <row r="271" spans="2:2">
      <c r="B271" s="194"/>
    </row>
    <row r="272" spans="2:2">
      <c r="B272" s="194"/>
    </row>
    <row r="273" spans="2:2">
      <c r="B273" s="194"/>
    </row>
    <row r="274" spans="2:2">
      <c r="B274" s="194"/>
    </row>
    <row r="275" spans="2:2">
      <c r="B275" s="194"/>
    </row>
    <row r="276" spans="2:2">
      <c r="B276" s="194"/>
    </row>
    <row r="277" spans="2:2">
      <c r="B277" s="194"/>
    </row>
    <row r="278" spans="2:2">
      <c r="B278" s="194"/>
    </row>
    <row r="279" spans="2:2">
      <c r="B279" s="194"/>
    </row>
  </sheetData>
  <sheetProtection password="F0EE" sheet="1"/>
  <mergeCells count="6">
    <mergeCell ref="A6:C6"/>
    <mergeCell ref="A1:D1"/>
    <mergeCell ref="A2:C2"/>
    <mergeCell ref="A3:B3"/>
    <mergeCell ref="B4:F4"/>
    <mergeCell ref="A5:B5"/>
  </mergeCells>
  <printOptions gridLines="1"/>
  <pageMargins left="0.78740157480314965" right="0.39370078740157483" top="1.1811023622047245" bottom="0.98425196850393704" header="0.39370078740157483" footer="0.51181102362204722"/>
  <pageSetup paperSize="9" scale="76" orientation="portrait" horizontalDpi="4294967295" verticalDpi="360" r:id="rId1"/>
  <headerFooter alignWithMargins="0">
    <oddHeader>&amp;L&amp;8&amp;G&amp;C&amp;8
MM-BIRO d.o.o. Ulica tolminskih puntarjev 4, 5000 Nova Gorica,  
tel: 05 333-49-40, fax: 05 333-49-39,  
e.mail: mm.biro@siol.net, http://www.mm-biro.si</oddHeader>
    <oddFooter>&amp;L&amp;8Mapa: 4&amp;R&amp;8Stran: &amp;P/&amp;N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Horizontal="1" syncVertical="1" syncRef="A4">
    <tabColor rgb="FFFFFF00"/>
  </sheetPr>
  <dimension ref="A1:IV296"/>
  <sheetViews>
    <sheetView view="pageBreakPreview" topLeftCell="A4" zoomScaleNormal="100" zoomScaleSheetLayoutView="100" workbookViewId="0">
      <selection activeCell="I11" sqref="I11"/>
    </sheetView>
  </sheetViews>
  <sheetFormatPr defaultRowHeight="12.75"/>
  <cols>
    <col min="1" max="1" width="4" style="176" customWidth="1"/>
    <col min="2" max="2" width="63.28515625" style="96" bestFit="1" customWidth="1"/>
    <col min="3" max="3" width="6.7109375" style="177" bestFit="1" customWidth="1"/>
    <col min="4" max="4" width="8.85546875" style="98" bestFit="1" customWidth="1"/>
    <col min="5" max="5" width="11.5703125" style="98" bestFit="1" customWidth="1"/>
    <col min="6" max="7" width="12.7109375" style="98" customWidth="1"/>
    <col min="8" max="8" width="11.140625" style="179" bestFit="1" customWidth="1"/>
    <col min="9" max="9" width="12.5703125" style="95" customWidth="1"/>
    <col min="10" max="10" width="9.140625" style="95"/>
    <col min="11" max="11" width="11.85546875" style="180" customWidth="1"/>
    <col min="12" max="256" width="9.140625" style="95"/>
    <col min="257" max="257" width="4" style="95" customWidth="1"/>
    <col min="258" max="258" width="63.28515625" style="95" bestFit="1" customWidth="1"/>
    <col min="259" max="259" width="6.7109375" style="95" bestFit="1" customWidth="1"/>
    <col min="260" max="260" width="8.85546875" style="95" bestFit="1" customWidth="1"/>
    <col min="261" max="261" width="11.5703125" style="95" bestFit="1" customWidth="1"/>
    <col min="262" max="263" width="12.7109375" style="95" customWidth="1"/>
    <col min="264" max="264" width="11.140625" style="95" bestFit="1" customWidth="1"/>
    <col min="265" max="265" width="12.5703125" style="95" customWidth="1"/>
    <col min="266" max="266" width="9.140625" style="95"/>
    <col min="267" max="267" width="11.85546875" style="95" customWidth="1"/>
    <col min="268" max="512" width="9.140625" style="95"/>
    <col min="513" max="513" width="4" style="95" customWidth="1"/>
    <col min="514" max="514" width="63.28515625" style="95" bestFit="1" customWidth="1"/>
    <col min="515" max="515" width="6.7109375" style="95" bestFit="1" customWidth="1"/>
    <col min="516" max="516" width="8.85546875" style="95" bestFit="1" customWidth="1"/>
    <col min="517" max="517" width="11.5703125" style="95" bestFit="1" customWidth="1"/>
    <col min="518" max="519" width="12.7109375" style="95" customWidth="1"/>
    <col min="520" max="520" width="11.140625" style="95" bestFit="1" customWidth="1"/>
    <col min="521" max="521" width="12.5703125" style="95" customWidth="1"/>
    <col min="522" max="522" width="9.140625" style="95"/>
    <col min="523" max="523" width="11.85546875" style="95" customWidth="1"/>
    <col min="524" max="768" width="9.140625" style="95"/>
    <col min="769" max="769" width="4" style="95" customWidth="1"/>
    <col min="770" max="770" width="63.28515625" style="95" bestFit="1" customWidth="1"/>
    <col min="771" max="771" width="6.7109375" style="95" bestFit="1" customWidth="1"/>
    <col min="772" max="772" width="8.85546875" style="95" bestFit="1" customWidth="1"/>
    <col min="773" max="773" width="11.5703125" style="95" bestFit="1" customWidth="1"/>
    <col min="774" max="775" width="12.7109375" style="95" customWidth="1"/>
    <col min="776" max="776" width="11.140625" style="95" bestFit="1" customWidth="1"/>
    <col min="777" max="777" width="12.5703125" style="95" customWidth="1"/>
    <col min="778" max="778" width="9.140625" style="95"/>
    <col min="779" max="779" width="11.85546875" style="95" customWidth="1"/>
    <col min="780" max="1024" width="9.140625" style="95"/>
    <col min="1025" max="1025" width="4" style="95" customWidth="1"/>
    <col min="1026" max="1026" width="63.28515625" style="95" bestFit="1" customWidth="1"/>
    <col min="1027" max="1027" width="6.7109375" style="95" bestFit="1" customWidth="1"/>
    <col min="1028" max="1028" width="8.85546875" style="95" bestFit="1" customWidth="1"/>
    <col min="1029" max="1029" width="11.5703125" style="95" bestFit="1" customWidth="1"/>
    <col min="1030" max="1031" width="12.7109375" style="95" customWidth="1"/>
    <col min="1032" max="1032" width="11.140625" style="95" bestFit="1" customWidth="1"/>
    <col min="1033" max="1033" width="12.5703125" style="95" customWidth="1"/>
    <col min="1034" max="1034" width="9.140625" style="95"/>
    <col min="1035" max="1035" width="11.85546875" style="95" customWidth="1"/>
    <col min="1036" max="1280" width="9.140625" style="95"/>
    <col min="1281" max="1281" width="4" style="95" customWidth="1"/>
    <col min="1282" max="1282" width="63.28515625" style="95" bestFit="1" customWidth="1"/>
    <col min="1283" max="1283" width="6.7109375" style="95" bestFit="1" customWidth="1"/>
    <col min="1284" max="1284" width="8.85546875" style="95" bestFit="1" customWidth="1"/>
    <col min="1285" max="1285" width="11.5703125" style="95" bestFit="1" customWidth="1"/>
    <col min="1286" max="1287" width="12.7109375" style="95" customWidth="1"/>
    <col min="1288" max="1288" width="11.140625" style="95" bestFit="1" customWidth="1"/>
    <col min="1289" max="1289" width="12.5703125" style="95" customWidth="1"/>
    <col min="1290" max="1290" width="9.140625" style="95"/>
    <col min="1291" max="1291" width="11.85546875" style="95" customWidth="1"/>
    <col min="1292" max="1536" width="9.140625" style="95"/>
    <col min="1537" max="1537" width="4" style="95" customWidth="1"/>
    <col min="1538" max="1538" width="63.28515625" style="95" bestFit="1" customWidth="1"/>
    <col min="1539" max="1539" width="6.7109375" style="95" bestFit="1" customWidth="1"/>
    <col min="1540" max="1540" width="8.85546875" style="95" bestFit="1" customWidth="1"/>
    <col min="1541" max="1541" width="11.5703125" style="95" bestFit="1" customWidth="1"/>
    <col min="1542" max="1543" width="12.7109375" style="95" customWidth="1"/>
    <col min="1544" max="1544" width="11.140625" style="95" bestFit="1" customWidth="1"/>
    <col min="1545" max="1545" width="12.5703125" style="95" customWidth="1"/>
    <col min="1546" max="1546" width="9.140625" style="95"/>
    <col min="1547" max="1547" width="11.85546875" style="95" customWidth="1"/>
    <col min="1548" max="1792" width="9.140625" style="95"/>
    <col min="1793" max="1793" width="4" style="95" customWidth="1"/>
    <col min="1794" max="1794" width="63.28515625" style="95" bestFit="1" customWidth="1"/>
    <col min="1795" max="1795" width="6.7109375" style="95" bestFit="1" customWidth="1"/>
    <col min="1796" max="1796" width="8.85546875" style="95" bestFit="1" customWidth="1"/>
    <col min="1797" max="1797" width="11.5703125" style="95" bestFit="1" customWidth="1"/>
    <col min="1798" max="1799" width="12.7109375" style="95" customWidth="1"/>
    <col min="1800" max="1800" width="11.140625" style="95" bestFit="1" customWidth="1"/>
    <col min="1801" max="1801" width="12.5703125" style="95" customWidth="1"/>
    <col min="1802" max="1802" width="9.140625" style="95"/>
    <col min="1803" max="1803" width="11.85546875" style="95" customWidth="1"/>
    <col min="1804" max="2048" width="9.140625" style="95"/>
    <col min="2049" max="2049" width="4" style="95" customWidth="1"/>
    <col min="2050" max="2050" width="63.28515625" style="95" bestFit="1" customWidth="1"/>
    <col min="2051" max="2051" width="6.7109375" style="95" bestFit="1" customWidth="1"/>
    <col min="2052" max="2052" width="8.85546875" style="95" bestFit="1" customWidth="1"/>
    <col min="2053" max="2053" width="11.5703125" style="95" bestFit="1" customWidth="1"/>
    <col min="2054" max="2055" width="12.7109375" style="95" customWidth="1"/>
    <col min="2056" max="2056" width="11.140625" style="95" bestFit="1" customWidth="1"/>
    <col min="2057" max="2057" width="12.5703125" style="95" customWidth="1"/>
    <col min="2058" max="2058" width="9.140625" style="95"/>
    <col min="2059" max="2059" width="11.85546875" style="95" customWidth="1"/>
    <col min="2060" max="2304" width="9.140625" style="95"/>
    <col min="2305" max="2305" width="4" style="95" customWidth="1"/>
    <col min="2306" max="2306" width="63.28515625" style="95" bestFit="1" customWidth="1"/>
    <col min="2307" max="2307" width="6.7109375" style="95" bestFit="1" customWidth="1"/>
    <col min="2308" max="2308" width="8.85546875" style="95" bestFit="1" customWidth="1"/>
    <col min="2309" max="2309" width="11.5703125" style="95" bestFit="1" customWidth="1"/>
    <col min="2310" max="2311" width="12.7109375" style="95" customWidth="1"/>
    <col min="2312" max="2312" width="11.140625" style="95" bestFit="1" customWidth="1"/>
    <col min="2313" max="2313" width="12.5703125" style="95" customWidth="1"/>
    <col min="2314" max="2314" width="9.140625" style="95"/>
    <col min="2315" max="2315" width="11.85546875" style="95" customWidth="1"/>
    <col min="2316" max="2560" width="9.140625" style="95"/>
    <col min="2561" max="2561" width="4" style="95" customWidth="1"/>
    <col min="2562" max="2562" width="63.28515625" style="95" bestFit="1" customWidth="1"/>
    <col min="2563" max="2563" width="6.7109375" style="95" bestFit="1" customWidth="1"/>
    <col min="2564" max="2564" width="8.85546875" style="95" bestFit="1" customWidth="1"/>
    <col min="2565" max="2565" width="11.5703125" style="95" bestFit="1" customWidth="1"/>
    <col min="2566" max="2567" width="12.7109375" style="95" customWidth="1"/>
    <col min="2568" max="2568" width="11.140625" style="95" bestFit="1" customWidth="1"/>
    <col min="2569" max="2569" width="12.5703125" style="95" customWidth="1"/>
    <col min="2570" max="2570" width="9.140625" style="95"/>
    <col min="2571" max="2571" width="11.85546875" style="95" customWidth="1"/>
    <col min="2572" max="2816" width="9.140625" style="95"/>
    <col min="2817" max="2817" width="4" style="95" customWidth="1"/>
    <col min="2818" max="2818" width="63.28515625" style="95" bestFit="1" customWidth="1"/>
    <col min="2819" max="2819" width="6.7109375" style="95" bestFit="1" customWidth="1"/>
    <col min="2820" max="2820" width="8.85546875" style="95" bestFit="1" customWidth="1"/>
    <col min="2821" max="2821" width="11.5703125" style="95" bestFit="1" customWidth="1"/>
    <col min="2822" max="2823" width="12.7109375" style="95" customWidth="1"/>
    <col min="2824" max="2824" width="11.140625" style="95" bestFit="1" customWidth="1"/>
    <col min="2825" max="2825" width="12.5703125" style="95" customWidth="1"/>
    <col min="2826" max="2826" width="9.140625" style="95"/>
    <col min="2827" max="2827" width="11.85546875" style="95" customWidth="1"/>
    <col min="2828" max="3072" width="9.140625" style="95"/>
    <col min="3073" max="3073" width="4" style="95" customWidth="1"/>
    <col min="3074" max="3074" width="63.28515625" style="95" bestFit="1" customWidth="1"/>
    <col min="3075" max="3075" width="6.7109375" style="95" bestFit="1" customWidth="1"/>
    <col min="3076" max="3076" width="8.85546875" style="95" bestFit="1" customWidth="1"/>
    <col min="3077" max="3077" width="11.5703125" style="95" bestFit="1" customWidth="1"/>
    <col min="3078" max="3079" width="12.7109375" style="95" customWidth="1"/>
    <col min="3080" max="3080" width="11.140625" style="95" bestFit="1" customWidth="1"/>
    <col min="3081" max="3081" width="12.5703125" style="95" customWidth="1"/>
    <col min="3082" max="3082" width="9.140625" style="95"/>
    <col min="3083" max="3083" width="11.85546875" style="95" customWidth="1"/>
    <col min="3084" max="3328" width="9.140625" style="95"/>
    <col min="3329" max="3329" width="4" style="95" customWidth="1"/>
    <col min="3330" max="3330" width="63.28515625" style="95" bestFit="1" customWidth="1"/>
    <col min="3331" max="3331" width="6.7109375" style="95" bestFit="1" customWidth="1"/>
    <col min="3332" max="3332" width="8.85546875" style="95" bestFit="1" customWidth="1"/>
    <col min="3333" max="3333" width="11.5703125" style="95" bestFit="1" customWidth="1"/>
    <col min="3334" max="3335" width="12.7109375" style="95" customWidth="1"/>
    <col min="3336" max="3336" width="11.140625" style="95" bestFit="1" customWidth="1"/>
    <col min="3337" max="3337" width="12.5703125" style="95" customWidth="1"/>
    <col min="3338" max="3338" width="9.140625" style="95"/>
    <col min="3339" max="3339" width="11.85546875" style="95" customWidth="1"/>
    <col min="3340" max="3584" width="9.140625" style="95"/>
    <col min="3585" max="3585" width="4" style="95" customWidth="1"/>
    <col min="3586" max="3586" width="63.28515625" style="95" bestFit="1" customWidth="1"/>
    <col min="3587" max="3587" width="6.7109375" style="95" bestFit="1" customWidth="1"/>
    <col min="3588" max="3588" width="8.85546875" style="95" bestFit="1" customWidth="1"/>
    <col min="3589" max="3589" width="11.5703125" style="95" bestFit="1" customWidth="1"/>
    <col min="3590" max="3591" width="12.7109375" style="95" customWidth="1"/>
    <col min="3592" max="3592" width="11.140625" style="95" bestFit="1" customWidth="1"/>
    <col min="3593" max="3593" width="12.5703125" style="95" customWidth="1"/>
    <col min="3594" max="3594" width="9.140625" style="95"/>
    <col min="3595" max="3595" width="11.85546875" style="95" customWidth="1"/>
    <col min="3596" max="3840" width="9.140625" style="95"/>
    <col min="3841" max="3841" width="4" style="95" customWidth="1"/>
    <col min="3842" max="3842" width="63.28515625" style="95" bestFit="1" customWidth="1"/>
    <col min="3843" max="3843" width="6.7109375" style="95" bestFit="1" customWidth="1"/>
    <col min="3844" max="3844" width="8.85546875" style="95" bestFit="1" customWidth="1"/>
    <col min="3845" max="3845" width="11.5703125" style="95" bestFit="1" customWidth="1"/>
    <col min="3846" max="3847" width="12.7109375" style="95" customWidth="1"/>
    <col min="3848" max="3848" width="11.140625" style="95" bestFit="1" customWidth="1"/>
    <col min="3849" max="3849" width="12.5703125" style="95" customWidth="1"/>
    <col min="3850" max="3850" width="9.140625" style="95"/>
    <col min="3851" max="3851" width="11.85546875" style="95" customWidth="1"/>
    <col min="3852" max="4096" width="9.140625" style="95"/>
    <col min="4097" max="4097" width="4" style="95" customWidth="1"/>
    <col min="4098" max="4098" width="63.28515625" style="95" bestFit="1" customWidth="1"/>
    <col min="4099" max="4099" width="6.7109375" style="95" bestFit="1" customWidth="1"/>
    <col min="4100" max="4100" width="8.85546875" style="95" bestFit="1" customWidth="1"/>
    <col min="4101" max="4101" width="11.5703125" style="95" bestFit="1" customWidth="1"/>
    <col min="4102" max="4103" width="12.7109375" style="95" customWidth="1"/>
    <col min="4104" max="4104" width="11.140625" style="95" bestFit="1" customWidth="1"/>
    <col min="4105" max="4105" width="12.5703125" style="95" customWidth="1"/>
    <col min="4106" max="4106" width="9.140625" style="95"/>
    <col min="4107" max="4107" width="11.85546875" style="95" customWidth="1"/>
    <col min="4108" max="4352" width="9.140625" style="95"/>
    <col min="4353" max="4353" width="4" style="95" customWidth="1"/>
    <col min="4354" max="4354" width="63.28515625" style="95" bestFit="1" customWidth="1"/>
    <col min="4355" max="4355" width="6.7109375" style="95" bestFit="1" customWidth="1"/>
    <col min="4356" max="4356" width="8.85546875" style="95" bestFit="1" customWidth="1"/>
    <col min="4357" max="4357" width="11.5703125" style="95" bestFit="1" customWidth="1"/>
    <col min="4358" max="4359" width="12.7109375" style="95" customWidth="1"/>
    <col min="4360" max="4360" width="11.140625" style="95" bestFit="1" customWidth="1"/>
    <col min="4361" max="4361" width="12.5703125" style="95" customWidth="1"/>
    <col min="4362" max="4362" width="9.140625" style="95"/>
    <col min="4363" max="4363" width="11.85546875" style="95" customWidth="1"/>
    <col min="4364" max="4608" width="9.140625" style="95"/>
    <col min="4609" max="4609" width="4" style="95" customWidth="1"/>
    <col min="4610" max="4610" width="63.28515625" style="95" bestFit="1" customWidth="1"/>
    <col min="4611" max="4611" width="6.7109375" style="95" bestFit="1" customWidth="1"/>
    <col min="4612" max="4612" width="8.85546875" style="95" bestFit="1" customWidth="1"/>
    <col min="4613" max="4613" width="11.5703125" style="95" bestFit="1" customWidth="1"/>
    <col min="4614" max="4615" width="12.7109375" style="95" customWidth="1"/>
    <col min="4616" max="4616" width="11.140625" style="95" bestFit="1" customWidth="1"/>
    <col min="4617" max="4617" width="12.5703125" style="95" customWidth="1"/>
    <col min="4618" max="4618" width="9.140625" style="95"/>
    <col min="4619" max="4619" width="11.85546875" style="95" customWidth="1"/>
    <col min="4620" max="4864" width="9.140625" style="95"/>
    <col min="4865" max="4865" width="4" style="95" customWidth="1"/>
    <col min="4866" max="4866" width="63.28515625" style="95" bestFit="1" customWidth="1"/>
    <col min="4867" max="4867" width="6.7109375" style="95" bestFit="1" customWidth="1"/>
    <col min="4868" max="4868" width="8.85546875" style="95" bestFit="1" customWidth="1"/>
    <col min="4869" max="4869" width="11.5703125" style="95" bestFit="1" customWidth="1"/>
    <col min="4870" max="4871" width="12.7109375" style="95" customWidth="1"/>
    <col min="4872" max="4872" width="11.140625" style="95" bestFit="1" customWidth="1"/>
    <col min="4873" max="4873" width="12.5703125" style="95" customWidth="1"/>
    <col min="4874" max="4874" width="9.140625" style="95"/>
    <col min="4875" max="4875" width="11.85546875" style="95" customWidth="1"/>
    <col min="4876" max="5120" width="9.140625" style="95"/>
    <col min="5121" max="5121" width="4" style="95" customWidth="1"/>
    <col min="5122" max="5122" width="63.28515625" style="95" bestFit="1" customWidth="1"/>
    <col min="5123" max="5123" width="6.7109375" style="95" bestFit="1" customWidth="1"/>
    <col min="5124" max="5124" width="8.85546875" style="95" bestFit="1" customWidth="1"/>
    <col min="5125" max="5125" width="11.5703125" style="95" bestFit="1" customWidth="1"/>
    <col min="5126" max="5127" width="12.7109375" style="95" customWidth="1"/>
    <col min="5128" max="5128" width="11.140625" style="95" bestFit="1" customWidth="1"/>
    <col min="5129" max="5129" width="12.5703125" style="95" customWidth="1"/>
    <col min="5130" max="5130" width="9.140625" style="95"/>
    <col min="5131" max="5131" width="11.85546875" style="95" customWidth="1"/>
    <col min="5132" max="5376" width="9.140625" style="95"/>
    <col min="5377" max="5377" width="4" style="95" customWidth="1"/>
    <col min="5378" max="5378" width="63.28515625" style="95" bestFit="1" customWidth="1"/>
    <col min="5379" max="5379" width="6.7109375" style="95" bestFit="1" customWidth="1"/>
    <col min="5380" max="5380" width="8.85546875" style="95" bestFit="1" customWidth="1"/>
    <col min="5381" max="5381" width="11.5703125" style="95" bestFit="1" customWidth="1"/>
    <col min="5382" max="5383" width="12.7109375" style="95" customWidth="1"/>
    <col min="5384" max="5384" width="11.140625" style="95" bestFit="1" customWidth="1"/>
    <col min="5385" max="5385" width="12.5703125" style="95" customWidth="1"/>
    <col min="5386" max="5386" width="9.140625" style="95"/>
    <col min="5387" max="5387" width="11.85546875" style="95" customWidth="1"/>
    <col min="5388" max="5632" width="9.140625" style="95"/>
    <col min="5633" max="5633" width="4" style="95" customWidth="1"/>
    <col min="5634" max="5634" width="63.28515625" style="95" bestFit="1" customWidth="1"/>
    <col min="5635" max="5635" width="6.7109375" style="95" bestFit="1" customWidth="1"/>
    <col min="5636" max="5636" width="8.85546875" style="95" bestFit="1" customWidth="1"/>
    <col min="5637" max="5637" width="11.5703125" style="95" bestFit="1" customWidth="1"/>
    <col min="5638" max="5639" width="12.7109375" style="95" customWidth="1"/>
    <col min="5640" max="5640" width="11.140625" style="95" bestFit="1" customWidth="1"/>
    <col min="5641" max="5641" width="12.5703125" style="95" customWidth="1"/>
    <col min="5642" max="5642" width="9.140625" style="95"/>
    <col min="5643" max="5643" width="11.85546875" style="95" customWidth="1"/>
    <col min="5644" max="5888" width="9.140625" style="95"/>
    <col min="5889" max="5889" width="4" style="95" customWidth="1"/>
    <col min="5890" max="5890" width="63.28515625" style="95" bestFit="1" customWidth="1"/>
    <col min="5891" max="5891" width="6.7109375" style="95" bestFit="1" customWidth="1"/>
    <col min="5892" max="5892" width="8.85546875" style="95" bestFit="1" customWidth="1"/>
    <col min="5893" max="5893" width="11.5703125" style="95" bestFit="1" customWidth="1"/>
    <col min="5894" max="5895" width="12.7109375" style="95" customWidth="1"/>
    <col min="5896" max="5896" width="11.140625" style="95" bestFit="1" customWidth="1"/>
    <col min="5897" max="5897" width="12.5703125" style="95" customWidth="1"/>
    <col min="5898" max="5898" width="9.140625" style="95"/>
    <col min="5899" max="5899" width="11.85546875" style="95" customWidth="1"/>
    <col min="5900" max="6144" width="9.140625" style="95"/>
    <col min="6145" max="6145" width="4" style="95" customWidth="1"/>
    <col min="6146" max="6146" width="63.28515625" style="95" bestFit="1" customWidth="1"/>
    <col min="6147" max="6147" width="6.7109375" style="95" bestFit="1" customWidth="1"/>
    <col min="6148" max="6148" width="8.85546875" style="95" bestFit="1" customWidth="1"/>
    <col min="6149" max="6149" width="11.5703125" style="95" bestFit="1" customWidth="1"/>
    <col min="6150" max="6151" width="12.7109375" style="95" customWidth="1"/>
    <col min="6152" max="6152" width="11.140625" style="95" bestFit="1" customWidth="1"/>
    <col min="6153" max="6153" width="12.5703125" style="95" customWidth="1"/>
    <col min="6154" max="6154" width="9.140625" style="95"/>
    <col min="6155" max="6155" width="11.85546875" style="95" customWidth="1"/>
    <col min="6156" max="6400" width="9.140625" style="95"/>
    <col min="6401" max="6401" width="4" style="95" customWidth="1"/>
    <col min="6402" max="6402" width="63.28515625" style="95" bestFit="1" customWidth="1"/>
    <col min="6403" max="6403" width="6.7109375" style="95" bestFit="1" customWidth="1"/>
    <col min="6404" max="6404" width="8.85546875" style="95" bestFit="1" customWidth="1"/>
    <col min="6405" max="6405" width="11.5703125" style="95" bestFit="1" customWidth="1"/>
    <col min="6406" max="6407" width="12.7109375" style="95" customWidth="1"/>
    <col min="6408" max="6408" width="11.140625" style="95" bestFit="1" customWidth="1"/>
    <col min="6409" max="6409" width="12.5703125" style="95" customWidth="1"/>
    <col min="6410" max="6410" width="9.140625" style="95"/>
    <col min="6411" max="6411" width="11.85546875" style="95" customWidth="1"/>
    <col min="6412" max="6656" width="9.140625" style="95"/>
    <col min="6657" max="6657" width="4" style="95" customWidth="1"/>
    <col min="6658" max="6658" width="63.28515625" style="95" bestFit="1" customWidth="1"/>
    <col min="6659" max="6659" width="6.7109375" style="95" bestFit="1" customWidth="1"/>
    <col min="6660" max="6660" width="8.85546875" style="95" bestFit="1" customWidth="1"/>
    <col min="6661" max="6661" width="11.5703125" style="95" bestFit="1" customWidth="1"/>
    <col min="6662" max="6663" width="12.7109375" style="95" customWidth="1"/>
    <col min="6664" max="6664" width="11.140625" style="95" bestFit="1" customWidth="1"/>
    <col min="6665" max="6665" width="12.5703125" style="95" customWidth="1"/>
    <col min="6666" max="6666" width="9.140625" style="95"/>
    <col min="6667" max="6667" width="11.85546875" style="95" customWidth="1"/>
    <col min="6668" max="6912" width="9.140625" style="95"/>
    <col min="6913" max="6913" width="4" style="95" customWidth="1"/>
    <col min="6914" max="6914" width="63.28515625" style="95" bestFit="1" customWidth="1"/>
    <col min="6915" max="6915" width="6.7109375" style="95" bestFit="1" customWidth="1"/>
    <col min="6916" max="6916" width="8.85546875" style="95" bestFit="1" customWidth="1"/>
    <col min="6917" max="6917" width="11.5703125" style="95" bestFit="1" customWidth="1"/>
    <col min="6918" max="6919" width="12.7109375" style="95" customWidth="1"/>
    <col min="6920" max="6920" width="11.140625" style="95" bestFit="1" customWidth="1"/>
    <col min="6921" max="6921" width="12.5703125" style="95" customWidth="1"/>
    <col min="6922" max="6922" width="9.140625" style="95"/>
    <col min="6923" max="6923" width="11.85546875" style="95" customWidth="1"/>
    <col min="6924" max="7168" width="9.140625" style="95"/>
    <col min="7169" max="7169" width="4" style="95" customWidth="1"/>
    <col min="7170" max="7170" width="63.28515625" style="95" bestFit="1" customWidth="1"/>
    <col min="7171" max="7171" width="6.7109375" style="95" bestFit="1" customWidth="1"/>
    <col min="7172" max="7172" width="8.85546875" style="95" bestFit="1" customWidth="1"/>
    <col min="7173" max="7173" width="11.5703125" style="95" bestFit="1" customWidth="1"/>
    <col min="7174" max="7175" width="12.7109375" style="95" customWidth="1"/>
    <col min="7176" max="7176" width="11.140625" style="95" bestFit="1" customWidth="1"/>
    <col min="7177" max="7177" width="12.5703125" style="95" customWidth="1"/>
    <col min="7178" max="7178" width="9.140625" style="95"/>
    <col min="7179" max="7179" width="11.85546875" style="95" customWidth="1"/>
    <col min="7180" max="7424" width="9.140625" style="95"/>
    <col min="7425" max="7425" width="4" style="95" customWidth="1"/>
    <col min="7426" max="7426" width="63.28515625" style="95" bestFit="1" customWidth="1"/>
    <col min="7427" max="7427" width="6.7109375" style="95" bestFit="1" customWidth="1"/>
    <col min="7428" max="7428" width="8.85546875" style="95" bestFit="1" customWidth="1"/>
    <col min="7429" max="7429" width="11.5703125" style="95" bestFit="1" customWidth="1"/>
    <col min="7430" max="7431" width="12.7109375" style="95" customWidth="1"/>
    <col min="7432" max="7432" width="11.140625" style="95" bestFit="1" customWidth="1"/>
    <col min="7433" max="7433" width="12.5703125" style="95" customWidth="1"/>
    <col min="7434" max="7434" width="9.140625" style="95"/>
    <col min="7435" max="7435" width="11.85546875" style="95" customWidth="1"/>
    <col min="7436" max="7680" width="9.140625" style="95"/>
    <col min="7681" max="7681" width="4" style="95" customWidth="1"/>
    <col min="7682" max="7682" width="63.28515625" style="95" bestFit="1" customWidth="1"/>
    <col min="7683" max="7683" width="6.7109375" style="95" bestFit="1" customWidth="1"/>
    <col min="7684" max="7684" width="8.85546875" style="95" bestFit="1" customWidth="1"/>
    <col min="7685" max="7685" width="11.5703125" style="95" bestFit="1" customWidth="1"/>
    <col min="7686" max="7687" width="12.7109375" style="95" customWidth="1"/>
    <col min="7688" max="7688" width="11.140625" style="95" bestFit="1" customWidth="1"/>
    <col min="7689" max="7689" width="12.5703125" style="95" customWidth="1"/>
    <col min="7690" max="7690" width="9.140625" style="95"/>
    <col min="7691" max="7691" width="11.85546875" style="95" customWidth="1"/>
    <col min="7692" max="7936" width="9.140625" style="95"/>
    <col min="7937" max="7937" width="4" style="95" customWidth="1"/>
    <col min="7938" max="7938" width="63.28515625" style="95" bestFit="1" customWidth="1"/>
    <col min="7939" max="7939" width="6.7109375" style="95" bestFit="1" customWidth="1"/>
    <col min="7940" max="7940" width="8.85546875" style="95" bestFit="1" customWidth="1"/>
    <col min="7941" max="7941" width="11.5703125" style="95" bestFit="1" customWidth="1"/>
    <col min="7942" max="7943" width="12.7109375" style="95" customWidth="1"/>
    <col min="7944" max="7944" width="11.140625" style="95" bestFit="1" customWidth="1"/>
    <col min="7945" max="7945" width="12.5703125" style="95" customWidth="1"/>
    <col min="7946" max="7946" width="9.140625" style="95"/>
    <col min="7947" max="7947" width="11.85546875" style="95" customWidth="1"/>
    <col min="7948" max="8192" width="9.140625" style="95"/>
    <col min="8193" max="8193" width="4" style="95" customWidth="1"/>
    <col min="8194" max="8194" width="63.28515625" style="95" bestFit="1" customWidth="1"/>
    <col min="8195" max="8195" width="6.7109375" style="95" bestFit="1" customWidth="1"/>
    <col min="8196" max="8196" width="8.85546875" style="95" bestFit="1" customWidth="1"/>
    <col min="8197" max="8197" width="11.5703125" style="95" bestFit="1" customWidth="1"/>
    <col min="8198" max="8199" width="12.7109375" style="95" customWidth="1"/>
    <col min="8200" max="8200" width="11.140625" style="95" bestFit="1" customWidth="1"/>
    <col min="8201" max="8201" width="12.5703125" style="95" customWidth="1"/>
    <col min="8202" max="8202" width="9.140625" style="95"/>
    <col min="8203" max="8203" width="11.85546875" style="95" customWidth="1"/>
    <col min="8204" max="8448" width="9.140625" style="95"/>
    <col min="8449" max="8449" width="4" style="95" customWidth="1"/>
    <col min="8450" max="8450" width="63.28515625" style="95" bestFit="1" customWidth="1"/>
    <col min="8451" max="8451" width="6.7109375" style="95" bestFit="1" customWidth="1"/>
    <col min="8452" max="8452" width="8.85546875" style="95" bestFit="1" customWidth="1"/>
    <col min="8453" max="8453" width="11.5703125" style="95" bestFit="1" customWidth="1"/>
    <col min="8454" max="8455" width="12.7109375" style="95" customWidth="1"/>
    <col min="8456" max="8456" width="11.140625" style="95" bestFit="1" customWidth="1"/>
    <col min="8457" max="8457" width="12.5703125" style="95" customWidth="1"/>
    <col min="8458" max="8458" width="9.140625" style="95"/>
    <col min="8459" max="8459" width="11.85546875" style="95" customWidth="1"/>
    <col min="8460" max="8704" width="9.140625" style="95"/>
    <col min="8705" max="8705" width="4" style="95" customWidth="1"/>
    <col min="8706" max="8706" width="63.28515625" style="95" bestFit="1" customWidth="1"/>
    <col min="8707" max="8707" width="6.7109375" style="95" bestFit="1" customWidth="1"/>
    <col min="8708" max="8708" width="8.85546875" style="95" bestFit="1" customWidth="1"/>
    <col min="8709" max="8709" width="11.5703125" style="95" bestFit="1" customWidth="1"/>
    <col min="8710" max="8711" width="12.7109375" style="95" customWidth="1"/>
    <col min="8712" max="8712" width="11.140625" style="95" bestFit="1" customWidth="1"/>
    <col min="8713" max="8713" width="12.5703125" style="95" customWidth="1"/>
    <col min="8714" max="8714" width="9.140625" style="95"/>
    <col min="8715" max="8715" width="11.85546875" style="95" customWidth="1"/>
    <col min="8716" max="8960" width="9.140625" style="95"/>
    <col min="8961" max="8961" width="4" style="95" customWidth="1"/>
    <col min="8962" max="8962" width="63.28515625" style="95" bestFit="1" customWidth="1"/>
    <col min="8963" max="8963" width="6.7109375" style="95" bestFit="1" customWidth="1"/>
    <col min="8964" max="8964" width="8.85546875" style="95" bestFit="1" customWidth="1"/>
    <col min="8965" max="8965" width="11.5703125" style="95" bestFit="1" customWidth="1"/>
    <col min="8966" max="8967" width="12.7109375" style="95" customWidth="1"/>
    <col min="8968" max="8968" width="11.140625" style="95" bestFit="1" customWidth="1"/>
    <col min="8969" max="8969" width="12.5703125" style="95" customWidth="1"/>
    <col min="8970" max="8970" width="9.140625" style="95"/>
    <col min="8971" max="8971" width="11.85546875" style="95" customWidth="1"/>
    <col min="8972" max="9216" width="9.140625" style="95"/>
    <col min="9217" max="9217" width="4" style="95" customWidth="1"/>
    <col min="9218" max="9218" width="63.28515625" style="95" bestFit="1" customWidth="1"/>
    <col min="9219" max="9219" width="6.7109375" style="95" bestFit="1" customWidth="1"/>
    <col min="9220" max="9220" width="8.85546875" style="95" bestFit="1" customWidth="1"/>
    <col min="9221" max="9221" width="11.5703125" style="95" bestFit="1" customWidth="1"/>
    <col min="9222" max="9223" width="12.7109375" style="95" customWidth="1"/>
    <col min="9224" max="9224" width="11.140625" style="95" bestFit="1" customWidth="1"/>
    <col min="9225" max="9225" width="12.5703125" style="95" customWidth="1"/>
    <col min="9226" max="9226" width="9.140625" style="95"/>
    <col min="9227" max="9227" width="11.85546875" style="95" customWidth="1"/>
    <col min="9228" max="9472" width="9.140625" style="95"/>
    <col min="9473" max="9473" width="4" style="95" customWidth="1"/>
    <col min="9474" max="9474" width="63.28515625" style="95" bestFit="1" customWidth="1"/>
    <col min="9475" max="9475" width="6.7109375" style="95" bestFit="1" customWidth="1"/>
    <col min="9476" max="9476" width="8.85546875" style="95" bestFit="1" customWidth="1"/>
    <col min="9477" max="9477" width="11.5703125" style="95" bestFit="1" customWidth="1"/>
    <col min="9478" max="9479" width="12.7109375" style="95" customWidth="1"/>
    <col min="9480" max="9480" width="11.140625" style="95" bestFit="1" customWidth="1"/>
    <col min="9481" max="9481" width="12.5703125" style="95" customWidth="1"/>
    <col min="9482" max="9482" width="9.140625" style="95"/>
    <col min="9483" max="9483" width="11.85546875" style="95" customWidth="1"/>
    <col min="9484" max="9728" width="9.140625" style="95"/>
    <col min="9729" max="9729" width="4" style="95" customWidth="1"/>
    <col min="9730" max="9730" width="63.28515625" style="95" bestFit="1" customWidth="1"/>
    <col min="9731" max="9731" width="6.7109375" style="95" bestFit="1" customWidth="1"/>
    <col min="9732" max="9732" width="8.85546875" style="95" bestFit="1" customWidth="1"/>
    <col min="9733" max="9733" width="11.5703125" style="95" bestFit="1" customWidth="1"/>
    <col min="9734" max="9735" width="12.7109375" style="95" customWidth="1"/>
    <col min="9736" max="9736" width="11.140625" style="95" bestFit="1" customWidth="1"/>
    <col min="9737" max="9737" width="12.5703125" style="95" customWidth="1"/>
    <col min="9738" max="9738" width="9.140625" style="95"/>
    <col min="9739" max="9739" width="11.85546875" style="95" customWidth="1"/>
    <col min="9740" max="9984" width="9.140625" style="95"/>
    <col min="9985" max="9985" width="4" style="95" customWidth="1"/>
    <col min="9986" max="9986" width="63.28515625" style="95" bestFit="1" customWidth="1"/>
    <col min="9987" max="9987" width="6.7109375" style="95" bestFit="1" customWidth="1"/>
    <col min="9988" max="9988" width="8.85546875" style="95" bestFit="1" customWidth="1"/>
    <col min="9989" max="9989" width="11.5703125" style="95" bestFit="1" customWidth="1"/>
    <col min="9990" max="9991" width="12.7109375" style="95" customWidth="1"/>
    <col min="9992" max="9992" width="11.140625" style="95" bestFit="1" customWidth="1"/>
    <col min="9993" max="9993" width="12.5703125" style="95" customWidth="1"/>
    <col min="9994" max="9994" width="9.140625" style="95"/>
    <col min="9995" max="9995" width="11.85546875" style="95" customWidth="1"/>
    <col min="9996" max="10240" width="9.140625" style="95"/>
    <col min="10241" max="10241" width="4" style="95" customWidth="1"/>
    <col min="10242" max="10242" width="63.28515625" style="95" bestFit="1" customWidth="1"/>
    <col min="10243" max="10243" width="6.7109375" style="95" bestFit="1" customWidth="1"/>
    <col min="10244" max="10244" width="8.85546875" style="95" bestFit="1" customWidth="1"/>
    <col min="10245" max="10245" width="11.5703125" style="95" bestFit="1" customWidth="1"/>
    <col min="10246" max="10247" width="12.7109375" style="95" customWidth="1"/>
    <col min="10248" max="10248" width="11.140625" style="95" bestFit="1" customWidth="1"/>
    <col min="10249" max="10249" width="12.5703125" style="95" customWidth="1"/>
    <col min="10250" max="10250" width="9.140625" style="95"/>
    <col min="10251" max="10251" width="11.85546875" style="95" customWidth="1"/>
    <col min="10252" max="10496" width="9.140625" style="95"/>
    <col min="10497" max="10497" width="4" style="95" customWidth="1"/>
    <col min="10498" max="10498" width="63.28515625" style="95" bestFit="1" customWidth="1"/>
    <col min="10499" max="10499" width="6.7109375" style="95" bestFit="1" customWidth="1"/>
    <col min="10500" max="10500" width="8.85546875" style="95" bestFit="1" customWidth="1"/>
    <col min="10501" max="10501" width="11.5703125" style="95" bestFit="1" customWidth="1"/>
    <col min="10502" max="10503" width="12.7109375" style="95" customWidth="1"/>
    <col min="10504" max="10504" width="11.140625" style="95" bestFit="1" customWidth="1"/>
    <col min="10505" max="10505" width="12.5703125" style="95" customWidth="1"/>
    <col min="10506" max="10506" width="9.140625" style="95"/>
    <col min="10507" max="10507" width="11.85546875" style="95" customWidth="1"/>
    <col min="10508" max="10752" width="9.140625" style="95"/>
    <col min="10753" max="10753" width="4" style="95" customWidth="1"/>
    <col min="10754" max="10754" width="63.28515625" style="95" bestFit="1" customWidth="1"/>
    <col min="10755" max="10755" width="6.7109375" style="95" bestFit="1" customWidth="1"/>
    <col min="10756" max="10756" width="8.85546875" style="95" bestFit="1" customWidth="1"/>
    <col min="10757" max="10757" width="11.5703125" style="95" bestFit="1" customWidth="1"/>
    <col min="10758" max="10759" width="12.7109375" style="95" customWidth="1"/>
    <col min="10760" max="10760" width="11.140625" style="95" bestFit="1" customWidth="1"/>
    <col min="10761" max="10761" width="12.5703125" style="95" customWidth="1"/>
    <col min="10762" max="10762" width="9.140625" style="95"/>
    <col min="10763" max="10763" width="11.85546875" style="95" customWidth="1"/>
    <col min="10764" max="11008" width="9.140625" style="95"/>
    <col min="11009" max="11009" width="4" style="95" customWidth="1"/>
    <col min="11010" max="11010" width="63.28515625" style="95" bestFit="1" customWidth="1"/>
    <col min="11011" max="11011" width="6.7109375" style="95" bestFit="1" customWidth="1"/>
    <col min="11012" max="11012" width="8.85546875" style="95" bestFit="1" customWidth="1"/>
    <col min="11013" max="11013" width="11.5703125" style="95" bestFit="1" customWidth="1"/>
    <col min="11014" max="11015" width="12.7109375" style="95" customWidth="1"/>
    <col min="11016" max="11016" width="11.140625" style="95" bestFit="1" customWidth="1"/>
    <col min="11017" max="11017" width="12.5703125" style="95" customWidth="1"/>
    <col min="11018" max="11018" width="9.140625" style="95"/>
    <col min="11019" max="11019" width="11.85546875" style="95" customWidth="1"/>
    <col min="11020" max="11264" width="9.140625" style="95"/>
    <col min="11265" max="11265" width="4" style="95" customWidth="1"/>
    <col min="11266" max="11266" width="63.28515625" style="95" bestFit="1" customWidth="1"/>
    <col min="11267" max="11267" width="6.7109375" style="95" bestFit="1" customWidth="1"/>
    <col min="11268" max="11268" width="8.85546875" style="95" bestFit="1" customWidth="1"/>
    <col min="11269" max="11269" width="11.5703125" style="95" bestFit="1" customWidth="1"/>
    <col min="11270" max="11271" width="12.7109375" style="95" customWidth="1"/>
    <col min="11272" max="11272" width="11.140625" style="95" bestFit="1" customWidth="1"/>
    <col min="11273" max="11273" width="12.5703125" style="95" customWidth="1"/>
    <col min="11274" max="11274" width="9.140625" style="95"/>
    <col min="11275" max="11275" width="11.85546875" style="95" customWidth="1"/>
    <col min="11276" max="11520" width="9.140625" style="95"/>
    <col min="11521" max="11521" width="4" style="95" customWidth="1"/>
    <col min="11522" max="11522" width="63.28515625" style="95" bestFit="1" customWidth="1"/>
    <col min="11523" max="11523" width="6.7109375" style="95" bestFit="1" customWidth="1"/>
    <col min="11524" max="11524" width="8.85546875" style="95" bestFit="1" customWidth="1"/>
    <col min="11525" max="11525" width="11.5703125" style="95" bestFit="1" customWidth="1"/>
    <col min="11526" max="11527" width="12.7109375" style="95" customWidth="1"/>
    <col min="11528" max="11528" width="11.140625" style="95" bestFit="1" customWidth="1"/>
    <col min="11529" max="11529" width="12.5703125" style="95" customWidth="1"/>
    <col min="11530" max="11530" width="9.140625" style="95"/>
    <col min="11531" max="11531" width="11.85546875" style="95" customWidth="1"/>
    <col min="11532" max="11776" width="9.140625" style="95"/>
    <col min="11777" max="11777" width="4" style="95" customWidth="1"/>
    <col min="11778" max="11778" width="63.28515625" style="95" bestFit="1" customWidth="1"/>
    <col min="11779" max="11779" width="6.7109375" style="95" bestFit="1" customWidth="1"/>
    <col min="11780" max="11780" width="8.85546875" style="95" bestFit="1" customWidth="1"/>
    <col min="11781" max="11781" width="11.5703125" style="95" bestFit="1" customWidth="1"/>
    <col min="11782" max="11783" width="12.7109375" style="95" customWidth="1"/>
    <col min="11784" max="11784" width="11.140625" style="95" bestFit="1" customWidth="1"/>
    <col min="11785" max="11785" width="12.5703125" style="95" customWidth="1"/>
    <col min="11786" max="11786" width="9.140625" style="95"/>
    <col min="11787" max="11787" width="11.85546875" style="95" customWidth="1"/>
    <col min="11788" max="12032" width="9.140625" style="95"/>
    <col min="12033" max="12033" width="4" style="95" customWidth="1"/>
    <col min="12034" max="12034" width="63.28515625" style="95" bestFit="1" customWidth="1"/>
    <col min="12035" max="12035" width="6.7109375" style="95" bestFit="1" customWidth="1"/>
    <col min="12036" max="12036" width="8.85546875" style="95" bestFit="1" customWidth="1"/>
    <col min="12037" max="12037" width="11.5703125" style="95" bestFit="1" customWidth="1"/>
    <col min="12038" max="12039" width="12.7109375" style="95" customWidth="1"/>
    <col min="12040" max="12040" width="11.140625" style="95" bestFit="1" customWidth="1"/>
    <col min="12041" max="12041" width="12.5703125" style="95" customWidth="1"/>
    <col min="12042" max="12042" width="9.140625" style="95"/>
    <col min="12043" max="12043" width="11.85546875" style="95" customWidth="1"/>
    <col min="12044" max="12288" width="9.140625" style="95"/>
    <col min="12289" max="12289" width="4" style="95" customWidth="1"/>
    <col min="12290" max="12290" width="63.28515625" style="95" bestFit="1" customWidth="1"/>
    <col min="12291" max="12291" width="6.7109375" style="95" bestFit="1" customWidth="1"/>
    <col min="12292" max="12292" width="8.85546875" style="95" bestFit="1" customWidth="1"/>
    <col min="12293" max="12293" width="11.5703125" style="95" bestFit="1" customWidth="1"/>
    <col min="12294" max="12295" width="12.7109375" style="95" customWidth="1"/>
    <col min="12296" max="12296" width="11.140625" style="95" bestFit="1" customWidth="1"/>
    <col min="12297" max="12297" width="12.5703125" style="95" customWidth="1"/>
    <col min="12298" max="12298" width="9.140625" style="95"/>
    <col min="12299" max="12299" width="11.85546875" style="95" customWidth="1"/>
    <col min="12300" max="12544" width="9.140625" style="95"/>
    <col min="12545" max="12545" width="4" style="95" customWidth="1"/>
    <col min="12546" max="12546" width="63.28515625" style="95" bestFit="1" customWidth="1"/>
    <col min="12547" max="12547" width="6.7109375" style="95" bestFit="1" customWidth="1"/>
    <col min="12548" max="12548" width="8.85546875" style="95" bestFit="1" customWidth="1"/>
    <col min="12549" max="12549" width="11.5703125" style="95" bestFit="1" customWidth="1"/>
    <col min="12550" max="12551" width="12.7109375" style="95" customWidth="1"/>
    <col min="12552" max="12552" width="11.140625" style="95" bestFit="1" customWidth="1"/>
    <col min="12553" max="12553" width="12.5703125" style="95" customWidth="1"/>
    <col min="12554" max="12554" width="9.140625" style="95"/>
    <col min="12555" max="12555" width="11.85546875" style="95" customWidth="1"/>
    <col min="12556" max="12800" width="9.140625" style="95"/>
    <col min="12801" max="12801" width="4" style="95" customWidth="1"/>
    <col min="12802" max="12802" width="63.28515625" style="95" bestFit="1" customWidth="1"/>
    <col min="12803" max="12803" width="6.7109375" style="95" bestFit="1" customWidth="1"/>
    <col min="12804" max="12804" width="8.85546875" style="95" bestFit="1" customWidth="1"/>
    <col min="12805" max="12805" width="11.5703125" style="95" bestFit="1" customWidth="1"/>
    <col min="12806" max="12807" width="12.7109375" style="95" customWidth="1"/>
    <col min="12808" max="12808" width="11.140625" style="95" bestFit="1" customWidth="1"/>
    <col min="12809" max="12809" width="12.5703125" style="95" customWidth="1"/>
    <col min="12810" max="12810" width="9.140625" style="95"/>
    <col min="12811" max="12811" width="11.85546875" style="95" customWidth="1"/>
    <col min="12812" max="13056" width="9.140625" style="95"/>
    <col min="13057" max="13057" width="4" style="95" customWidth="1"/>
    <col min="13058" max="13058" width="63.28515625" style="95" bestFit="1" customWidth="1"/>
    <col min="13059" max="13059" width="6.7109375" style="95" bestFit="1" customWidth="1"/>
    <col min="13060" max="13060" width="8.85546875" style="95" bestFit="1" customWidth="1"/>
    <col min="13061" max="13061" width="11.5703125" style="95" bestFit="1" customWidth="1"/>
    <col min="13062" max="13063" width="12.7109375" style="95" customWidth="1"/>
    <col min="13064" max="13064" width="11.140625" style="95" bestFit="1" customWidth="1"/>
    <col min="13065" max="13065" width="12.5703125" style="95" customWidth="1"/>
    <col min="13066" max="13066" width="9.140625" style="95"/>
    <col min="13067" max="13067" width="11.85546875" style="95" customWidth="1"/>
    <col min="13068" max="13312" width="9.140625" style="95"/>
    <col min="13313" max="13313" width="4" style="95" customWidth="1"/>
    <col min="13314" max="13314" width="63.28515625" style="95" bestFit="1" customWidth="1"/>
    <col min="13315" max="13315" width="6.7109375" style="95" bestFit="1" customWidth="1"/>
    <col min="13316" max="13316" width="8.85546875" style="95" bestFit="1" customWidth="1"/>
    <col min="13317" max="13317" width="11.5703125" style="95" bestFit="1" customWidth="1"/>
    <col min="13318" max="13319" width="12.7109375" style="95" customWidth="1"/>
    <col min="13320" max="13320" width="11.140625" style="95" bestFit="1" customWidth="1"/>
    <col min="13321" max="13321" width="12.5703125" style="95" customWidth="1"/>
    <col min="13322" max="13322" width="9.140625" style="95"/>
    <col min="13323" max="13323" width="11.85546875" style="95" customWidth="1"/>
    <col min="13324" max="13568" width="9.140625" style="95"/>
    <col min="13569" max="13569" width="4" style="95" customWidth="1"/>
    <col min="13570" max="13570" width="63.28515625" style="95" bestFit="1" customWidth="1"/>
    <col min="13571" max="13571" width="6.7109375" style="95" bestFit="1" customWidth="1"/>
    <col min="13572" max="13572" width="8.85546875" style="95" bestFit="1" customWidth="1"/>
    <col min="13573" max="13573" width="11.5703125" style="95" bestFit="1" customWidth="1"/>
    <col min="13574" max="13575" width="12.7109375" style="95" customWidth="1"/>
    <col min="13576" max="13576" width="11.140625" style="95" bestFit="1" customWidth="1"/>
    <col min="13577" max="13577" width="12.5703125" style="95" customWidth="1"/>
    <col min="13578" max="13578" width="9.140625" style="95"/>
    <col min="13579" max="13579" width="11.85546875" style="95" customWidth="1"/>
    <col min="13580" max="13824" width="9.140625" style="95"/>
    <col min="13825" max="13825" width="4" style="95" customWidth="1"/>
    <col min="13826" max="13826" width="63.28515625" style="95" bestFit="1" customWidth="1"/>
    <col min="13827" max="13827" width="6.7109375" style="95" bestFit="1" customWidth="1"/>
    <col min="13828" max="13828" width="8.85546875" style="95" bestFit="1" customWidth="1"/>
    <col min="13829" max="13829" width="11.5703125" style="95" bestFit="1" customWidth="1"/>
    <col min="13830" max="13831" width="12.7109375" style="95" customWidth="1"/>
    <col min="13832" max="13832" width="11.140625" style="95" bestFit="1" customWidth="1"/>
    <col min="13833" max="13833" width="12.5703125" style="95" customWidth="1"/>
    <col min="13834" max="13834" width="9.140625" style="95"/>
    <col min="13835" max="13835" width="11.85546875" style="95" customWidth="1"/>
    <col min="13836" max="14080" width="9.140625" style="95"/>
    <col min="14081" max="14081" width="4" style="95" customWidth="1"/>
    <col min="14082" max="14082" width="63.28515625" style="95" bestFit="1" customWidth="1"/>
    <col min="14083" max="14083" width="6.7109375" style="95" bestFit="1" customWidth="1"/>
    <col min="14084" max="14084" width="8.85546875" style="95" bestFit="1" customWidth="1"/>
    <col min="14085" max="14085" width="11.5703125" style="95" bestFit="1" customWidth="1"/>
    <col min="14086" max="14087" width="12.7109375" style="95" customWidth="1"/>
    <col min="14088" max="14088" width="11.140625" style="95" bestFit="1" customWidth="1"/>
    <col min="14089" max="14089" width="12.5703125" style="95" customWidth="1"/>
    <col min="14090" max="14090" width="9.140625" style="95"/>
    <col min="14091" max="14091" width="11.85546875" style="95" customWidth="1"/>
    <col min="14092" max="14336" width="9.140625" style="95"/>
    <col min="14337" max="14337" width="4" style="95" customWidth="1"/>
    <col min="14338" max="14338" width="63.28515625" style="95" bestFit="1" customWidth="1"/>
    <col min="14339" max="14339" width="6.7109375" style="95" bestFit="1" customWidth="1"/>
    <col min="14340" max="14340" width="8.85546875" style="95" bestFit="1" customWidth="1"/>
    <col min="14341" max="14341" width="11.5703125" style="95" bestFit="1" customWidth="1"/>
    <col min="14342" max="14343" width="12.7109375" style="95" customWidth="1"/>
    <col min="14344" max="14344" width="11.140625" style="95" bestFit="1" customWidth="1"/>
    <col min="14345" max="14345" width="12.5703125" style="95" customWidth="1"/>
    <col min="14346" max="14346" width="9.140625" style="95"/>
    <col min="14347" max="14347" width="11.85546875" style="95" customWidth="1"/>
    <col min="14348" max="14592" width="9.140625" style="95"/>
    <col min="14593" max="14593" width="4" style="95" customWidth="1"/>
    <col min="14594" max="14594" width="63.28515625" style="95" bestFit="1" customWidth="1"/>
    <col min="14595" max="14595" width="6.7109375" style="95" bestFit="1" customWidth="1"/>
    <col min="14596" max="14596" width="8.85546875" style="95" bestFit="1" customWidth="1"/>
    <col min="14597" max="14597" width="11.5703125" style="95" bestFit="1" customWidth="1"/>
    <col min="14598" max="14599" width="12.7109375" style="95" customWidth="1"/>
    <col min="14600" max="14600" width="11.140625" style="95" bestFit="1" customWidth="1"/>
    <col min="14601" max="14601" width="12.5703125" style="95" customWidth="1"/>
    <col min="14602" max="14602" width="9.140625" style="95"/>
    <col min="14603" max="14603" width="11.85546875" style="95" customWidth="1"/>
    <col min="14604" max="14848" width="9.140625" style="95"/>
    <col min="14849" max="14849" width="4" style="95" customWidth="1"/>
    <col min="14850" max="14850" width="63.28515625" style="95" bestFit="1" customWidth="1"/>
    <col min="14851" max="14851" width="6.7109375" style="95" bestFit="1" customWidth="1"/>
    <col min="14852" max="14852" width="8.85546875" style="95" bestFit="1" customWidth="1"/>
    <col min="14853" max="14853" width="11.5703125" style="95" bestFit="1" customWidth="1"/>
    <col min="14854" max="14855" width="12.7109375" style="95" customWidth="1"/>
    <col min="14856" max="14856" width="11.140625" style="95" bestFit="1" customWidth="1"/>
    <col min="14857" max="14857" width="12.5703125" style="95" customWidth="1"/>
    <col min="14858" max="14858" width="9.140625" style="95"/>
    <col min="14859" max="14859" width="11.85546875" style="95" customWidth="1"/>
    <col min="14860" max="15104" width="9.140625" style="95"/>
    <col min="15105" max="15105" width="4" style="95" customWidth="1"/>
    <col min="15106" max="15106" width="63.28515625" style="95" bestFit="1" customWidth="1"/>
    <col min="15107" max="15107" width="6.7109375" style="95" bestFit="1" customWidth="1"/>
    <col min="15108" max="15108" width="8.85546875" style="95" bestFit="1" customWidth="1"/>
    <col min="15109" max="15109" width="11.5703125" style="95" bestFit="1" customWidth="1"/>
    <col min="15110" max="15111" width="12.7109375" style="95" customWidth="1"/>
    <col min="15112" max="15112" width="11.140625" style="95" bestFit="1" customWidth="1"/>
    <col min="15113" max="15113" width="12.5703125" style="95" customWidth="1"/>
    <col min="15114" max="15114" width="9.140625" style="95"/>
    <col min="15115" max="15115" width="11.85546875" style="95" customWidth="1"/>
    <col min="15116" max="15360" width="9.140625" style="95"/>
    <col min="15361" max="15361" width="4" style="95" customWidth="1"/>
    <col min="15362" max="15362" width="63.28515625" style="95" bestFit="1" customWidth="1"/>
    <col min="15363" max="15363" width="6.7109375" style="95" bestFit="1" customWidth="1"/>
    <col min="15364" max="15364" width="8.85546875" style="95" bestFit="1" customWidth="1"/>
    <col min="15365" max="15365" width="11.5703125" style="95" bestFit="1" customWidth="1"/>
    <col min="15366" max="15367" width="12.7109375" style="95" customWidth="1"/>
    <col min="15368" max="15368" width="11.140625" style="95" bestFit="1" customWidth="1"/>
    <col min="15369" max="15369" width="12.5703125" style="95" customWidth="1"/>
    <col min="15370" max="15370" width="9.140625" style="95"/>
    <col min="15371" max="15371" width="11.85546875" style="95" customWidth="1"/>
    <col min="15372" max="15616" width="9.140625" style="95"/>
    <col min="15617" max="15617" width="4" style="95" customWidth="1"/>
    <col min="15618" max="15618" width="63.28515625" style="95" bestFit="1" customWidth="1"/>
    <col min="15619" max="15619" width="6.7109375" style="95" bestFit="1" customWidth="1"/>
    <col min="15620" max="15620" width="8.85546875" style="95" bestFit="1" customWidth="1"/>
    <col min="15621" max="15621" width="11.5703125" style="95" bestFit="1" customWidth="1"/>
    <col min="15622" max="15623" width="12.7109375" style="95" customWidth="1"/>
    <col min="15624" max="15624" width="11.140625" style="95" bestFit="1" customWidth="1"/>
    <col min="15625" max="15625" width="12.5703125" style="95" customWidth="1"/>
    <col min="15626" max="15626" width="9.140625" style="95"/>
    <col min="15627" max="15627" width="11.85546875" style="95" customWidth="1"/>
    <col min="15628" max="15872" width="9.140625" style="95"/>
    <col min="15873" max="15873" width="4" style="95" customWidth="1"/>
    <col min="15874" max="15874" width="63.28515625" style="95" bestFit="1" customWidth="1"/>
    <col min="15875" max="15875" width="6.7109375" style="95" bestFit="1" customWidth="1"/>
    <col min="15876" max="15876" width="8.85546875" style="95" bestFit="1" customWidth="1"/>
    <col min="15877" max="15877" width="11.5703125" style="95" bestFit="1" customWidth="1"/>
    <col min="15878" max="15879" width="12.7109375" style="95" customWidth="1"/>
    <col min="15880" max="15880" width="11.140625" style="95" bestFit="1" customWidth="1"/>
    <col min="15881" max="15881" width="12.5703125" style="95" customWidth="1"/>
    <col min="15882" max="15882" width="9.140625" style="95"/>
    <col min="15883" max="15883" width="11.85546875" style="95" customWidth="1"/>
    <col min="15884" max="16128" width="9.140625" style="95"/>
    <col min="16129" max="16129" width="4" style="95" customWidth="1"/>
    <col min="16130" max="16130" width="63.28515625" style="95" bestFit="1" customWidth="1"/>
    <col min="16131" max="16131" width="6.7109375" style="95" bestFit="1" customWidth="1"/>
    <col min="16132" max="16132" width="8.85546875" style="95" bestFit="1" customWidth="1"/>
    <col min="16133" max="16133" width="11.5703125" style="95" bestFit="1" customWidth="1"/>
    <col min="16134" max="16135" width="12.7109375" style="95" customWidth="1"/>
    <col min="16136" max="16136" width="11.140625" style="95" bestFit="1" customWidth="1"/>
    <col min="16137" max="16137" width="12.5703125" style="95" customWidth="1"/>
    <col min="16138" max="16138" width="9.140625" style="95"/>
    <col min="16139" max="16139" width="11.85546875" style="95" customWidth="1"/>
    <col min="16140" max="16384" width="9.140625" style="95"/>
  </cols>
  <sheetData>
    <row r="1" spans="1:11" ht="15">
      <c r="A1" s="967" t="s">
        <v>736</v>
      </c>
      <c r="B1" s="970"/>
      <c r="C1" s="99"/>
      <c r="D1" s="100"/>
      <c r="E1" s="100"/>
      <c r="F1" s="100"/>
      <c r="G1" s="100"/>
      <c r="H1" s="101"/>
      <c r="I1" s="102"/>
      <c r="J1" s="102"/>
      <c r="K1" s="103"/>
    </row>
    <row r="2" spans="1:11">
      <c r="A2" s="966" t="s">
        <v>743</v>
      </c>
      <c r="B2" s="971"/>
      <c r="C2" s="971"/>
      <c r="D2" s="104"/>
      <c r="E2" s="105"/>
      <c r="F2" s="105"/>
      <c r="G2" s="105"/>
      <c r="H2" s="101"/>
      <c r="I2" s="102"/>
      <c r="J2" s="102"/>
      <c r="K2" s="103"/>
    </row>
    <row r="3" spans="1:11" ht="194.25" customHeight="1">
      <c r="A3" s="106" t="s">
        <v>366</v>
      </c>
      <c r="B3" s="968" t="s">
        <v>744</v>
      </c>
      <c r="C3" s="972"/>
      <c r="D3" s="972"/>
      <c r="E3" s="972"/>
      <c r="F3" s="972"/>
      <c r="G3" s="107"/>
      <c r="H3" s="101"/>
      <c r="I3" s="102"/>
      <c r="J3" s="102"/>
      <c r="K3" s="103"/>
    </row>
    <row r="4" spans="1:11" s="113" customFormat="1" ht="12.75" customHeight="1">
      <c r="A4" s="966" t="s">
        <v>745</v>
      </c>
      <c r="B4" s="966"/>
      <c r="C4" s="966"/>
      <c r="D4" s="108"/>
      <c r="E4" s="108"/>
      <c r="F4" s="108"/>
      <c r="G4" s="109"/>
      <c r="H4" s="110"/>
      <c r="I4" s="111"/>
      <c r="J4" s="111"/>
      <c r="K4" s="112"/>
    </row>
    <row r="5" spans="1:11" ht="51" customHeight="1">
      <c r="A5" s="106" t="s">
        <v>366</v>
      </c>
      <c r="B5" s="968" t="s">
        <v>746</v>
      </c>
      <c r="C5" s="968"/>
      <c r="D5" s="968"/>
      <c r="E5" s="968"/>
      <c r="F5" s="968"/>
      <c r="G5" s="114"/>
      <c r="H5" s="101"/>
      <c r="I5" s="102"/>
      <c r="J5" s="102"/>
      <c r="K5" s="103"/>
    </row>
    <row r="6" spans="1:11">
      <c r="A6" s="966" t="s">
        <v>747</v>
      </c>
      <c r="B6" s="969"/>
      <c r="C6" s="115"/>
      <c r="D6" s="115"/>
      <c r="E6" s="115"/>
      <c r="F6" s="115"/>
      <c r="G6" s="115"/>
      <c r="H6" s="101"/>
      <c r="I6" s="102"/>
      <c r="J6" s="102"/>
      <c r="K6" s="103"/>
    </row>
    <row r="7" spans="1:11" ht="13.5" thickBot="1">
      <c r="A7" s="116"/>
      <c r="B7" s="117"/>
      <c r="C7" s="118"/>
      <c r="D7" s="119"/>
      <c r="E7" s="119"/>
      <c r="F7" s="119"/>
      <c r="G7" s="119"/>
      <c r="H7" s="101"/>
      <c r="I7" s="102"/>
      <c r="J7" s="102"/>
      <c r="K7" s="103"/>
    </row>
    <row r="8" spans="1:11" s="126" customFormat="1" ht="38.25">
      <c r="A8" s="120" t="s">
        <v>369</v>
      </c>
      <c r="B8" s="120" t="s">
        <v>370</v>
      </c>
      <c r="C8" s="121" t="s">
        <v>371</v>
      </c>
      <c r="D8" s="121" t="s">
        <v>372</v>
      </c>
      <c r="E8" s="122" t="s">
        <v>748</v>
      </c>
      <c r="F8" s="123" t="s">
        <v>735</v>
      </c>
      <c r="G8" s="124" t="s">
        <v>375</v>
      </c>
      <c r="H8" s="125"/>
    </row>
    <row r="9" spans="1:11" s="131" customFormat="1">
      <c r="A9" s="127"/>
      <c r="B9" s="127"/>
      <c r="C9" s="128"/>
      <c r="D9" s="128"/>
      <c r="E9" s="129"/>
      <c r="F9" s="129"/>
      <c r="G9" s="129"/>
      <c r="H9" s="130"/>
    </row>
    <row r="10" spans="1:11" s="138" customFormat="1" ht="38.25">
      <c r="A10" s="132">
        <v>1</v>
      </c>
      <c r="B10" s="133" t="s">
        <v>749</v>
      </c>
      <c r="C10" s="134"/>
      <c r="D10" s="135"/>
      <c r="E10" s="136"/>
      <c r="F10" s="137"/>
      <c r="G10" s="137"/>
      <c r="I10" s="139"/>
      <c r="K10" s="139"/>
    </row>
    <row r="11" spans="1:11" s="138" customFormat="1">
      <c r="A11" s="132"/>
      <c r="B11" s="133" t="s">
        <v>750</v>
      </c>
      <c r="C11" s="134" t="s">
        <v>417</v>
      </c>
      <c r="D11" s="135">
        <v>25</v>
      </c>
      <c r="E11" s="136">
        <v>0</v>
      </c>
      <c r="F11" s="137">
        <f t="shared" ref="F11:F20" si="0">D11*E11</f>
        <v>0</v>
      </c>
      <c r="G11" s="137"/>
      <c r="I11" s="139"/>
      <c r="K11" s="139"/>
    </row>
    <row r="12" spans="1:11" s="138" customFormat="1">
      <c r="A12" s="132"/>
      <c r="B12" s="133" t="s">
        <v>751</v>
      </c>
      <c r="C12" s="134" t="s">
        <v>417</v>
      </c>
      <c r="D12" s="135">
        <v>25</v>
      </c>
      <c r="E12" s="136"/>
      <c r="F12" s="137">
        <f>D12*E12</f>
        <v>0</v>
      </c>
      <c r="G12" s="137"/>
      <c r="I12" s="139"/>
      <c r="K12" s="139"/>
    </row>
    <row r="13" spans="1:11" s="138" customFormat="1">
      <c r="A13" s="132"/>
      <c r="B13" s="133" t="s">
        <v>752</v>
      </c>
      <c r="C13" s="134" t="s">
        <v>417</v>
      </c>
      <c r="D13" s="135">
        <v>20</v>
      </c>
      <c r="E13" s="136"/>
      <c r="F13" s="137">
        <f t="shared" si="0"/>
        <v>0</v>
      </c>
      <c r="G13" s="137"/>
      <c r="I13" s="139"/>
      <c r="K13" s="139"/>
    </row>
    <row r="14" spans="1:11" s="138" customFormat="1">
      <c r="A14" s="132"/>
      <c r="B14" s="133" t="s">
        <v>753</v>
      </c>
      <c r="C14" s="134" t="s">
        <v>417</v>
      </c>
      <c r="D14" s="135">
        <v>20</v>
      </c>
      <c r="E14" s="136"/>
      <c r="F14" s="137">
        <f>D14*E14</f>
        <v>0</v>
      </c>
      <c r="G14" s="137"/>
      <c r="I14" s="139"/>
      <c r="K14" s="139"/>
    </row>
    <row r="15" spans="1:11" s="138" customFormat="1">
      <c r="A15" s="132"/>
      <c r="B15" s="133" t="s">
        <v>754</v>
      </c>
      <c r="C15" s="134" t="s">
        <v>417</v>
      </c>
      <c r="D15" s="135">
        <v>200</v>
      </c>
      <c r="E15" s="136"/>
      <c r="F15" s="137"/>
      <c r="G15" s="137">
        <f>D15*E15</f>
        <v>0</v>
      </c>
      <c r="I15" s="139"/>
      <c r="K15" s="139"/>
    </row>
    <row r="16" spans="1:11" s="138" customFormat="1">
      <c r="A16" s="132"/>
      <c r="B16" s="133" t="s">
        <v>755</v>
      </c>
      <c r="C16" s="134" t="s">
        <v>417</v>
      </c>
      <c r="D16" s="135">
        <v>90</v>
      </c>
      <c r="E16" s="136"/>
      <c r="F16" s="137">
        <f t="shared" si="0"/>
        <v>0</v>
      </c>
      <c r="G16" s="137"/>
      <c r="I16" s="139"/>
      <c r="K16" s="139"/>
    </row>
    <row r="17" spans="1:11" s="138" customFormat="1">
      <c r="A17" s="132"/>
      <c r="B17" s="133" t="s">
        <v>756</v>
      </c>
      <c r="C17" s="134" t="s">
        <v>417</v>
      </c>
      <c r="D17" s="135">
        <v>160</v>
      </c>
      <c r="E17" s="136"/>
      <c r="F17" s="137">
        <f t="shared" si="0"/>
        <v>0</v>
      </c>
      <c r="G17" s="137"/>
      <c r="I17" s="139"/>
      <c r="K17" s="139"/>
    </row>
    <row r="18" spans="1:11" s="138" customFormat="1">
      <c r="A18" s="132"/>
      <c r="B18" s="133" t="s">
        <v>757</v>
      </c>
      <c r="C18" s="134" t="s">
        <v>417</v>
      </c>
      <c r="D18" s="135">
        <v>310</v>
      </c>
      <c r="E18" s="136"/>
      <c r="F18" s="137">
        <f>D18*E18</f>
        <v>0</v>
      </c>
      <c r="G18" s="137"/>
      <c r="I18" s="139"/>
      <c r="K18" s="139"/>
    </row>
    <row r="19" spans="1:11" s="138" customFormat="1">
      <c r="A19" s="132"/>
      <c r="B19" s="133" t="s">
        <v>758</v>
      </c>
      <c r="C19" s="134" t="s">
        <v>417</v>
      </c>
      <c r="D19" s="135">
        <v>140</v>
      </c>
      <c r="E19" s="136"/>
      <c r="F19" s="137"/>
      <c r="G19" s="137">
        <f>D19*E19</f>
        <v>0</v>
      </c>
      <c r="I19" s="139"/>
      <c r="K19" s="139"/>
    </row>
    <row r="20" spans="1:11" s="138" customFormat="1">
      <c r="A20" s="132"/>
      <c r="B20" s="133" t="s">
        <v>759</v>
      </c>
      <c r="C20" s="134" t="s">
        <v>417</v>
      </c>
      <c r="D20" s="135">
        <v>50</v>
      </c>
      <c r="E20" s="136"/>
      <c r="F20" s="137">
        <f t="shared" si="0"/>
        <v>0</v>
      </c>
      <c r="G20" s="137"/>
      <c r="I20" s="139"/>
      <c r="K20" s="139"/>
    </row>
    <row r="21" spans="1:11" s="138" customFormat="1">
      <c r="A21" s="132"/>
      <c r="B21" s="133" t="s">
        <v>760</v>
      </c>
      <c r="C21" s="134" t="s">
        <v>417</v>
      </c>
      <c r="D21" s="135">
        <v>30</v>
      </c>
      <c r="E21" s="136"/>
      <c r="F21" s="137">
        <f>D21*E21</f>
        <v>0</v>
      </c>
      <c r="G21" s="137"/>
      <c r="I21" s="139"/>
      <c r="K21" s="139"/>
    </row>
    <row r="22" spans="1:11" s="141" customFormat="1">
      <c r="A22" s="140"/>
      <c r="B22" s="133"/>
      <c r="C22" s="134"/>
      <c r="D22" s="135"/>
      <c r="E22" s="136"/>
      <c r="F22" s="137"/>
      <c r="G22" s="137"/>
      <c r="I22" s="142"/>
      <c r="K22" s="142"/>
    </row>
    <row r="23" spans="1:11" s="145" customFormat="1" ht="38.25">
      <c r="A23" s="132">
        <f>A10+1</f>
        <v>2</v>
      </c>
      <c r="B23" s="143" t="s">
        <v>761</v>
      </c>
      <c r="C23" s="144"/>
      <c r="D23" s="144"/>
      <c r="E23" s="136"/>
      <c r="F23" s="137"/>
      <c r="G23" s="137"/>
      <c r="H23" s="138"/>
      <c r="I23" s="139"/>
      <c r="J23" s="138"/>
      <c r="K23" s="139"/>
    </row>
    <row r="24" spans="1:11" s="145" customFormat="1">
      <c r="A24" s="146"/>
      <c r="B24" s="143" t="s">
        <v>762</v>
      </c>
      <c r="C24" s="144" t="s">
        <v>417</v>
      </c>
      <c r="D24" s="135">
        <v>20</v>
      </c>
      <c r="E24" s="136"/>
      <c r="F24" s="137">
        <f>D24*E24</f>
        <v>0</v>
      </c>
      <c r="G24" s="137"/>
      <c r="H24" s="138"/>
      <c r="I24" s="139"/>
      <c r="J24" s="138"/>
      <c r="K24" s="139"/>
    </row>
    <row r="25" spans="1:11" s="145" customFormat="1">
      <c r="A25" s="146"/>
      <c r="B25" s="143" t="s">
        <v>763</v>
      </c>
      <c r="C25" s="144" t="s">
        <v>417</v>
      </c>
      <c r="D25" s="135">
        <v>20</v>
      </c>
      <c r="E25" s="136"/>
      <c r="F25" s="137">
        <f>D25*E25</f>
        <v>0</v>
      </c>
      <c r="G25" s="137"/>
      <c r="H25" s="138"/>
      <c r="I25" s="139"/>
      <c r="J25" s="138"/>
      <c r="K25" s="139"/>
    </row>
    <row r="26" spans="1:11" s="145" customFormat="1">
      <c r="A26" s="146"/>
      <c r="B26" s="143" t="s">
        <v>764</v>
      </c>
      <c r="C26" s="144" t="s">
        <v>417</v>
      </c>
      <c r="D26" s="135">
        <v>20</v>
      </c>
      <c r="E26" s="136"/>
      <c r="F26" s="137">
        <f>D26*E26</f>
        <v>0</v>
      </c>
      <c r="G26" s="137"/>
      <c r="H26" s="138"/>
      <c r="I26" s="139"/>
      <c r="J26" s="138"/>
      <c r="K26" s="139"/>
    </row>
    <row r="27" spans="1:11" s="138" customFormat="1">
      <c r="A27" s="132"/>
      <c r="B27" s="133"/>
      <c r="C27" s="147"/>
      <c r="D27" s="148"/>
      <c r="E27" s="149"/>
      <c r="F27" s="148"/>
      <c r="G27" s="148"/>
      <c r="H27" s="150"/>
      <c r="K27" s="151"/>
    </row>
    <row r="28" spans="1:11" s="138" customFormat="1" ht="63.75">
      <c r="A28" s="132">
        <f>A23+1</f>
        <v>3</v>
      </c>
      <c r="B28" s="133" t="s">
        <v>765</v>
      </c>
      <c r="C28" s="134"/>
      <c r="D28" s="135"/>
      <c r="E28" s="136"/>
      <c r="F28" s="137"/>
      <c r="G28" s="137"/>
      <c r="I28" s="139"/>
      <c r="K28" s="139"/>
    </row>
    <row r="29" spans="1:11" s="138" customFormat="1">
      <c r="A29" s="152"/>
      <c r="B29" s="153" t="s">
        <v>766</v>
      </c>
      <c r="C29" s="134" t="s">
        <v>417</v>
      </c>
      <c r="D29" s="135">
        <v>35</v>
      </c>
      <c r="E29" s="136"/>
      <c r="F29" s="137">
        <f>D29*E29</f>
        <v>0</v>
      </c>
      <c r="G29" s="137"/>
      <c r="I29" s="139"/>
      <c r="K29" s="139"/>
    </row>
    <row r="30" spans="1:11" s="138" customFormat="1">
      <c r="A30" s="152"/>
      <c r="B30" s="153" t="s">
        <v>767</v>
      </c>
      <c r="C30" s="134" t="s">
        <v>417</v>
      </c>
      <c r="D30" s="135">
        <v>15</v>
      </c>
      <c r="E30" s="136"/>
      <c r="F30" s="137">
        <f>D30*E30</f>
        <v>0</v>
      </c>
      <c r="G30" s="137"/>
      <c r="I30" s="139"/>
      <c r="K30" s="139"/>
    </row>
    <row r="31" spans="1:11" s="138" customFormat="1">
      <c r="A31" s="152"/>
      <c r="B31" s="153" t="s">
        <v>768</v>
      </c>
      <c r="C31" s="134" t="s">
        <v>417</v>
      </c>
      <c r="D31" s="135">
        <v>50</v>
      </c>
      <c r="E31" s="136"/>
      <c r="F31" s="137">
        <f>D31*E31</f>
        <v>0</v>
      </c>
      <c r="G31" s="137"/>
      <c r="I31" s="139"/>
      <c r="K31" s="139"/>
    </row>
    <row r="32" spans="1:11" s="138" customFormat="1">
      <c r="A32" s="152"/>
      <c r="B32" s="153"/>
      <c r="C32" s="134"/>
      <c r="D32" s="135"/>
      <c r="E32" s="136"/>
      <c r="F32" s="137"/>
      <c r="G32" s="137"/>
      <c r="I32" s="139"/>
      <c r="K32" s="139"/>
    </row>
    <row r="33" spans="1:11" s="138" customFormat="1" ht="51">
      <c r="A33" s="152">
        <f>A28+1</f>
        <v>4</v>
      </c>
      <c r="B33" s="154" t="s">
        <v>769</v>
      </c>
      <c r="C33" s="155"/>
      <c r="D33" s="156"/>
      <c r="E33" s="136"/>
      <c r="F33" s="137"/>
      <c r="G33" s="137"/>
      <c r="I33" s="139"/>
      <c r="K33" s="139"/>
    </row>
    <row r="34" spans="1:11" s="160" customFormat="1">
      <c r="A34" s="152"/>
      <c r="B34" s="157" t="s">
        <v>770</v>
      </c>
      <c r="C34" s="155" t="s">
        <v>417</v>
      </c>
      <c r="D34" s="156">
        <v>20</v>
      </c>
      <c r="E34" s="158"/>
      <c r="F34" s="159">
        <f>D34*E34</f>
        <v>0</v>
      </c>
      <c r="G34" s="137"/>
      <c r="I34" s="161"/>
      <c r="K34" s="161"/>
    </row>
    <row r="35" spans="1:11" s="160" customFormat="1">
      <c r="A35" s="152"/>
      <c r="B35" s="157" t="s">
        <v>771</v>
      </c>
      <c r="C35" s="155" t="s">
        <v>417</v>
      </c>
      <c r="D35" s="156">
        <v>20</v>
      </c>
      <c r="E35" s="158"/>
      <c r="F35" s="159">
        <f>D35*E35</f>
        <v>0</v>
      </c>
      <c r="G35" s="137"/>
      <c r="I35" s="161"/>
      <c r="K35" s="161"/>
    </row>
    <row r="36" spans="1:11" s="160" customFormat="1">
      <c r="A36" s="152"/>
      <c r="B36" s="157" t="s">
        <v>772</v>
      </c>
      <c r="C36" s="155" t="s">
        <v>417</v>
      </c>
      <c r="D36" s="156">
        <v>80</v>
      </c>
      <c r="E36" s="158"/>
      <c r="F36" s="159">
        <f>D36*E36</f>
        <v>0</v>
      </c>
      <c r="G36" s="137"/>
      <c r="I36" s="161"/>
      <c r="K36" s="161"/>
    </row>
    <row r="37" spans="1:11" s="160" customFormat="1">
      <c r="A37" s="152"/>
      <c r="B37" s="157" t="s">
        <v>773</v>
      </c>
      <c r="C37" s="155" t="s">
        <v>417</v>
      </c>
      <c r="D37" s="156">
        <v>110</v>
      </c>
      <c r="E37" s="158"/>
      <c r="F37" s="159">
        <f>D37*E37</f>
        <v>0</v>
      </c>
      <c r="G37" s="137"/>
      <c r="I37" s="161"/>
      <c r="K37" s="161"/>
    </row>
    <row r="38" spans="1:11" s="160" customFormat="1">
      <c r="A38" s="152"/>
      <c r="B38" s="157" t="s">
        <v>773</v>
      </c>
      <c r="C38" s="155" t="s">
        <v>417</v>
      </c>
      <c r="D38" s="156">
        <v>180</v>
      </c>
      <c r="E38" s="158"/>
      <c r="G38" s="159">
        <f>D38*E38</f>
        <v>0</v>
      </c>
      <c r="I38" s="161"/>
      <c r="K38" s="161"/>
    </row>
    <row r="39" spans="1:11" s="138" customFormat="1">
      <c r="A39" s="152"/>
      <c r="B39" s="153"/>
      <c r="C39" s="134"/>
      <c r="D39" s="135"/>
      <c r="E39" s="136"/>
      <c r="F39" s="137"/>
      <c r="G39" s="137"/>
      <c r="I39" s="139"/>
      <c r="K39" s="139"/>
    </row>
    <row r="40" spans="1:11" s="165" customFormat="1" ht="51">
      <c r="A40" s="152">
        <f>A33+1</f>
        <v>5</v>
      </c>
      <c r="B40" s="35" t="s">
        <v>774</v>
      </c>
      <c r="C40" s="27" t="s">
        <v>417</v>
      </c>
      <c r="D40" s="162">
        <v>15</v>
      </c>
      <c r="E40" s="163"/>
      <c r="F40" s="137">
        <f>D40*E40</f>
        <v>0</v>
      </c>
      <c r="G40" s="137"/>
      <c r="H40" s="164"/>
      <c r="I40" s="164"/>
      <c r="J40" s="164"/>
    </row>
    <row r="41" spans="1:11" s="160" customFormat="1">
      <c r="A41" s="152"/>
      <c r="B41" s="166"/>
      <c r="C41" s="155"/>
      <c r="D41" s="156"/>
      <c r="E41" s="158"/>
      <c r="F41" s="137"/>
      <c r="G41" s="137"/>
      <c r="I41" s="161"/>
      <c r="K41" s="161"/>
    </row>
    <row r="42" spans="1:11" s="138" customFormat="1" ht="38.25">
      <c r="A42" s="152">
        <f>A40+1</f>
        <v>6</v>
      </c>
      <c r="B42" s="154" t="s">
        <v>775</v>
      </c>
      <c r="C42" s="155"/>
      <c r="D42" s="156"/>
      <c r="E42" s="136"/>
      <c r="F42" s="137"/>
      <c r="G42" s="137"/>
      <c r="I42" s="139"/>
      <c r="K42" s="139"/>
    </row>
    <row r="43" spans="1:11" s="138" customFormat="1">
      <c r="A43" s="152"/>
      <c r="B43" s="157" t="s">
        <v>776</v>
      </c>
      <c r="C43" s="155" t="s">
        <v>417</v>
      </c>
      <c r="D43" s="156">
        <v>30</v>
      </c>
      <c r="E43" s="136"/>
      <c r="F43" s="137">
        <f>D43*E43</f>
        <v>0</v>
      </c>
      <c r="G43" s="137"/>
      <c r="I43" s="139"/>
      <c r="K43" s="139"/>
    </row>
    <row r="44" spans="1:11" s="138" customFormat="1">
      <c r="A44" s="152"/>
      <c r="B44" s="157" t="s">
        <v>777</v>
      </c>
      <c r="C44" s="155" t="s">
        <v>417</v>
      </c>
      <c r="D44" s="156">
        <v>30</v>
      </c>
      <c r="E44" s="136"/>
      <c r="F44" s="137">
        <f>D44*E44</f>
        <v>0</v>
      </c>
      <c r="G44" s="137"/>
      <c r="I44" s="139"/>
      <c r="K44" s="139"/>
    </row>
    <row r="45" spans="1:11" s="138" customFormat="1">
      <c r="A45" s="132"/>
      <c r="B45" s="133"/>
      <c r="C45" s="147"/>
      <c r="D45" s="148"/>
      <c r="E45" s="149"/>
      <c r="F45" s="148"/>
      <c r="G45" s="148"/>
      <c r="H45" s="150"/>
      <c r="K45" s="151"/>
    </row>
    <row r="46" spans="1:11" s="138" customFormat="1" ht="25.5">
      <c r="A46" s="132">
        <f>A42+1</f>
        <v>7</v>
      </c>
      <c r="B46" s="167" t="s">
        <v>778</v>
      </c>
      <c r="C46" s="134" t="s">
        <v>417</v>
      </c>
      <c r="D46" s="135">
        <v>20</v>
      </c>
      <c r="E46" s="136"/>
      <c r="F46" s="137">
        <f>D46*E46</f>
        <v>0</v>
      </c>
      <c r="G46" s="137"/>
      <c r="I46" s="139"/>
      <c r="K46" s="139"/>
    </row>
    <row r="47" spans="1:11" s="138" customFormat="1">
      <c r="A47" s="132"/>
      <c r="B47" s="133"/>
      <c r="C47" s="147"/>
      <c r="D47" s="148"/>
      <c r="E47" s="149"/>
      <c r="F47" s="148"/>
      <c r="G47" s="148"/>
      <c r="H47" s="150"/>
      <c r="K47" s="151"/>
    </row>
    <row r="48" spans="1:11" s="138" customFormat="1" ht="38.25">
      <c r="A48" s="132">
        <f>A46+1</f>
        <v>8</v>
      </c>
      <c r="B48" s="167" t="s">
        <v>779</v>
      </c>
      <c r="C48" s="134" t="s">
        <v>14</v>
      </c>
      <c r="D48" s="135">
        <v>8</v>
      </c>
      <c r="E48" s="136"/>
      <c r="F48" s="137">
        <f>D48*E48</f>
        <v>0</v>
      </c>
      <c r="G48" s="137"/>
      <c r="I48" s="139"/>
      <c r="K48" s="139"/>
    </row>
    <row r="49" spans="1:256" s="138" customFormat="1">
      <c r="A49" s="132"/>
      <c r="B49" s="133"/>
      <c r="C49" s="147"/>
      <c r="D49" s="148"/>
      <c r="E49" s="149"/>
      <c r="F49" s="148"/>
      <c r="G49" s="148"/>
      <c r="H49" s="150"/>
      <c r="K49" s="151"/>
    </row>
    <row r="50" spans="1:256" s="138" customFormat="1" ht="38.25">
      <c r="A50" s="132">
        <f>A48+1</f>
        <v>9</v>
      </c>
      <c r="B50" s="167" t="s">
        <v>780</v>
      </c>
      <c r="C50" s="134" t="s">
        <v>14</v>
      </c>
      <c r="D50" s="135">
        <v>15</v>
      </c>
      <c r="E50" s="136"/>
      <c r="F50" s="137">
        <f>D50*E50</f>
        <v>0</v>
      </c>
      <c r="G50" s="137"/>
      <c r="I50" s="139"/>
      <c r="K50" s="139"/>
    </row>
    <row r="51" spans="1:256" s="138" customFormat="1" ht="14.25" customHeight="1">
      <c r="A51" s="132"/>
      <c r="B51" s="167"/>
      <c r="C51" s="134"/>
      <c r="D51" s="135"/>
      <c r="E51" s="136"/>
      <c r="F51" s="137"/>
      <c r="G51" s="137"/>
      <c r="I51" s="139"/>
      <c r="K51" s="139"/>
    </row>
    <row r="52" spans="1:256" s="171" customFormat="1" ht="51">
      <c r="A52" s="132">
        <f>A50+1</f>
        <v>10</v>
      </c>
      <c r="B52" s="35" t="s">
        <v>781</v>
      </c>
      <c r="C52" s="27"/>
      <c r="D52" s="168"/>
      <c r="E52" s="169"/>
      <c r="F52" s="170"/>
      <c r="G52" s="170"/>
    </row>
    <row r="53" spans="1:256" s="171" customFormat="1">
      <c r="A53" s="172"/>
      <c r="B53" s="35" t="s">
        <v>782</v>
      </c>
      <c r="C53" s="27" t="s">
        <v>417</v>
      </c>
      <c r="D53" s="162">
        <v>20</v>
      </c>
      <c r="E53" s="169"/>
      <c r="F53" s="170"/>
      <c r="G53" s="137">
        <f>D53*E53</f>
        <v>0</v>
      </c>
    </row>
    <row r="54" spans="1:256" s="171" customFormat="1">
      <c r="A54" s="172"/>
      <c r="B54" s="35" t="s">
        <v>783</v>
      </c>
      <c r="C54" s="27" t="s">
        <v>417</v>
      </c>
      <c r="D54" s="162">
        <v>30</v>
      </c>
      <c r="E54" s="169"/>
      <c r="F54" s="170">
        <f>D54*E54</f>
        <v>0</v>
      </c>
      <c r="G54" s="137"/>
    </row>
    <row r="55" spans="1:256" s="138" customFormat="1">
      <c r="A55" s="132"/>
      <c r="B55" s="167"/>
      <c r="C55" s="134"/>
      <c r="D55" s="135"/>
      <c r="E55" s="136"/>
      <c r="F55" s="137"/>
      <c r="G55" s="137"/>
      <c r="I55" s="139"/>
      <c r="K55" s="139"/>
    </row>
    <row r="56" spans="1:256" s="138" customFormat="1" ht="25.5">
      <c r="A56" s="132">
        <f>A52+1</f>
        <v>11</v>
      </c>
      <c r="B56" s="167" t="s">
        <v>784</v>
      </c>
      <c r="C56" s="134" t="s">
        <v>14</v>
      </c>
      <c r="D56" s="135">
        <v>4</v>
      </c>
      <c r="E56" s="136"/>
      <c r="F56" s="137">
        <f>D56*E56</f>
        <v>0</v>
      </c>
      <c r="G56" s="137"/>
      <c r="I56" s="139"/>
      <c r="K56" s="139"/>
    </row>
    <row r="57" spans="1:256" s="138" customFormat="1">
      <c r="A57" s="132"/>
      <c r="B57" s="167"/>
      <c r="C57" s="134"/>
      <c r="D57" s="135"/>
      <c r="E57" s="136"/>
      <c r="F57" s="137"/>
      <c r="G57" s="137"/>
      <c r="I57" s="139"/>
      <c r="K57" s="139"/>
    </row>
    <row r="58" spans="1:256" s="138" customFormat="1">
      <c r="A58" s="132">
        <f>A56+1</f>
        <v>12</v>
      </c>
      <c r="B58" s="167" t="s">
        <v>785</v>
      </c>
      <c r="C58" s="134" t="s">
        <v>14</v>
      </c>
      <c r="D58" s="135">
        <v>25</v>
      </c>
      <c r="E58" s="136"/>
      <c r="F58" s="137">
        <f>D58*E58</f>
        <v>0</v>
      </c>
      <c r="G58" s="137"/>
      <c r="I58" s="139"/>
      <c r="K58" s="139"/>
    </row>
    <row r="59" spans="1:256" s="138" customFormat="1">
      <c r="A59" s="132"/>
      <c r="B59" s="133"/>
      <c r="C59" s="147"/>
      <c r="D59" s="148"/>
      <c r="E59" s="149"/>
      <c r="F59" s="148"/>
      <c r="G59" s="148"/>
      <c r="H59" s="150"/>
      <c r="K59" s="151"/>
    </row>
    <row r="60" spans="1:256" s="35" customFormat="1" ht="25.5">
      <c r="A60" s="132">
        <f>A58+1</f>
        <v>13</v>
      </c>
      <c r="B60" s="35" t="s">
        <v>786</v>
      </c>
      <c r="C60" s="172" t="s">
        <v>14</v>
      </c>
      <c r="D60" s="173">
        <v>13</v>
      </c>
      <c r="E60" s="136"/>
      <c r="F60" s="137">
        <f>D60*E60</f>
        <v>0</v>
      </c>
      <c r="G60" s="137"/>
      <c r="H60" s="138"/>
      <c r="IT60" s="138"/>
      <c r="IU60" s="138"/>
      <c r="IV60" s="138"/>
    </row>
    <row r="61" spans="1:256" s="138" customFormat="1">
      <c r="A61" s="132"/>
      <c r="B61" s="133"/>
      <c r="C61" s="147"/>
      <c r="D61" s="148"/>
      <c r="E61" s="149"/>
      <c r="F61" s="148"/>
      <c r="G61" s="148"/>
      <c r="H61" s="150"/>
      <c r="K61" s="151"/>
    </row>
    <row r="62" spans="1:256" s="35" customFormat="1">
      <c r="A62" s="132">
        <f>A60+1</f>
        <v>14</v>
      </c>
      <c r="B62" s="35" t="s">
        <v>787</v>
      </c>
      <c r="C62" s="172" t="s">
        <v>14</v>
      </c>
      <c r="D62" s="173">
        <v>55</v>
      </c>
      <c r="E62" s="136"/>
      <c r="F62" s="137">
        <f>D62*E62</f>
        <v>0</v>
      </c>
      <c r="G62" s="137"/>
      <c r="H62" s="138"/>
      <c r="IT62" s="138"/>
      <c r="IU62" s="138"/>
      <c r="IV62" s="138"/>
    </row>
    <row r="63" spans="1:256" s="138" customFormat="1">
      <c r="A63" s="132"/>
      <c r="B63" s="167"/>
      <c r="C63" s="134"/>
      <c r="D63" s="135"/>
      <c r="E63" s="136"/>
      <c r="F63" s="137"/>
      <c r="G63" s="137"/>
      <c r="I63" s="139"/>
      <c r="K63" s="139"/>
    </row>
    <row r="64" spans="1:256" s="138" customFormat="1" ht="76.5">
      <c r="A64" s="132">
        <f>A62+1</f>
        <v>15</v>
      </c>
      <c r="B64" s="35" t="s">
        <v>788</v>
      </c>
      <c r="C64" s="172"/>
      <c r="D64" s="173"/>
      <c r="E64" s="174"/>
      <c r="F64" s="137"/>
      <c r="G64" s="137"/>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row>
    <row r="65" spans="1:253" s="160" customFormat="1">
      <c r="A65" s="175"/>
      <c r="B65" s="157" t="s">
        <v>789</v>
      </c>
      <c r="C65" s="155" t="s">
        <v>14</v>
      </c>
      <c r="D65" s="156">
        <v>39</v>
      </c>
      <c r="E65" s="158"/>
      <c r="F65" s="137">
        <f>D65*E65</f>
        <v>0</v>
      </c>
      <c r="G65" s="137"/>
      <c r="I65" s="161"/>
      <c r="K65" s="161"/>
    </row>
    <row r="66" spans="1:253" s="160" customFormat="1">
      <c r="A66" s="175"/>
      <c r="B66" s="157" t="s">
        <v>790</v>
      </c>
      <c r="C66" s="155" t="s">
        <v>14</v>
      </c>
      <c r="D66" s="156">
        <v>1</v>
      </c>
      <c r="E66" s="158"/>
      <c r="F66" s="137">
        <f>D66*E66</f>
        <v>0</v>
      </c>
      <c r="G66" s="137"/>
      <c r="I66" s="161"/>
      <c r="K66" s="161"/>
    </row>
    <row r="67" spans="1:253" s="160" customFormat="1">
      <c r="A67" s="175"/>
      <c r="B67" s="157" t="s">
        <v>791</v>
      </c>
      <c r="C67" s="155" t="s">
        <v>14</v>
      </c>
      <c r="D67" s="156">
        <v>4</v>
      </c>
      <c r="E67" s="158"/>
      <c r="F67" s="137">
        <f>D67*E67</f>
        <v>0</v>
      </c>
      <c r="G67" s="137"/>
      <c r="I67" s="161"/>
      <c r="K67" s="161"/>
    </row>
    <row r="68" spans="1:253" s="160" customFormat="1">
      <c r="A68" s="175"/>
      <c r="B68" s="157" t="s">
        <v>792</v>
      </c>
      <c r="C68" s="155" t="s">
        <v>14</v>
      </c>
      <c r="D68" s="156">
        <v>4</v>
      </c>
      <c r="E68" s="158"/>
      <c r="F68" s="137">
        <f>D68*E68</f>
        <v>0</v>
      </c>
      <c r="G68" s="137"/>
      <c r="I68" s="161"/>
      <c r="K68" s="161"/>
    </row>
    <row r="69" spans="1:253" s="160" customFormat="1">
      <c r="A69" s="175"/>
      <c r="B69" s="157" t="s">
        <v>793</v>
      </c>
      <c r="C69" s="155" t="s">
        <v>14</v>
      </c>
      <c r="D69" s="156">
        <v>15</v>
      </c>
      <c r="E69" s="158"/>
      <c r="F69" s="137">
        <f>D69*E69</f>
        <v>0</v>
      </c>
      <c r="G69" s="137"/>
      <c r="I69" s="161"/>
      <c r="K69" s="161"/>
    </row>
    <row r="70" spans="1:253" s="138" customFormat="1">
      <c r="A70" s="132"/>
      <c r="B70" s="167"/>
      <c r="C70" s="134"/>
      <c r="D70" s="135"/>
      <c r="E70" s="136"/>
      <c r="F70" s="137"/>
      <c r="G70" s="137"/>
      <c r="I70" s="139"/>
      <c r="K70" s="139"/>
    </row>
    <row r="71" spans="1:253" s="138" customFormat="1" ht="51">
      <c r="A71" s="132">
        <f>A64+1</f>
        <v>16</v>
      </c>
      <c r="B71" s="35" t="s">
        <v>794</v>
      </c>
      <c r="C71" s="172"/>
      <c r="D71" s="173"/>
      <c r="E71" s="174"/>
      <c r="F71" s="137"/>
      <c r="G71" s="137"/>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row>
    <row r="72" spans="1:253" s="160" customFormat="1">
      <c r="A72" s="175"/>
      <c r="B72" s="157" t="s">
        <v>789</v>
      </c>
      <c r="C72" s="155" t="s">
        <v>14</v>
      </c>
      <c r="D72" s="156">
        <v>2</v>
      </c>
      <c r="E72" s="158"/>
      <c r="F72" s="137">
        <f>D72*E72</f>
        <v>0</v>
      </c>
      <c r="G72" s="137"/>
      <c r="I72" s="161"/>
      <c r="K72" s="161"/>
    </row>
    <row r="73" spans="1:253" s="160" customFormat="1">
      <c r="A73" s="175"/>
      <c r="B73" s="166"/>
      <c r="C73" s="155"/>
      <c r="D73" s="156"/>
      <c r="E73" s="158"/>
      <c r="F73" s="137"/>
      <c r="G73" s="137"/>
      <c r="I73" s="161"/>
      <c r="K73" s="161"/>
    </row>
    <row r="74" spans="1:253" s="138" customFormat="1" ht="76.5">
      <c r="A74" s="132">
        <f>A71+1</f>
        <v>17</v>
      </c>
      <c r="B74" s="35" t="s">
        <v>795</v>
      </c>
      <c r="C74" s="134"/>
      <c r="D74" s="135"/>
      <c r="E74" s="136"/>
      <c r="F74" s="137"/>
      <c r="G74" s="137"/>
      <c r="I74" s="139"/>
      <c r="K74" s="139"/>
    </row>
    <row r="75" spans="1:253" s="141" customFormat="1">
      <c r="A75" s="140"/>
      <c r="B75" s="35" t="s">
        <v>796</v>
      </c>
      <c r="C75" s="134" t="s">
        <v>14</v>
      </c>
      <c r="D75" s="135">
        <v>140</v>
      </c>
      <c r="E75" s="158"/>
      <c r="F75" s="137"/>
      <c r="G75" s="137">
        <f>D75*E75</f>
        <v>0</v>
      </c>
      <c r="I75" s="142"/>
      <c r="K75" s="142"/>
    </row>
    <row r="76" spans="1:253" s="141" customFormat="1">
      <c r="A76" s="140"/>
      <c r="B76" s="35" t="s">
        <v>797</v>
      </c>
      <c r="C76" s="134" t="s">
        <v>14</v>
      </c>
      <c r="D76" s="135">
        <v>5</v>
      </c>
      <c r="E76" s="158"/>
      <c r="F76" s="137"/>
      <c r="G76" s="137">
        <f>D76*E76</f>
        <v>0</v>
      </c>
      <c r="I76" s="142"/>
      <c r="K76" s="142"/>
    </row>
    <row r="77" spans="1:253" s="141" customFormat="1">
      <c r="A77" s="140"/>
      <c r="B77" s="35"/>
      <c r="C77" s="134"/>
      <c r="D77" s="135"/>
      <c r="E77" s="158"/>
      <c r="F77" s="137"/>
      <c r="G77" s="137"/>
      <c r="I77" s="142"/>
      <c r="K77" s="142"/>
    </row>
    <row r="78" spans="1:253" s="138" customFormat="1" ht="51">
      <c r="A78" s="132">
        <f>A74+1</f>
        <v>18</v>
      </c>
      <c r="B78" s="35" t="s">
        <v>798</v>
      </c>
      <c r="C78" s="134"/>
      <c r="D78" s="135"/>
      <c r="E78" s="136"/>
      <c r="F78" s="137"/>
      <c r="G78" s="137"/>
      <c r="I78" s="139"/>
      <c r="K78" s="139"/>
    </row>
    <row r="79" spans="1:253" s="141" customFormat="1">
      <c r="A79" s="140"/>
      <c r="B79" s="35" t="s">
        <v>796</v>
      </c>
      <c r="C79" s="134" t="s">
        <v>14</v>
      </c>
      <c r="D79" s="135">
        <v>5</v>
      </c>
      <c r="E79" s="158"/>
      <c r="F79" s="137"/>
      <c r="G79" s="137">
        <f>D79*E79</f>
        <v>0</v>
      </c>
      <c r="I79" s="142"/>
      <c r="K79" s="142"/>
    </row>
    <row r="80" spans="1:253">
      <c r="E80" s="178"/>
    </row>
    <row r="81" spans="1:11" s="138" customFormat="1" ht="25.5">
      <c r="A81" s="132">
        <f>A78+1</f>
        <v>19</v>
      </c>
      <c r="B81" s="167" t="s">
        <v>799</v>
      </c>
      <c r="C81" s="134" t="s">
        <v>33</v>
      </c>
      <c r="D81" s="135">
        <v>23</v>
      </c>
      <c r="E81" s="136"/>
      <c r="F81" s="137"/>
      <c r="G81" s="137">
        <f>D81*E81</f>
        <v>0</v>
      </c>
      <c r="I81" s="139"/>
      <c r="K81" s="139"/>
    </row>
    <row r="82" spans="1:11" s="138" customFormat="1">
      <c r="A82" s="132"/>
      <c r="B82" s="167"/>
      <c r="C82" s="134"/>
      <c r="D82" s="135"/>
      <c r="E82" s="136"/>
      <c r="F82" s="137"/>
      <c r="G82" s="137"/>
      <c r="I82" s="139"/>
      <c r="K82" s="139"/>
    </row>
    <row r="83" spans="1:11" s="138" customFormat="1" ht="25.5">
      <c r="A83" s="132">
        <f>A81+1</f>
        <v>20</v>
      </c>
      <c r="B83" s="167" t="s">
        <v>800</v>
      </c>
      <c r="C83" s="134" t="s">
        <v>14</v>
      </c>
      <c r="D83" s="135">
        <v>2</v>
      </c>
      <c r="E83" s="136"/>
      <c r="F83" s="137"/>
      <c r="G83" s="137">
        <f>D83*E83</f>
        <v>0</v>
      </c>
      <c r="I83" s="139"/>
      <c r="K83" s="139"/>
    </row>
    <row r="84" spans="1:11" s="138" customFormat="1">
      <c r="A84" s="132"/>
      <c r="B84" s="167"/>
      <c r="C84" s="134"/>
      <c r="D84" s="135"/>
      <c r="E84" s="136"/>
      <c r="F84" s="137"/>
      <c r="G84" s="137"/>
      <c r="I84" s="139"/>
      <c r="K84" s="139"/>
    </row>
    <row r="85" spans="1:11" s="138" customFormat="1" ht="25.5">
      <c r="A85" s="132">
        <f>A83+1</f>
        <v>21</v>
      </c>
      <c r="B85" s="167" t="s">
        <v>801</v>
      </c>
      <c r="C85" s="134" t="s">
        <v>14</v>
      </c>
      <c r="D85" s="135">
        <v>1</v>
      </c>
      <c r="E85" s="136"/>
      <c r="F85" s="137"/>
      <c r="G85" s="137">
        <f>D85*E85</f>
        <v>0</v>
      </c>
      <c r="I85" s="139"/>
      <c r="K85" s="139"/>
    </row>
    <row r="86" spans="1:11" s="160" customFormat="1">
      <c r="A86" s="175"/>
      <c r="B86" s="157"/>
      <c r="C86" s="155"/>
      <c r="D86" s="156"/>
      <c r="E86" s="158"/>
      <c r="F86" s="137"/>
      <c r="G86" s="137"/>
      <c r="I86" s="161"/>
      <c r="K86" s="161"/>
    </row>
    <row r="87" spans="1:11" s="138" customFormat="1">
      <c r="A87" s="132">
        <f>A83+1</f>
        <v>21</v>
      </c>
      <c r="B87" s="167" t="s">
        <v>802</v>
      </c>
      <c r="C87" s="134"/>
      <c r="D87" s="135"/>
      <c r="E87" s="136"/>
      <c r="F87" s="137"/>
      <c r="G87" s="137"/>
      <c r="I87" s="139"/>
      <c r="K87" s="139"/>
    </row>
    <row r="88" spans="1:11" s="160" customFormat="1">
      <c r="A88" s="175"/>
      <c r="B88" s="157" t="s">
        <v>803</v>
      </c>
      <c r="C88" s="155" t="s">
        <v>33</v>
      </c>
      <c r="D88" s="156">
        <v>1</v>
      </c>
      <c r="E88" s="158"/>
      <c r="F88" s="159">
        <f t="shared" ref="F88:F100" si="1">D88*E88</f>
        <v>0</v>
      </c>
      <c r="G88" s="137"/>
      <c r="I88" s="161"/>
      <c r="K88" s="161"/>
    </row>
    <row r="89" spans="1:11" s="160" customFormat="1">
      <c r="A89" s="175"/>
      <c r="B89" s="157" t="s">
        <v>804</v>
      </c>
      <c r="C89" s="155" t="s">
        <v>33</v>
      </c>
      <c r="D89" s="156">
        <v>1</v>
      </c>
      <c r="E89" s="158"/>
      <c r="F89" s="159">
        <f t="shared" si="1"/>
        <v>0</v>
      </c>
      <c r="G89" s="137"/>
      <c r="I89" s="161"/>
      <c r="K89" s="161"/>
    </row>
    <row r="90" spans="1:11" s="160" customFormat="1">
      <c r="A90" s="175"/>
      <c r="B90" s="157" t="s">
        <v>805</v>
      </c>
      <c r="C90" s="155" t="s">
        <v>14</v>
      </c>
      <c r="D90" s="156">
        <v>1</v>
      </c>
      <c r="E90" s="158"/>
      <c r="F90" s="159">
        <f t="shared" si="1"/>
        <v>0</v>
      </c>
      <c r="G90" s="137"/>
      <c r="I90" s="161"/>
      <c r="K90" s="161"/>
    </row>
    <row r="91" spans="1:11" s="160" customFormat="1">
      <c r="A91" s="175"/>
      <c r="B91" s="157" t="s">
        <v>806</v>
      </c>
      <c r="C91" s="155" t="s">
        <v>14</v>
      </c>
      <c r="D91" s="156">
        <v>1</v>
      </c>
      <c r="E91" s="158"/>
      <c r="F91" s="159">
        <f t="shared" si="1"/>
        <v>0</v>
      </c>
      <c r="G91" s="137"/>
      <c r="I91" s="161"/>
      <c r="K91" s="161"/>
    </row>
    <row r="92" spans="1:11" s="160" customFormat="1">
      <c r="A92" s="175"/>
      <c r="B92" s="157" t="s">
        <v>807</v>
      </c>
      <c r="C92" s="155" t="s">
        <v>14</v>
      </c>
      <c r="D92" s="156">
        <v>4</v>
      </c>
      <c r="E92" s="158"/>
      <c r="F92" s="159">
        <f t="shared" si="1"/>
        <v>0</v>
      </c>
      <c r="G92" s="137"/>
      <c r="I92" s="161"/>
      <c r="K92" s="161"/>
    </row>
    <row r="93" spans="1:11" s="160" customFormat="1">
      <c r="A93" s="175"/>
      <c r="B93" s="157" t="s">
        <v>808</v>
      </c>
      <c r="C93" s="155" t="s">
        <v>14</v>
      </c>
      <c r="D93" s="156">
        <v>7</v>
      </c>
      <c r="E93" s="158"/>
      <c r="F93" s="159">
        <f t="shared" si="1"/>
        <v>0</v>
      </c>
      <c r="G93" s="137"/>
      <c r="I93" s="161"/>
      <c r="K93" s="161"/>
    </row>
    <row r="94" spans="1:11" s="160" customFormat="1">
      <c r="A94" s="175"/>
      <c r="B94" s="157" t="s">
        <v>809</v>
      </c>
      <c r="C94" s="155" t="s">
        <v>14</v>
      </c>
      <c r="D94" s="156">
        <v>2</v>
      </c>
      <c r="E94" s="158"/>
      <c r="F94" s="159">
        <f t="shared" si="1"/>
        <v>0</v>
      </c>
      <c r="G94" s="137"/>
      <c r="I94" s="161"/>
      <c r="K94" s="161"/>
    </row>
    <row r="95" spans="1:11" s="160" customFormat="1" ht="25.5">
      <c r="A95" s="175"/>
      <c r="B95" s="157" t="s">
        <v>810</v>
      </c>
      <c r="C95" s="155" t="s">
        <v>14</v>
      </c>
      <c r="D95" s="156">
        <v>3</v>
      </c>
      <c r="E95" s="158"/>
      <c r="F95" s="159">
        <f t="shared" si="1"/>
        <v>0</v>
      </c>
      <c r="G95" s="137"/>
      <c r="I95" s="161"/>
      <c r="K95" s="161"/>
    </row>
    <row r="96" spans="1:11" s="160" customFormat="1">
      <c r="A96" s="175"/>
      <c r="B96" s="166" t="s">
        <v>811</v>
      </c>
      <c r="C96" s="155" t="s">
        <v>14</v>
      </c>
      <c r="D96" s="156">
        <v>4</v>
      </c>
      <c r="E96" s="158"/>
      <c r="F96" s="159"/>
      <c r="G96" s="137">
        <f>D96*E96</f>
        <v>0</v>
      </c>
      <c r="I96" s="161"/>
      <c r="K96" s="161"/>
    </row>
    <row r="97" spans="1:13" s="160" customFormat="1">
      <c r="A97" s="175"/>
      <c r="B97" s="157" t="s">
        <v>812</v>
      </c>
      <c r="C97" s="155" t="s">
        <v>14</v>
      </c>
      <c r="D97" s="156">
        <v>26</v>
      </c>
      <c r="E97" s="158"/>
      <c r="F97" s="159">
        <f t="shared" si="1"/>
        <v>0</v>
      </c>
      <c r="G97" s="137"/>
      <c r="I97" s="161"/>
      <c r="K97" s="161"/>
    </row>
    <row r="98" spans="1:13" s="160" customFormat="1" ht="25.5">
      <c r="A98" s="175"/>
      <c r="B98" s="157" t="s">
        <v>813</v>
      </c>
      <c r="C98" s="155" t="s">
        <v>14</v>
      </c>
      <c r="D98" s="156">
        <v>11</v>
      </c>
      <c r="E98" s="158"/>
      <c r="F98" s="159">
        <f>D98*E98</f>
        <v>0</v>
      </c>
      <c r="G98" s="137"/>
      <c r="I98" s="161"/>
      <c r="K98" s="161"/>
    </row>
    <row r="99" spans="1:13" s="160" customFormat="1">
      <c r="A99" s="175"/>
      <c r="B99" s="157" t="s">
        <v>814</v>
      </c>
      <c r="C99" s="155" t="s">
        <v>14</v>
      </c>
      <c r="D99" s="156">
        <v>6</v>
      </c>
      <c r="E99" s="158"/>
      <c r="F99" s="159">
        <f>D99*E99</f>
        <v>0</v>
      </c>
      <c r="G99" s="137"/>
      <c r="I99" s="161"/>
      <c r="K99" s="161"/>
    </row>
    <row r="100" spans="1:13" s="160" customFormat="1">
      <c r="A100" s="175"/>
      <c r="B100" s="157" t="s">
        <v>815</v>
      </c>
      <c r="C100" s="155" t="s">
        <v>14</v>
      </c>
      <c r="D100" s="156">
        <v>5</v>
      </c>
      <c r="E100" s="158"/>
      <c r="F100" s="159">
        <f t="shared" si="1"/>
        <v>0</v>
      </c>
      <c r="G100" s="137"/>
      <c r="I100" s="161"/>
      <c r="K100" s="161"/>
    </row>
    <row r="101" spans="1:13" s="160" customFormat="1" ht="25.5">
      <c r="A101" s="175"/>
      <c r="B101" s="157" t="s">
        <v>816</v>
      </c>
      <c r="C101" s="155" t="s">
        <v>14</v>
      </c>
      <c r="D101" s="156">
        <v>1</v>
      </c>
      <c r="E101" s="158"/>
      <c r="F101" s="159">
        <f>D101*E101</f>
        <v>0</v>
      </c>
      <c r="G101" s="137"/>
      <c r="I101" s="161"/>
      <c r="K101" s="161"/>
    </row>
    <row r="102" spans="1:13" s="160" customFormat="1">
      <c r="A102" s="175"/>
      <c r="B102" s="157" t="s">
        <v>817</v>
      </c>
      <c r="C102" s="155" t="s">
        <v>14</v>
      </c>
      <c r="D102" s="156">
        <v>3</v>
      </c>
      <c r="E102" s="158"/>
      <c r="F102" s="159">
        <f>D102*E102</f>
        <v>0</v>
      </c>
      <c r="G102" s="137"/>
      <c r="I102" s="161"/>
      <c r="K102" s="161"/>
    </row>
    <row r="103" spans="1:13" s="160" customFormat="1">
      <c r="A103" s="175"/>
      <c r="B103" s="166" t="s">
        <v>818</v>
      </c>
      <c r="C103" s="155" t="s">
        <v>14</v>
      </c>
      <c r="D103" s="156">
        <v>1</v>
      </c>
      <c r="E103" s="158"/>
      <c r="F103" s="159"/>
      <c r="G103" s="137">
        <f>D103*E103</f>
        <v>0</v>
      </c>
      <c r="I103" s="161"/>
      <c r="K103" s="161"/>
    </row>
    <row r="104" spans="1:13" s="138" customFormat="1" ht="38.25">
      <c r="A104" s="132"/>
      <c r="B104" s="167" t="s">
        <v>819</v>
      </c>
      <c r="C104" s="134" t="s">
        <v>820</v>
      </c>
      <c r="D104" s="135">
        <v>1</v>
      </c>
      <c r="E104" s="136"/>
      <c r="F104" s="137"/>
      <c r="G104" s="137">
        <f>D104*E104</f>
        <v>0</v>
      </c>
      <c r="I104" s="139"/>
      <c r="K104" s="139"/>
    </row>
    <row r="105" spans="1:13" s="138" customFormat="1">
      <c r="A105" s="132"/>
      <c r="B105" s="167" t="s">
        <v>821</v>
      </c>
      <c r="C105" s="134" t="s">
        <v>33</v>
      </c>
      <c r="D105" s="135">
        <v>4</v>
      </c>
      <c r="E105" s="136"/>
      <c r="F105" s="137"/>
      <c r="G105" s="137">
        <f>D105*E105</f>
        <v>0</v>
      </c>
      <c r="I105" s="139"/>
      <c r="K105" s="139"/>
    </row>
    <row r="106" spans="1:13" s="138" customFormat="1">
      <c r="A106" s="132"/>
      <c r="B106" s="167"/>
      <c r="C106" s="134"/>
      <c r="D106" s="135"/>
      <c r="E106" s="136"/>
      <c r="F106" s="137"/>
      <c r="G106" s="137"/>
      <c r="I106" s="139"/>
      <c r="K106" s="139"/>
    </row>
    <row r="107" spans="1:13" s="138" customFormat="1">
      <c r="A107" s="132">
        <f>A87+1</f>
        <v>22</v>
      </c>
      <c r="B107" s="35" t="s">
        <v>822</v>
      </c>
      <c r="C107" s="134" t="s">
        <v>823</v>
      </c>
      <c r="D107" s="135">
        <v>1</v>
      </c>
      <c r="E107" s="136"/>
      <c r="F107" s="137">
        <f>D107*E107</f>
        <v>0</v>
      </c>
      <c r="G107" s="137"/>
      <c r="K107" s="151"/>
    </row>
    <row r="108" spans="1:13" s="138" customFormat="1">
      <c r="A108" s="132"/>
      <c r="B108" s="35"/>
      <c r="C108" s="134"/>
      <c r="D108" s="135"/>
      <c r="E108" s="136"/>
      <c r="F108" s="137"/>
      <c r="G108" s="137"/>
      <c r="K108" s="151"/>
    </row>
    <row r="109" spans="1:13" s="138" customFormat="1">
      <c r="A109" s="132">
        <f>A107+1</f>
        <v>23</v>
      </c>
      <c r="B109" s="133" t="s">
        <v>824</v>
      </c>
      <c r="C109" s="181" t="s">
        <v>823</v>
      </c>
      <c r="D109" s="182">
        <v>1</v>
      </c>
      <c r="E109" s="183"/>
      <c r="F109" s="137">
        <f>D109*E109</f>
        <v>0</v>
      </c>
      <c r="G109" s="137"/>
      <c r="I109" s="184"/>
      <c r="J109" s="139"/>
      <c r="K109" s="139"/>
      <c r="M109" s="139"/>
    </row>
    <row r="110" spans="1:13" s="138" customFormat="1">
      <c r="A110" s="132"/>
      <c r="B110" s="133"/>
      <c r="C110" s="147"/>
      <c r="D110" s="148"/>
      <c r="E110" s="149"/>
      <c r="F110" s="148"/>
      <c r="G110" s="148"/>
      <c r="H110" s="150"/>
      <c r="K110" s="151"/>
    </row>
    <row r="111" spans="1:13" s="138" customFormat="1">
      <c r="A111" s="132">
        <f>A109+1</f>
        <v>24</v>
      </c>
      <c r="B111" s="167" t="s">
        <v>825</v>
      </c>
      <c r="C111" s="134" t="s">
        <v>826</v>
      </c>
      <c r="D111" s="135">
        <v>16</v>
      </c>
      <c r="E111" s="136"/>
      <c r="F111" s="137">
        <f>D111*E111</f>
        <v>0</v>
      </c>
      <c r="G111" s="137"/>
      <c r="K111" s="151"/>
    </row>
    <row r="112" spans="1:13" s="138" customFormat="1">
      <c r="A112" s="132"/>
      <c r="B112" s="167"/>
      <c r="C112" s="134"/>
      <c r="D112" s="135"/>
      <c r="E112" s="136"/>
      <c r="F112" s="137"/>
      <c r="G112" s="137"/>
      <c r="I112" s="139"/>
      <c r="K112" s="139"/>
    </row>
    <row r="113" spans="1:11" s="138" customFormat="1">
      <c r="A113" s="132">
        <f>A111+1</f>
        <v>25</v>
      </c>
      <c r="B113" s="167" t="s">
        <v>827</v>
      </c>
      <c r="C113" s="134" t="s">
        <v>503</v>
      </c>
      <c r="D113" s="135">
        <v>3</v>
      </c>
      <c r="E113" s="136"/>
      <c r="F113" s="137">
        <f>SUM(F10:F105)*0.01*D113</f>
        <v>0</v>
      </c>
      <c r="G113" s="137">
        <f>SUM(G10:G105)*0.01*D113</f>
        <v>0</v>
      </c>
      <c r="K113" s="151"/>
    </row>
    <row r="114" spans="1:11" s="138" customFormat="1">
      <c r="A114" s="132"/>
      <c r="B114" s="167"/>
      <c r="C114" s="134"/>
      <c r="D114" s="135"/>
      <c r="E114" s="136"/>
      <c r="F114" s="137"/>
      <c r="G114" s="137"/>
      <c r="K114" s="151"/>
    </row>
    <row r="115" spans="1:11" s="138" customFormat="1">
      <c r="A115" s="132">
        <f>A113+1</f>
        <v>26</v>
      </c>
      <c r="B115" s="167" t="s">
        <v>828</v>
      </c>
      <c r="C115" s="134" t="s">
        <v>503</v>
      </c>
      <c r="D115" s="135">
        <v>3</v>
      </c>
      <c r="E115" s="136"/>
      <c r="F115" s="137">
        <f>SUM(F10:F105)*0.01*D115</f>
        <v>0</v>
      </c>
      <c r="G115" s="137">
        <f>SUM(G10:G105)*0.01*D115</f>
        <v>0</v>
      </c>
      <c r="K115" s="151"/>
    </row>
    <row r="116" spans="1:11" s="138" customFormat="1">
      <c r="A116" s="132"/>
      <c r="B116" s="167"/>
      <c r="C116" s="134"/>
      <c r="D116" s="135"/>
      <c r="E116" s="136"/>
      <c r="F116" s="137"/>
      <c r="G116" s="137"/>
      <c r="K116" s="151"/>
    </row>
    <row r="117" spans="1:11" s="138" customFormat="1" ht="17.25" customHeight="1">
      <c r="A117" s="132">
        <f>A115+1</f>
        <v>27</v>
      </c>
      <c r="B117" s="167" t="s">
        <v>829</v>
      </c>
      <c r="C117" s="134" t="s">
        <v>503</v>
      </c>
      <c r="D117" s="135">
        <v>5</v>
      </c>
      <c r="E117" s="136"/>
      <c r="F117" s="137">
        <f>SUM(F10:F105)*0.01*D117</f>
        <v>0</v>
      </c>
      <c r="G117" s="137">
        <f>SUM(G10:G105)*0.01*D117</f>
        <v>0</v>
      </c>
      <c r="K117" s="151"/>
    </row>
    <row r="118" spans="1:11" s="138" customFormat="1">
      <c r="A118" s="132"/>
      <c r="B118" s="167"/>
      <c r="C118" s="134"/>
      <c r="D118" s="135"/>
      <c r="E118" s="136"/>
      <c r="F118" s="137"/>
      <c r="G118" s="137"/>
      <c r="K118" s="151"/>
    </row>
    <row r="119" spans="1:11" s="187" customFormat="1">
      <c r="A119" s="132">
        <f>A117+1</f>
        <v>28</v>
      </c>
      <c r="B119" s="157" t="s">
        <v>830</v>
      </c>
      <c r="C119" s="155" t="s">
        <v>503</v>
      </c>
      <c r="D119" s="185">
        <v>3</v>
      </c>
      <c r="E119" s="186"/>
      <c r="F119" s="137">
        <f>SUM(F10:F105)*0.01*D119</f>
        <v>0</v>
      </c>
      <c r="G119" s="137">
        <f>SUM(G10:G105)*0.01*D119</f>
        <v>0</v>
      </c>
    </row>
    <row r="120" spans="1:11" s="187" customFormat="1">
      <c r="A120" s="132"/>
      <c r="B120" s="157"/>
      <c r="C120" s="155"/>
      <c r="D120" s="185"/>
      <c r="E120" s="186"/>
      <c r="F120" s="188"/>
      <c r="G120" s="188"/>
    </row>
    <row r="121" spans="1:11" s="194" customFormat="1" ht="38.25">
      <c r="A121" s="132">
        <f>A119+1</f>
        <v>29</v>
      </c>
      <c r="B121" s="189" t="s">
        <v>831</v>
      </c>
      <c r="C121" s="190" t="s">
        <v>503</v>
      </c>
      <c r="D121" s="191">
        <v>1</v>
      </c>
      <c r="E121" s="192"/>
      <c r="F121" s="137">
        <f>SUM(F10:F105)*0.01*D121</f>
        <v>0</v>
      </c>
      <c r="G121" s="137">
        <f>SUM(G10:G105)*0.01*D121</f>
        <v>0</v>
      </c>
      <c r="H121" s="193"/>
    </row>
    <row r="122" spans="1:11" s="194" customFormat="1">
      <c r="A122" s="132"/>
      <c r="B122" s="189"/>
      <c r="C122" s="190"/>
      <c r="D122" s="191"/>
      <c r="E122" s="192"/>
      <c r="F122" s="188"/>
      <c r="G122" s="188"/>
      <c r="H122" s="193"/>
    </row>
    <row r="123" spans="1:11" s="194" customFormat="1">
      <c r="A123" s="132">
        <f>A121+1</f>
        <v>30</v>
      </c>
      <c r="B123" s="189" t="s">
        <v>832</v>
      </c>
      <c r="C123" s="190" t="s">
        <v>503</v>
      </c>
      <c r="D123" s="191">
        <v>3</v>
      </c>
      <c r="E123" s="192"/>
      <c r="F123" s="137">
        <f>SUM(F10:F105)*0.01*D123</f>
        <v>0</v>
      </c>
      <c r="G123" s="137">
        <f>SUM(G10:G105)*0.01*D123</f>
        <v>0</v>
      </c>
      <c r="H123" s="193"/>
    </row>
    <row r="124" spans="1:11" s="138" customFormat="1">
      <c r="A124" s="132"/>
      <c r="B124" s="167"/>
      <c r="C124" s="134"/>
      <c r="D124" s="135"/>
      <c r="E124" s="137"/>
      <c r="F124" s="137"/>
      <c r="G124" s="137"/>
      <c r="K124" s="151"/>
    </row>
    <row r="125" spans="1:11" s="138" customFormat="1" ht="15" customHeight="1" thickBot="1">
      <c r="A125" s="195"/>
      <c r="B125" s="196" t="s">
        <v>833</v>
      </c>
      <c r="C125" s="197"/>
      <c r="D125" s="198"/>
      <c r="E125" s="199"/>
      <c r="F125" s="200">
        <f>SUM(F10:F124)</f>
        <v>0</v>
      </c>
      <c r="G125" s="200">
        <f>SUM(G10:G124)</f>
        <v>0</v>
      </c>
      <c r="K125" s="151"/>
    </row>
    <row r="126" spans="1:11" s="138" customFormat="1" ht="15" customHeight="1">
      <c r="A126" s="201"/>
      <c r="B126" s="167"/>
      <c r="C126" s="202"/>
      <c r="D126" s="203"/>
      <c r="E126" s="137"/>
      <c r="F126" s="137"/>
      <c r="G126" s="137"/>
      <c r="K126" s="151"/>
    </row>
    <row r="127" spans="1:11" s="138" customFormat="1" ht="15" customHeight="1">
      <c r="A127" s="132"/>
      <c r="B127" s="133"/>
      <c r="C127" s="147"/>
      <c r="D127" s="148"/>
      <c r="E127" s="204"/>
      <c r="F127" s="204"/>
      <c r="G127" s="204"/>
      <c r="H127" s="150"/>
      <c r="K127" s="151"/>
    </row>
    <row r="128" spans="1:11" s="138" customFormat="1" ht="15" customHeight="1">
      <c r="A128" s="132"/>
      <c r="B128" s="133"/>
      <c r="C128" s="147"/>
      <c r="D128" s="148"/>
      <c r="E128" s="148"/>
      <c r="F128" s="148"/>
      <c r="G128" s="148"/>
      <c r="H128" s="150"/>
      <c r="K128" s="151"/>
    </row>
    <row r="129" spans="1:11" s="138" customFormat="1" ht="15" customHeight="1">
      <c r="A129" s="132"/>
      <c r="B129" s="133"/>
      <c r="C129" s="147"/>
      <c r="D129" s="148"/>
      <c r="E129" s="148"/>
      <c r="F129" s="148"/>
      <c r="G129" s="148"/>
      <c r="H129" s="150"/>
      <c r="K129" s="151"/>
    </row>
    <row r="130" spans="1:11" s="138" customFormat="1" ht="15" customHeight="1">
      <c r="A130" s="132"/>
      <c r="B130" s="133"/>
      <c r="C130" s="147"/>
      <c r="D130" s="148"/>
      <c r="E130" s="148"/>
      <c r="F130" s="148"/>
      <c r="G130" s="148"/>
      <c r="H130" s="150"/>
      <c r="K130" s="151"/>
    </row>
    <row r="131" spans="1:11" s="138" customFormat="1" ht="15" customHeight="1">
      <c r="A131" s="132"/>
      <c r="B131" s="133"/>
      <c r="C131" s="147"/>
      <c r="D131" s="148"/>
      <c r="E131" s="148"/>
      <c r="F131" s="148"/>
      <c r="G131" s="148"/>
      <c r="H131" s="150"/>
      <c r="K131" s="151"/>
    </row>
    <row r="132" spans="1:11" s="138" customFormat="1" ht="15" customHeight="1">
      <c r="A132" s="132"/>
      <c r="B132" s="133"/>
      <c r="C132" s="147"/>
      <c r="D132" s="148"/>
      <c r="E132" s="148"/>
      <c r="F132" s="148"/>
      <c r="G132" s="148"/>
      <c r="H132" s="150"/>
      <c r="K132" s="151"/>
    </row>
    <row r="133" spans="1:11" s="138" customFormat="1" ht="15" customHeight="1">
      <c r="A133" s="132"/>
      <c r="B133" s="133"/>
      <c r="C133" s="147"/>
      <c r="D133" s="148"/>
      <c r="E133" s="148"/>
      <c r="F133" s="148"/>
      <c r="G133" s="148"/>
      <c r="H133" s="150"/>
      <c r="K133" s="151"/>
    </row>
    <row r="134" spans="1:11" s="138" customFormat="1" ht="15" customHeight="1">
      <c r="A134" s="132"/>
      <c r="B134" s="133"/>
      <c r="C134" s="147"/>
      <c r="D134" s="148"/>
      <c r="E134" s="148"/>
      <c r="F134" s="148"/>
      <c r="G134" s="148"/>
      <c r="H134" s="150"/>
      <c r="K134" s="151"/>
    </row>
    <row r="135" spans="1:11" s="138" customFormat="1" ht="15" customHeight="1">
      <c r="A135" s="132"/>
      <c r="B135" s="133"/>
      <c r="C135" s="147"/>
      <c r="D135" s="148"/>
      <c r="E135" s="148"/>
      <c r="F135" s="148"/>
      <c r="G135" s="148"/>
      <c r="H135" s="150"/>
      <c r="K135" s="151"/>
    </row>
    <row r="136" spans="1:11" s="138" customFormat="1" ht="15" customHeight="1">
      <c r="A136" s="132"/>
      <c r="B136" s="133"/>
      <c r="C136" s="147"/>
      <c r="D136" s="148"/>
      <c r="E136" s="148"/>
      <c r="F136" s="148"/>
      <c r="G136" s="148"/>
      <c r="H136" s="150"/>
      <c r="K136" s="151"/>
    </row>
    <row r="137" spans="1:11" s="138" customFormat="1" ht="15" customHeight="1">
      <c r="A137" s="132"/>
      <c r="B137" s="133"/>
      <c r="C137" s="147"/>
      <c r="D137" s="148"/>
      <c r="E137" s="148"/>
      <c r="F137" s="148"/>
      <c r="G137" s="148"/>
      <c r="H137" s="150"/>
      <c r="K137" s="151"/>
    </row>
    <row r="138" spans="1:11" s="138" customFormat="1" ht="15" customHeight="1">
      <c r="A138" s="132"/>
      <c r="B138" s="133"/>
      <c r="C138" s="147"/>
      <c r="D138" s="148"/>
      <c r="E138" s="148"/>
      <c r="F138" s="148"/>
      <c r="G138" s="148"/>
      <c r="H138" s="150"/>
      <c r="K138" s="151"/>
    </row>
    <row r="139" spans="1:11" s="138" customFormat="1" ht="15" customHeight="1">
      <c r="A139" s="132"/>
      <c r="B139" s="133"/>
      <c r="C139" s="147"/>
      <c r="D139" s="148"/>
      <c r="E139" s="148"/>
      <c r="F139" s="148"/>
      <c r="G139" s="148"/>
      <c r="H139" s="150"/>
      <c r="K139" s="151"/>
    </row>
    <row r="140" spans="1:11" s="138" customFormat="1" ht="15" customHeight="1">
      <c r="A140" s="132"/>
      <c r="B140" s="133"/>
      <c r="C140" s="147"/>
      <c r="D140" s="148"/>
      <c r="E140" s="148"/>
      <c r="F140" s="148"/>
      <c r="G140" s="148"/>
      <c r="H140" s="150"/>
      <c r="K140" s="151"/>
    </row>
    <row r="141" spans="1:11" s="138" customFormat="1" ht="15" customHeight="1">
      <c r="A141" s="132"/>
      <c r="B141" s="133"/>
      <c r="C141" s="147"/>
      <c r="D141" s="148"/>
      <c r="E141" s="148"/>
      <c r="F141" s="148"/>
      <c r="G141" s="148"/>
      <c r="H141" s="150"/>
      <c r="K141" s="151"/>
    </row>
    <row r="142" spans="1:11" s="138" customFormat="1" ht="15" customHeight="1">
      <c r="A142" s="132"/>
      <c r="B142" s="133"/>
      <c r="C142" s="147"/>
      <c r="D142" s="148"/>
      <c r="E142" s="148"/>
      <c r="F142" s="148"/>
      <c r="G142" s="148"/>
      <c r="H142" s="150"/>
      <c r="K142" s="151"/>
    </row>
    <row r="143" spans="1:11" s="138" customFormat="1" ht="15" customHeight="1">
      <c r="A143" s="132"/>
      <c r="B143" s="133"/>
      <c r="C143" s="147"/>
      <c r="D143" s="148"/>
      <c r="E143" s="148"/>
      <c r="F143" s="148"/>
      <c r="G143" s="148"/>
      <c r="H143" s="150"/>
      <c r="K143" s="151"/>
    </row>
    <row r="144" spans="1:11" s="138" customFormat="1" ht="15" customHeight="1">
      <c r="A144" s="132"/>
      <c r="B144" s="133"/>
      <c r="C144" s="147"/>
      <c r="D144" s="148"/>
      <c r="E144" s="148"/>
      <c r="F144" s="148"/>
      <c r="G144" s="148"/>
      <c r="H144" s="150"/>
      <c r="K144" s="151"/>
    </row>
    <row r="145" spans="1:11" s="138" customFormat="1" ht="15" customHeight="1">
      <c r="A145" s="132"/>
      <c r="B145" s="133"/>
      <c r="C145" s="147"/>
      <c r="D145" s="148"/>
      <c r="E145" s="148"/>
      <c r="F145" s="148"/>
      <c r="G145" s="148"/>
      <c r="H145" s="150"/>
      <c r="K145" s="151"/>
    </row>
    <row r="146" spans="1:11" s="138" customFormat="1" ht="15" customHeight="1">
      <c r="A146" s="132"/>
      <c r="B146" s="133"/>
      <c r="C146" s="147"/>
      <c r="D146" s="148"/>
      <c r="E146" s="148"/>
      <c r="F146" s="148"/>
      <c r="G146" s="148"/>
      <c r="H146" s="150"/>
      <c r="K146" s="151"/>
    </row>
    <row r="147" spans="1:11" s="138" customFormat="1" ht="15" customHeight="1">
      <c r="A147" s="132"/>
      <c r="B147" s="133"/>
      <c r="C147" s="147"/>
      <c r="D147" s="148"/>
      <c r="E147" s="148"/>
      <c r="F147" s="148"/>
      <c r="G147" s="148"/>
      <c r="H147" s="150"/>
      <c r="K147" s="151"/>
    </row>
    <row r="148" spans="1:11" s="138" customFormat="1" ht="15" customHeight="1">
      <c r="A148" s="132"/>
      <c r="B148" s="133"/>
      <c r="C148" s="147"/>
      <c r="D148" s="148"/>
      <c r="E148" s="148"/>
      <c r="F148" s="148"/>
      <c r="G148" s="148"/>
      <c r="H148" s="150"/>
      <c r="K148" s="151"/>
    </row>
    <row r="149" spans="1:11" s="138" customFormat="1" ht="15" customHeight="1">
      <c r="A149" s="132"/>
      <c r="B149" s="133"/>
      <c r="C149" s="147"/>
      <c r="D149" s="148"/>
      <c r="E149" s="148"/>
      <c r="F149" s="148"/>
      <c r="G149" s="148"/>
      <c r="H149" s="150"/>
      <c r="K149" s="151"/>
    </row>
    <row r="150" spans="1:11" s="138" customFormat="1" ht="15" customHeight="1">
      <c r="A150" s="132"/>
      <c r="B150" s="133"/>
      <c r="C150" s="147"/>
      <c r="D150" s="148"/>
      <c r="E150" s="148"/>
      <c r="F150" s="148"/>
      <c r="G150" s="148"/>
      <c r="H150" s="150"/>
      <c r="K150" s="151"/>
    </row>
    <row r="151" spans="1:11" s="138" customFormat="1" ht="15" customHeight="1">
      <c r="A151" s="132"/>
      <c r="B151" s="133"/>
      <c r="C151" s="147"/>
      <c r="D151" s="148"/>
      <c r="E151" s="148"/>
      <c r="F151" s="148"/>
      <c r="G151" s="148"/>
      <c r="H151" s="150"/>
      <c r="K151" s="151"/>
    </row>
    <row r="152" spans="1:11" s="138" customFormat="1" ht="15" customHeight="1">
      <c r="A152" s="132"/>
      <c r="B152" s="133"/>
      <c r="C152" s="147"/>
      <c r="D152" s="148"/>
      <c r="E152" s="148"/>
      <c r="F152" s="148"/>
      <c r="G152" s="148"/>
      <c r="H152" s="150"/>
      <c r="K152" s="151"/>
    </row>
    <row r="153" spans="1:11" s="138" customFormat="1" ht="15" customHeight="1">
      <c r="A153" s="132"/>
      <c r="B153" s="133"/>
      <c r="C153" s="147"/>
      <c r="D153" s="148"/>
      <c r="E153" s="148"/>
      <c r="F153" s="148"/>
      <c r="G153" s="148"/>
      <c r="H153" s="150"/>
      <c r="K153" s="151"/>
    </row>
    <row r="154" spans="1:11" s="138" customFormat="1" ht="15" customHeight="1">
      <c r="A154" s="132"/>
      <c r="B154" s="133"/>
      <c r="C154" s="147"/>
      <c r="D154" s="148"/>
      <c r="E154" s="148"/>
      <c r="F154" s="148"/>
      <c r="G154" s="148"/>
      <c r="H154" s="150"/>
      <c r="K154" s="151"/>
    </row>
    <row r="155" spans="1:11" s="138" customFormat="1" ht="15" customHeight="1">
      <c r="A155" s="132"/>
      <c r="B155" s="133"/>
      <c r="C155" s="147"/>
      <c r="D155" s="148"/>
      <c r="E155" s="148"/>
      <c r="F155" s="148"/>
      <c r="G155" s="148"/>
      <c r="H155" s="150"/>
      <c r="K155" s="151"/>
    </row>
    <row r="156" spans="1:11" s="138" customFormat="1" ht="15" customHeight="1">
      <c r="A156" s="132"/>
      <c r="B156" s="133"/>
      <c r="C156" s="147"/>
      <c r="D156" s="148"/>
      <c r="E156" s="148"/>
      <c r="F156" s="148"/>
      <c r="G156" s="148"/>
      <c r="H156" s="150"/>
      <c r="K156" s="151"/>
    </row>
    <row r="157" spans="1:11" s="138" customFormat="1" ht="15" customHeight="1">
      <c r="A157" s="132"/>
      <c r="B157" s="133"/>
      <c r="C157" s="147"/>
      <c r="D157" s="148"/>
      <c r="E157" s="148"/>
      <c r="F157" s="148"/>
      <c r="G157" s="148"/>
      <c r="H157" s="150"/>
      <c r="K157" s="151"/>
    </row>
    <row r="158" spans="1:11" s="138" customFormat="1" ht="15" customHeight="1">
      <c r="A158" s="132"/>
      <c r="B158" s="133"/>
      <c r="C158" s="147"/>
      <c r="D158" s="148"/>
      <c r="E158" s="148"/>
      <c r="F158" s="148"/>
      <c r="G158" s="148"/>
      <c r="H158" s="150"/>
      <c r="K158" s="151"/>
    </row>
    <row r="159" spans="1:11" s="138" customFormat="1" ht="15" customHeight="1">
      <c r="A159" s="132"/>
      <c r="B159" s="133"/>
      <c r="C159" s="147"/>
      <c r="D159" s="148"/>
      <c r="E159" s="148"/>
      <c r="F159" s="148"/>
      <c r="G159" s="148"/>
      <c r="H159" s="150"/>
      <c r="K159" s="151"/>
    </row>
    <row r="160" spans="1:11" s="138" customFormat="1" ht="15" customHeight="1">
      <c r="A160" s="132"/>
      <c r="B160" s="133"/>
      <c r="C160" s="147"/>
      <c r="D160" s="148"/>
      <c r="E160" s="148"/>
      <c r="F160" s="148"/>
      <c r="G160" s="148"/>
      <c r="H160" s="150"/>
      <c r="K160" s="151"/>
    </row>
    <row r="161" spans="1:11" s="138" customFormat="1" ht="15" customHeight="1">
      <c r="A161" s="132"/>
      <c r="B161" s="133"/>
      <c r="C161" s="147"/>
      <c r="D161" s="148"/>
      <c r="E161" s="148"/>
      <c r="F161" s="148"/>
      <c r="G161" s="148"/>
      <c r="H161" s="150"/>
      <c r="K161" s="151"/>
    </row>
    <row r="162" spans="1:11" s="138" customFormat="1" ht="15" customHeight="1">
      <c r="A162" s="132"/>
      <c r="B162" s="133"/>
      <c r="C162" s="147"/>
      <c r="D162" s="148"/>
      <c r="E162" s="148"/>
      <c r="F162" s="148"/>
      <c r="G162" s="148"/>
      <c r="H162" s="150"/>
      <c r="K162" s="151"/>
    </row>
    <row r="163" spans="1:11" s="138" customFormat="1" ht="15" customHeight="1">
      <c r="A163" s="132"/>
      <c r="B163" s="133"/>
      <c r="C163" s="147"/>
      <c r="D163" s="148"/>
      <c r="E163" s="148"/>
      <c r="F163" s="148"/>
      <c r="G163" s="148"/>
      <c r="H163" s="150"/>
      <c r="K163" s="151"/>
    </row>
    <row r="164" spans="1:11" s="138" customFormat="1" ht="15" customHeight="1">
      <c r="A164" s="132"/>
      <c r="B164" s="133"/>
      <c r="C164" s="147"/>
      <c r="D164" s="148"/>
      <c r="E164" s="148"/>
      <c r="F164" s="148"/>
      <c r="G164" s="148"/>
      <c r="H164" s="150"/>
      <c r="K164" s="151"/>
    </row>
    <row r="165" spans="1:11" s="138" customFormat="1" ht="15" customHeight="1">
      <c r="A165" s="132"/>
      <c r="B165" s="133"/>
      <c r="C165" s="147"/>
      <c r="D165" s="148"/>
      <c r="E165" s="148"/>
      <c r="F165" s="148"/>
      <c r="G165" s="148"/>
      <c r="H165" s="150"/>
      <c r="K165" s="151"/>
    </row>
    <row r="166" spans="1:11" ht="15" customHeight="1"/>
    <row r="167" spans="1:11" ht="15" customHeight="1"/>
    <row r="168" spans="1:11" ht="15" customHeight="1"/>
    <row r="169" spans="1:11" ht="15" customHeight="1"/>
    <row r="170" spans="1:11" ht="15" customHeight="1"/>
    <row r="171" spans="1:11" ht="15" customHeight="1"/>
    <row r="172" spans="1:11" ht="15" customHeight="1"/>
    <row r="173" spans="1:11" ht="15" customHeight="1"/>
    <row r="174" spans="1:11" ht="15" customHeight="1"/>
    <row r="175" spans="1:11" ht="15" customHeight="1"/>
    <row r="176" spans="1:11"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sheetData>
  <sheetProtection password="F0EE" sheet="1"/>
  <mergeCells count="6">
    <mergeCell ref="A6:B6"/>
    <mergeCell ref="A1:B1"/>
    <mergeCell ref="A2:C2"/>
    <mergeCell ref="B3:F3"/>
    <mergeCell ref="A4:C4"/>
    <mergeCell ref="B5:F5"/>
  </mergeCells>
  <printOptions gridLines="1" gridLinesSet="0"/>
  <pageMargins left="0.78740157480314965" right="0.39370078740157483" top="1.1811023622047245" bottom="0.98425196850393704" header="0.39370078740157483" footer="0.51181102362204722"/>
  <pageSetup paperSize="9" scale="76"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4&amp;R&amp;8Stran: &amp;P/&amp;N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13</vt:i4>
      </vt:variant>
    </vt:vector>
  </HeadingPairs>
  <TitlesOfParts>
    <vt:vector size="28" baseType="lpstr">
      <vt:lpstr>SKUPNA REKAPITULACIJA</vt:lpstr>
      <vt:lpstr>REKAPITULACIJA ELEKTRO</vt:lpstr>
      <vt:lpstr>7_OZVOČENJE</vt:lpstr>
      <vt:lpstr>6_VARNOSTNI SISTEMI</vt:lpstr>
      <vt:lpstr>5_STRELOVOD</vt:lpstr>
      <vt:lpstr>4_ SIGNALNO_KOMUNIKACIJSKE IN</vt:lpstr>
      <vt:lpstr>3_RAZSVETLJAVA</vt:lpstr>
      <vt:lpstr>2_STIKALNI BLOKI</vt:lpstr>
      <vt:lpstr>1_INSTALACIJSKI MATERIAL</vt:lpstr>
      <vt:lpstr>REKAPIT STROJNE</vt:lpstr>
      <vt:lpstr>VODOVOD E.S.</vt:lpstr>
      <vt:lpstr> OGREVANJE_HLAJENJE E.S.</vt:lpstr>
      <vt:lpstr>PREZRAČEVANJE E.S.</vt:lpstr>
      <vt:lpstr>    OPREMA</vt:lpstr>
      <vt:lpstr>I.     GO DELA</vt:lpstr>
      <vt:lpstr>' OGREVANJE_HLAJENJE E.S.'!Področje_tiskanja</vt:lpstr>
      <vt:lpstr>'1_INSTALACIJSKI MATERIAL'!Področje_tiskanja</vt:lpstr>
      <vt:lpstr>'2_STIKALNI BLOKI'!Področje_tiskanja</vt:lpstr>
      <vt:lpstr>'3_RAZSVETLJAVA'!Področje_tiskanja</vt:lpstr>
      <vt:lpstr>'4_ SIGNALNO_KOMUNIKACIJSKE IN'!Področje_tiskanja</vt:lpstr>
      <vt:lpstr>'5_STRELOVOD'!Področje_tiskanja</vt:lpstr>
      <vt:lpstr>'6_VARNOSTNI SISTEMI'!Področje_tiskanja</vt:lpstr>
      <vt:lpstr>'7_OZVOČENJE'!Področje_tiskanja</vt:lpstr>
      <vt:lpstr>'PREZRAČEVANJE E.S.'!Področje_tiskanja</vt:lpstr>
      <vt:lpstr>'REKAPIT STROJNE'!Področje_tiskanja</vt:lpstr>
      <vt:lpstr>'REKAPITULACIJA ELEKTRO'!Področje_tiskanja</vt:lpstr>
      <vt:lpstr>'SKUPNA REKAPITULACIJA'!Področje_tiskanja</vt:lpstr>
      <vt:lpstr>'VODOVOD E.S.'!Področje_tiskanja</vt:lpstr>
    </vt:vector>
  </TitlesOfParts>
  <Company>stating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stating</dc:creator>
  <cp:lastModifiedBy> </cp:lastModifiedBy>
  <cp:lastPrinted>2016-10-25T06:22:52Z</cp:lastPrinted>
  <dcterms:created xsi:type="dcterms:W3CDTF">2008-02-01T07:50:38Z</dcterms:created>
  <dcterms:modified xsi:type="dcterms:W3CDTF">2016-12-14T09:22:44Z</dcterms:modified>
</cp:coreProperties>
</file>