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jug\Documents\TEKSTI\KONCESIJE\Letni programi koncesij 2019\letni programi koncesij 2019\"/>
    </mc:Choice>
  </mc:AlternateContent>
  <xr:revisionPtr revIDLastSave="0" documentId="13_ncr:1_{551B742F-7495-420C-B99C-EBEBFC80D97C}" xr6:coauthVersionLast="40" xr6:coauthVersionMax="40" xr10:uidLastSave="{00000000-0000-0000-0000-000000000000}"/>
  <bookViews>
    <workbookView xWindow="-120" yWindow="-120" windowWidth="29040" windowHeight="15840" xr2:uid="{00000000-000D-0000-FFFF-FFFF00000000}"/>
  </bookViews>
  <sheets>
    <sheet name="Naslov" sheetId="3" r:id="rId1"/>
    <sheet name="Uvod" sheetId="4" r:id="rId2"/>
    <sheet name="LETNI PROGRAM - Komunala CESTE " sheetId="6" r:id="rId3"/>
    <sheet name="List1" sheetId="7" r:id="rId4"/>
  </sheets>
  <definedNames>
    <definedName name="_xlnm.Print_Area" localSheetId="1">Uvod!$A$1:$E$27</definedName>
  </definedNames>
  <calcPr calcId="181029"/>
</workbook>
</file>

<file path=xl/calcChain.xml><?xml version="1.0" encoding="utf-8"?>
<calcChain xmlns="http://schemas.openxmlformats.org/spreadsheetml/2006/main">
  <c r="F83" i="6" l="1"/>
  <c r="F92" i="6"/>
  <c r="F119" i="6"/>
  <c r="F113" i="6"/>
  <c r="F106" i="6"/>
  <c r="F40" i="6"/>
  <c r="F189" i="6"/>
  <c r="F188" i="6"/>
  <c r="F187" i="6"/>
  <c r="F186" i="6"/>
  <c r="F185" i="6"/>
  <c r="F184" i="6"/>
  <c r="F183" i="6"/>
  <c r="F182" i="6"/>
  <c r="F181" i="6"/>
  <c r="F180" i="6"/>
  <c r="F179" i="6"/>
  <c r="F178" i="6"/>
  <c r="F177" i="6"/>
  <c r="F176" i="6"/>
  <c r="F173" i="6"/>
  <c r="F172" i="6"/>
  <c r="F171" i="6"/>
  <c r="F170" i="6"/>
  <c r="F190" i="6" s="1"/>
  <c r="F14" i="6" s="1"/>
  <c r="G14" i="6" s="1"/>
  <c r="F169" i="6"/>
  <c r="F168" i="6"/>
  <c r="F145" i="6"/>
  <c r="F144" i="6"/>
  <c r="F143" i="6"/>
  <c r="F142" i="6"/>
  <c r="F141" i="6"/>
  <c r="F140" i="6"/>
  <c r="F139" i="6"/>
  <c r="F138" i="6"/>
  <c r="F137" i="6"/>
  <c r="F136" i="6"/>
  <c r="F146" i="6" s="1"/>
  <c r="F13" i="6" s="1"/>
  <c r="G13" i="6" s="1"/>
  <c r="F128" i="6"/>
  <c r="F127" i="6"/>
  <c r="F126" i="6"/>
  <c r="F125" i="6"/>
  <c r="F124" i="6"/>
  <c r="F121" i="6"/>
  <c r="F120" i="6"/>
  <c r="F116" i="6"/>
  <c r="F115" i="6"/>
  <c r="F114" i="6"/>
  <c r="F111" i="6"/>
  <c r="F110" i="6"/>
  <c r="F109" i="6"/>
  <c r="F108" i="6"/>
  <c r="F107" i="6"/>
  <c r="F105" i="6"/>
  <c r="F104" i="6"/>
  <c r="F102" i="6"/>
  <c r="F101" i="6"/>
  <c r="F100" i="6"/>
  <c r="F99" i="6"/>
  <c r="F98" i="6"/>
  <c r="F97" i="6"/>
  <c r="F95" i="6"/>
  <c r="F94" i="6"/>
  <c r="F93" i="6"/>
  <c r="F91" i="6"/>
  <c r="F89" i="6"/>
  <c r="F86" i="6"/>
  <c r="F85" i="6"/>
  <c r="F84" i="6"/>
  <c r="F82" i="6"/>
  <c r="F81" i="6"/>
  <c r="F36" i="6"/>
  <c r="F78" i="6"/>
  <c r="F77" i="6"/>
  <c r="F76" i="6"/>
  <c r="F75" i="6"/>
  <c r="F74" i="6"/>
  <c r="F73" i="6"/>
  <c r="F72" i="6"/>
  <c r="F60" i="6"/>
  <c r="F59" i="6"/>
  <c r="F58" i="6"/>
  <c r="F57" i="6"/>
  <c r="F64" i="6"/>
  <c r="F63" i="6"/>
  <c r="F62" i="6"/>
  <c r="F71" i="6"/>
  <c r="F70" i="6"/>
  <c r="F69" i="6"/>
  <c r="F68" i="6"/>
  <c r="F67" i="6"/>
  <c r="F66" i="6"/>
  <c r="F65" i="6"/>
  <c r="F54" i="6"/>
  <c r="F53" i="6"/>
  <c r="F52" i="6"/>
  <c r="F49" i="6"/>
  <c r="F48" i="6"/>
  <c r="F47" i="6"/>
  <c r="F46" i="6"/>
  <c r="F45" i="6"/>
  <c r="F44" i="6"/>
  <c r="F43" i="6"/>
  <c r="F42" i="6"/>
  <c r="F41" i="6"/>
  <c r="F130" i="6" l="1"/>
  <c r="F12" i="6" s="1"/>
  <c r="F10" i="6" s="1"/>
  <c r="G12" i="6" l="1"/>
  <c r="G10" i="6" s="1"/>
  <c r="G17" i="6" s="1"/>
</calcChain>
</file>

<file path=xl/sharedStrings.xml><?xml version="1.0" encoding="utf-8"?>
<sst xmlns="http://schemas.openxmlformats.org/spreadsheetml/2006/main" count="274" uniqueCount="139">
  <si>
    <t>Opis postavke</t>
  </si>
  <si>
    <t>enota</t>
  </si>
  <si>
    <t>količina</t>
  </si>
  <si>
    <t xml:space="preserve">  Cena/enoto</t>
  </si>
  <si>
    <t>Skupaj</t>
  </si>
  <si>
    <t>m2</t>
  </si>
  <si>
    <t>kd</t>
  </si>
  <si>
    <t>ur</t>
  </si>
  <si>
    <t>delavec VKV</t>
  </si>
  <si>
    <t>m</t>
  </si>
  <si>
    <t xml:space="preserve">delavec PK                   </t>
  </si>
  <si>
    <t>delavec KV</t>
  </si>
  <si>
    <t>poltovorno vozilo</t>
  </si>
  <si>
    <t xml:space="preserve">tovorno vozilo 10-12 ton </t>
  </si>
  <si>
    <t>cestar</t>
  </si>
  <si>
    <t xml:space="preserve">STOP črta širine 50 cm in 25 cm </t>
  </si>
  <si>
    <t>Puščica naravnost, levo in desno 5 m</t>
  </si>
  <si>
    <t xml:space="preserve">Puščica levo, desno in naravnost 5 m  </t>
  </si>
  <si>
    <t xml:space="preserve">Puščica naravnost 5 m  </t>
  </si>
  <si>
    <t xml:space="preserve">Kolesar 1,40 x 0,80 </t>
  </si>
  <si>
    <t xml:space="preserve">Puščica na kolesarski steza 1,00 x 0,60 </t>
  </si>
  <si>
    <t>t</t>
  </si>
  <si>
    <t>m3</t>
  </si>
  <si>
    <t>material</t>
  </si>
  <si>
    <t>Preglednik s pregledniškim vozilom</t>
  </si>
  <si>
    <t>Znesek z DDV</t>
  </si>
  <si>
    <t>Znesek brez DDV</t>
  </si>
  <si>
    <t>PRILOGA B 3</t>
  </si>
  <si>
    <t>km</t>
  </si>
  <si>
    <t>PRORAČUNSKA POSTAVKA št. 07.230</t>
  </si>
  <si>
    <t>dvigalo s košaro</t>
  </si>
  <si>
    <t>pavšal</t>
  </si>
  <si>
    <t>traktor nad 75 KS s priključki</t>
  </si>
  <si>
    <t>tovorno vozilo za pluženje in posipanje</t>
  </si>
  <si>
    <t>vlečni posipalec</t>
  </si>
  <si>
    <t>rovokopač pluženje</t>
  </si>
  <si>
    <t>vlečni posipalec za manjše stroje</t>
  </si>
  <si>
    <t>m1</t>
  </si>
  <si>
    <t xml:space="preserve">VZDRŽEVANJE OBČINSKIH JAVNIH CEST ZA OBMOČJE MESTA NOVA GORICA IN NASELJA SOLKAN, KROMBERK, ROŽNA DOLINA IN PRISTAVA - LETNI PROGRAM </t>
  </si>
  <si>
    <t>REKAPITULACIJA LETNEGA PROGRAMA</t>
  </si>
  <si>
    <t xml:space="preserve">VZDRŽEVANJE OBČINSKIH JAVNIH CEST ZA OBMOČJE MESTA NOVA GORICA  IN NASELJA SOLKAN, KROMBERK, ROŽNA DOLINA IN PRISTAVA </t>
  </si>
  <si>
    <t xml:space="preserve">1. REDNO VZDRŽEVANJE  CEST IN ULIC </t>
  </si>
  <si>
    <t>3. VZDRŽEVANJE SIGNALIZACIJE  IN OPREME CEST SKUPAJ Z DDV</t>
  </si>
  <si>
    <t xml:space="preserve">2.  ZIMSKA SLUŽBA </t>
  </si>
  <si>
    <t>Zamenjava pranih plošč do 5m2</t>
  </si>
  <si>
    <t>Zamenjava cestnih robnikov do 5m1</t>
  </si>
  <si>
    <t>Zamenjava pokrova jaška (cena pokrova posebej)</t>
  </si>
  <si>
    <t>Obnova parkirišč (osmice) do 10m2</t>
  </si>
  <si>
    <t>Grediranje in valjanje makadamskega vozišča</t>
  </si>
  <si>
    <t>Obnova bankin brez materiala</t>
  </si>
  <si>
    <t>Krpanje gramoznih vozišč</t>
  </si>
  <si>
    <t>Letno dežurstvo in pripravljenost z amortizacijo priključkov</t>
  </si>
  <si>
    <t>Sol za posipanje s skladiščenjem</t>
  </si>
  <si>
    <t>pesek za posip</t>
  </si>
  <si>
    <t>PRILOGA B3</t>
  </si>
  <si>
    <t>Dela rednega vzdrževanja so:</t>
  </si>
  <si>
    <t>1. UVOD</t>
  </si>
  <si>
    <t>rovokopač</t>
  </si>
  <si>
    <t>Motorne škarje ( brez delavca )</t>
  </si>
  <si>
    <t>Puhalnik ( brez delavca )</t>
  </si>
  <si>
    <t>Ročna motorna kosa (brez delavca)</t>
  </si>
  <si>
    <t>Nabijalna naprava - žaba (brez delavca)</t>
  </si>
  <si>
    <t>Prikolica za prevoz naprav</t>
  </si>
  <si>
    <t>Agregat električni 5 KW</t>
  </si>
  <si>
    <t>Kompresor z rušilnim kladivom</t>
  </si>
  <si>
    <t>Najemnina prometnih znakov</t>
  </si>
  <si>
    <t>kd/dan</t>
  </si>
  <si>
    <t>Najemnina zapornih desk ( 1-4 m)</t>
  </si>
  <si>
    <t>Najemnina tabla - pokončna, čelna zapora</t>
  </si>
  <si>
    <t>1. REDNO VZDRŽEVANJE CEST IN ULIC</t>
  </si>
  <si>
    <t>REDNO VZDRŽEVANJE PROMETNIH POVRŠIN</t>
  </si>
  <si>
    <t>stroj za rezanje asfalta</t>
  </si>
  <si>
    <t>stroj za rezkanje asfalta</t>
  </si>
  <si>
    <t>bager mali 3,5t</t>
  </si>
  <si>
    <t xml:space="preserve">traktor </t>
  </si>
  <si>
    <t xml:space="preserve">valjar </t>
  </si>
  <si>
    <t xml:space="preserve">material </t>
  </si>
  <si>
    <t>VZDRŽEVANJE MAKADAMSKIH VOZIŠČ</t>
  </si>
  <si>
    <t>OSTALA MANJŠA DELA PO CESTAH IN PLOČNIKIH</t>
  </si>
  <si>
    <t>bager mali 1,5t ; 3,5t</t>
  </si>
  <si>
    <t>Greder STT 31</t>
  </si>
  <si>
    <t>PREGLEDNIŠKA SLUŽBA</t>
  </si>
  <si>
    <t xml:space="preserve">REDNO VZDRŽEVANJE BANKIN </t>
  </si>
  <si>
    <t>REDNO VZDRŽEVANJE ODVODNJAVANJA</t>
  </si>
  <si>
    <t>Čiščenje jarkov -(usmerjanje posebej)</t>
  </si>
  <si>
    <t xml:space="preserve">REDNO VZDRŽEVANJE BREŽIN </t>
  </si>
  <si>
    <t>REDNO VZDRŽEVANJE VEGETACIJE</t>
  </si>
  <si>
    <t>Košnja brežin (1xširina kose) komplet s spremljajočo ročno košnjo</t>
  </si>
  <si>
    <t>nahrbtna kosilnica</t>
  </si>
  <si>
    <t xml:space="preserve">motorna žaga </t>
  </si>
  <si>
    <t>ZAGOTAVLJANJE PREGLEDNOSTI</t>
  </si>
  <si>
    <t>REDNO VZDRŽEVANJE CESTNIH OBJEKTOV</t>
  </si>
  <si>
    <t>INTERVENCIJSKI UKREPI - ELEMENTARNI DOGODKI, NESREČE</t>
  </si>
  <si>
    <t>delavec KV - intervencija</t>
  </si>
  <si>
    <t xml:space="preserve">2. ZIMSKA SLUŽBA </t>
  </si>
  <si>
    <t xml:space="preserve">3. REDNO VZDRŽEVANJE PROMETNE SIGNALIZACIJE IN OPREME </t>
  </si>
  <si>
    <t>VERTIKALNA SIGNALIZACIJA</t>
  </si>
  <si>
    <t>Prometno ogledalo</t>
  </si>
  <si>
    <t>kos</t>
  </si>
  <si>
    <t>Prometni znak z drogom</t>
  </si>
  <si>
    <t>Prometni znak brez droga</t>
  </si>
  <si>
    <t>Smernik dobava in postavitev</t>
  </si>
  <si>
    <t>HORIZONTALNA SIGNALIZACIJA</t>
  </si>
  <si>
    <t>barvanje črt</t>
  </si>
  <si>
    <t>barvanje stop črt</t>
  </si>
  <si>
    <t>barvanje talnih označb</t>
  </si>
  <si>
    <t>barvanje šole</t>
  </si>
  <si>
    <t>polje za usmerjanje prometa</t>
  </si>
  <si>
    <t xml:space="preserve">Znak invalid – 1,30 x1,30 </t>
  </si>
  <si>
    <t xml:space="preserve">avtobusno postajališče (komplet) </t>
  </si>
  <si>
    <t>puščica levo in desno</t>
  </si>
  <si>
    <t>OSNUTEK LETNEGA PROGRAMA PROGRAMA SKUPAJ Z DDV</t>
  </si>
  <si>
    <t>KRPANJE ASFALTNIH VOZIŠČ</t>
  </si>
  <si>
    <t>Čiščenje zamašenih jaškov, odtokov in propustov,čiščenje koritnic, muld in kanalet</t>
  </si>
  <si>
    <t>Vzdrževanje predorov, mostov, vzdrževanje cestnih ograj in ograj na objektih</t>
  </si>
  <si>
    <t>Interventno čiščenje vozišča, zavarovanje mesta</t>
  </si>
  <si>
    <t>Krpanje udarnih jam, manjša popravila vozišč</t>
  </si>
  <si>
    <t>Ostala manjša dela, zavarovanje poškodovanih in nevarnih površin</t>
  </si>
  <si>
    <t>1. SKUPNO VZDRŽEVANJE CEST IN ULIC  SKUPAJ brez DDV:</t>
  </si>
  <si>
    <t>Gospodarska javna služba vzdrževanja občinskih javnih cest za območje mesta Nova Gorica in naselij Solkan, Kromberk, Rožna Dolina in Pristava obsega:</t>
  </si>
  <si>
    <t>Redno vzdrževanje občinskih javnih cest, kolesarskih poti in odprtih pohodnih javnih površin.</t>
  </si>
  <si>
    <t>SKUPAJ brez DDV:</t>
  </si>
  <si>
    <t>Letni program je pripravljen na podlagi koncesijske pogodbe za opravljanje zgoraj navedene  lokalne gospodarske javne službe  ter na podlagi potrjenega usklajenega cenika po dodatnih pogajanjih v letu 2013.</t>
  </si>
  <si>
    <r>
      <t>·</t>
    </r>
    <r>
      <rPr>
        <sz val="7"/>
        <rFont val="Times New Roman"/>
        <family val="1"/>
        <charset val="238"/>
      </rPr>
      <t xml:space="preserve">         </t>
    </r>
    <r>
      <rPr>
        <sz val="10"/>
        <rFont val="Arial"/>
        <family val="2"/>
        <charset val="238"/>
      </rPr>
      <t>pregledniška služba</t>
    </r>
  </si>
  <si>
    <r>
      <t>·</t>
    </r>
    <r>
      <rPr>
        <sz val="7"/>
        <rFont val="Times New Roman"/>
        <family val="1"/>
        <charset val="238"/>
      </rPr>
      <t xml:space="preserve">         </t>
    </r>
    <r>
      <rPr>
        <sz val="10"/>
        <rFont val="Arial"/>
        <family val="2"/>
        <charset val="238"/>
      </rPr>
      <t>vzdrževanje prometnih površin</t>
    </r>
  </si>
  <si>
    <r>
      <t>·</t>
    </r>
    <r>
      <rPr>
        <sz val="7"/>
        <rFont val="Times New Roman"/>
        <family val="1"/>
        <charset val="238"/>
      </rPr>
      <t xml:space="preserve">         </t>
    </r>
    <r>
      <rPr>
        <sz val="10"/>
        <rFont val="Arial"/>
        <family val="2"/>
        <charset val="238"/>
      </rPr>
      <t>vzdrževanje bankin</t>
    </r>
  </si>
  <si>
    <r>
      <t>·</t>
    </r>
    <r>
      <rPr>
        <sz val="7"/>
        <rFont val="Times New Roman"/>
        <family val="1"/>
        <charset val="238"/>
      </rPr>
      <t xml:space="preserve">         </t>
    </r>
    <r>
      <rPr>
        <sz val="10"/>
        <rFont val="Arial"/>
        <family val="2"/>
        <charset val="238"/>
      </rPr>
      <t>vzdrževanje prometne signalizacije in opreme</t>
    </r>
  </si>
  <si>
    <r>
      <t>·</t>
    </r>
    <r>
      <rPr>
        <sz val="7"/>
        <rFont val="Times New Roman"/>
        <family val="1"/>
        <charset val="238"/>
      </rPr>
      <t xml:space="preserve">         </t>
    </r>
    <r>
      <rPr>
        <sz val="10"/>
        <rFont val="Arial"/>
        <family val="2"/>
        <charset val="238"/>
      </rPr>
      <t xml:space="preserve">vzdrževanje cestnih naprav </t>
    </r>
  </si>
  <si>
    <r>
      <t>·</t>
    </r>
    <r>
      <rPr>
        <sz val="7"/>
        <rFont val="Times New Roman"/>
        <family val="1"/>
        <charset val="238"/>
      </rPr>
      <t xml:space="preserve">         </t>
    </r>
    <r>
      <rPr>
        <sz val="10"/>
        <rFont val="Arial"/>
        <family val="2"/>
        <charset val="238"/>
      </rPr>
      <t>zagotavljanje preglednosti</t>
    </r>
  </si>
  <si>
    <r>
      <t>·</t>
    </r>
    <r>
      <rPr>
        <sz val="7"/>
        <rFont val="Times New Roman"/>
        <family val="1"/>
        <charset val="238"/>
      </rPr>
      <t xml:space="preserve">         </t>
    </r>
    <r>
      <rPr>
        <sz val="10"/>
        <rFont val="Arial"/>
        <family val="2"/>
        <charset val="238"/>
      </rPr>
      <t>čiščenje cest</t>
    </r>
  </si>
  <si>
    <r>
      <t>·</t>
    </r>
    <r>
      <rPr>
        <sz val="7"/>
        <rFont val="Times New Roman"/>
        <family val="1"/>
        <charset val="238"/>
      </rPr>
      <t xml:space="preserve">         </t>
    </r>
    <r>
      <rPr>
        <sz val="10"/>
        <rFont val="Arial"/>
        <family val="2"/>
        <charset val="238"/>
      </rPr>
      <t>vzdrževanje cestnih objektov</t>
    </r>
  </si>
  <si>
    <r>
      <t>·</t>
    </r>
    <r>
      <rPr>
        <sz val="7"/>
        <rFont val="Times New Roman"/>
        <family val="1"/>
        <charset val="238"/>
      </rPr>
      <t xml:space="preserve">         </t>
    </r>
    <r>
      <rPr>
        <sz val="10"/>
        <rFont val="Arial"/>
        <family val="2"/>
        <charset val="238"/>
      </rPr>
      <t>intervencijski ukrepi</t>
    </r>
  </si>
  <si>
    <r>
      <t>·</t>
    </r>
    <r>
      <rPr>
        <sz val="7"/>
        <rFont val="Times New Roman"/>
        <family val="1"/>
        <charset val="238"/>
      </rPr>
      <t xml:space="preserve">         </t>
    </r>
    <r>
      <rPr>
        <sz val="10"/>
        <rFont val="Arial"/>
        <family val="2"/>
        <charset val="238"/>
      </rPr>
      <t>vzdrževanje brežin in berm</t>
    </r>
  </si>
  <si>
    <r>
      <t>·</t>
    </r>
    <r>
      <rPr>
        <sz val="7"/>
        <rFont val="Times New Roman"/>
        <family val="1"/>
        <charset val="238"/>
      </rPr>
      <t xml:space="preserve">         </t>
    </r>
    <r>
      <rPr>
        <sz val="10"/>
        <rFont val="Arial"/>
        <family val="2"/>
        <charset val="238"/>
      </rPr>
      <t>vzdrževanje naprav za odvodnjavanje</t>
    </r>
  </si>
  <si>
    <t>Letni program je glede na razpoložljiva proračunska sredstva primerljiv z lansko letnim programom izvajanja del. Podobno, kot v preteklih letih je program zmanjšan na nujna dela in ne zadošča vsem pogojem, ki jih določa Pravilnik o vrstah vzdrževalnih del na javnih cestah in nivoju rednega vzdrževanja javnih cest (Uradni list RS št. 38 z dne 27.5.2016).</t>
  </si>
  <si>
    <r>
      <t>·</t>
    </r>
    <r>
      <rPr>
        <sz val="7"/>
        <rFont val="Arial"/>
        <family val="2"/>
        <charset val="238"/>
      </rPr>
      <t xml:space="preserve">         </t>
    </r>
    <r>
      <rPr>
        <sz val="10"/>
        <rFont val="Arial"/>
        <family val="2"/>
        <charset val="238"/>
      </rPr>
      <t>zimska služba.</t>
    </r>
  </si>
  <si>
    <t xml:space="preserve">2. SKUPAJ ZIMSKA SLUŽBA brez DDV:    </t>
  </si>
  <si>
    <t>Dne 8.10.2010 je bila sklenjena koncesijska pogodba za opravljanje lokalne gospodarske javne službe urejanja in čiščenja javnih površin za mesto Nova Gorica in opravljanje lokalne gospodarske javne službe vzdrževanja občinskih javnih cest za območje mesta Nova Gorica in naselij Solkan, Kromberk, Rožna Dolina in Pristava.  Koncesija je bila sklenjena za obdobje sedem let, s pričetkom 1.1.2011. Z anexi je bila koncesijska pogodba podaljšana do izvedbe razpisa, izbire izvajalca in sklenitve nove koncesijske pogodbe a največ za obdobje do 8.10.2019. Razpis za izvajanje koncesioje za naslednje 7. letno obdobje bo pripravljen po obravnavi tega letnega programa.</t>
  </si>
  <si>
    <t>PROGRAM IZVAJANJA GJS VZDRŽEVANJE OBČINSKIH JAVNIH CEST NA OBMOČJU MESTA NOVA GORICA IN PRIMESTNIH NASELIJ SOLKAN, KROMBERK, ROŽNA DOLINA IN PRISTAVA V LETU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</si>
</sst>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charset val="238"/>
    </font>
    <font>
      <sz val="10"/>
      <name val="Arial"/>
      <family val="2"/>
      <charset val="238"/>
    </font>
    <font>
      <b/>
      <sz val="10"/>
      <name val="Arial"/>
      <family val="2"/>
      <charset val="238"/>
    </font>
    <font>
      <b/>
      <sz val="11"/>
      <name val="Arial"/>
      <family val="2"/>
      <charset val="238"/>
    </font>
    <font>
      <sz val="11"/>
      <name val="Arial"/>
      <family val="2"/>
      <charset val="238"/>
    </font>
    <font>
      <u/>
      <sz val="11"/>
      <name val="Arial"/>
      <family val="2"/>
      <charset val="238"/>
    </font>
    <font>
      <b/>
      <sz val="12"/>
      <name val="Arial"/>
      <family val="2"/>
      <charset val="238"/>
    </font>
    <font>
      <sz val="14"/>
      <name val="Arial"/>
      <family val="2"/>
      <charset val="238"/>
    </font>
    <font>
      <b/>
      <sz val="14"/>
      <name val="Arial"/>
      <family val="2"/>
      <charset val="238"/>
    </font>
    <font>
      <i/>
      <sz val="11"/>
      <name val="Arial"/>
      <family val="2"/>
      <charset val="238"/>
    </font>
    <font>
      <sz val="7"/>
      <name val="Times New Roman"/>
      <family val="1"/>
      <charset val="238"/>
    </font>
    <font>
      <sz val="11"/>
      <color rgb="FFFF0000"/>
      <name val="Arial"/>
      <family val="2"/>
      <charset val="238"/>
    </font>
    <font>
      <sz val="10"/>
      <color theme="1"/>
      <name val="Calibri"/>
      <family val="2"/>
      <charset val="238"/>
      <scheme val="minor"/>
    </font>
    <font>
      <b/>
      <sz val="11"/>
      <color theme="1"/>
      <name val="Arial"/>
      <family val="2"/>
      <charset val="238"/>
    </font>
    <font>
      <sz val="11"/>
      <color theme="1"/>
      <name val="Arial"/>
      <family val="2"/>
      <charset val="238"/>
    </font>
    <font>
      <sz val="11"/>
      <color rgb="FF00B0F0"/>
      <name val="Arial"/>
      <family val="2"/>
      <charset val="238"/>
    </font>
    <font>
      <sz val="10"/>
      <color rgb="FF00B0F0"/>
      <name val="Calibri"/>
      <family val="2"/>
      <charset val="238"/>
      <scheme val="minor"/>
    </font>
    <font>
      <b/>
      <sz val="20"/>
      <name val="Arial"/>
      <family val="2"/>
      <charset val="238"/>
    </font>
    <font>
      <sz val="10"/>
      <name val="Arial"/>
      <charset val="238"/>
    </font>
    <font>
      <b/>
      <sz val="16"/>
      <name val="Arial"/>
      <family val="2"/>
      <charset val="238"/>
    </font>
    <font>
      <b/>
      <sz val="12"/>
      <color theme="1"/>
      <name val="Arial"/>
      <family val="2"/>
      <charset val="238"/>
    </font>
    <font>
      <sz val="11"/>
      <color rgb="FF000000"/>
      <name val="Arial"/>
      <family val="2"/>
      <charset val="238"/>
    </font>
    <font>
      <sz val="7"/>
      <name val="Arial"/>
      <family val="2"/>
      <charset val="238"/>
    </font>
    <font>
      <b/>
      <sz val="11"/>
      <name val="Arial"/>
      <family val="2"/>
      <charset val="238"/>
    </font>
    <font>
      <sz val="10"/>
      <name val="Arial"/>
      <charset val="238"/>
    </font>
    <font>
      <sz val="11"/>
      <name val="Arial"/>
      <family val="2"/>
      <charset val="238"/>
    </font>
    <font>
      <sz val="11"/>
      <name val="Symbol"/>
      <family val="1"/>
      <charset val="2"/>
    </font>
  </fonts>
  <fills count="2">
    <fill>
      <patternFill patternType="none"/>
    </fill>
    <fill>
      <patternFill patternType="gray125"/>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45">
    <xf numFmtId="0" fontId="0" fillId="0" borderId="0" xfId="0"/>
    <xf numFmtId="0" fontId="4" fillId="0" borderId="0" xfId="0" applyFont="1" applyProtection="1"/>
    <xf numFmtId="0" fontId="11" fillId="0" borderId="0" xfId="0" applyFont="1" applyProtection="1"/>
    <xf numFmtId="4" fontId="4" fillId="0" borderId="0" xfId="0" applyNumberFormat="1" applyFont="1" applyProtection="1"/>
    <xf numFmtId="0" fontId="8" fillId="0" borderId="1" xfId="0" applyFont="1" applyBorder="1" applyAlignment="1" applyProtection="1"/>
    <xf numFmtId="4" fontId="7" fillId="0" borderId="2" xfId="0" applyNumberFormat="1" applyFont="1" applyBorder="1" applyAlignment="1" applyProtection="1"/>
    <xf numFmtId="4" fontId="11" fillId="0" borderId="3" xfId="0" applyNumberFormat="1" applyFont="1" applyBorder="1" applyAlignment="1" applyProtection="1"/>
    <xf numFmtId="4" fontId="3" fillId="0" borderId="4" xfId="0" applyNumberFormat="1" applyFont="1" applyBorder="1" applyAlignment="1" applyProtection="1"/>
    <xf numFmtId="0" fontId="4" fillId="0" borderId="0" xfId="0" applyFont="1" applyBorder="1" applyAlignment="1" applyProtection="1"/>
    <xf numFmtId="4" fontId="6" fillId="0" borderId="5" xfId="0" applyNumberFormat="1" applyFont="1" applyBorder="1" applyAlignment="1" applyProtection="1"/>
    <xf numFmtId="4" fontId="6" fillId="0" borderId="6" xfId="0" applyNumberFormat="1" applyFont="1" applyBorder="1" applyAlignment="1" applyProtection="1"/>
    <xf numFmtId="4" fontId="4" fillId="0" borderId="0" xfId="0" applyNumberFormat="1" applyFont="1" applyBorder="1" applyAlignment="1" applyProtection="1"/>
    <xf numFmtId="4" fontId="3" fillId="0" borderId="0" xfId="0" applyNumberFormat="1" applyFont="1" applyBorder="1" applyAlignment="1" applyProtection="1"/>
    <xf numFmtId="4" fontId="3" fillId="0" borderId="4" xfId="0" applyNumberFormat="1" applyFont="1" applyBorder="1" applyAlignment="1" applyProtection="1">
      <alignment vertical="center"/>
    </xf>
    <xf numFmtId="0" fontId="12" fillId="0" borderId="0" xfId="0" applyFont="1"/>
    <xf numFmtId="0" fontId="0" fillId="0" borderId="0" xfId="0" applyFont="1"/>
    <xf numFmtId="0" fontId="1" fillId="0" borderId="0" xfId="0" applyFont="1" applyBorder="1" applyAlignment="1"/>
    <xf numFmtId="4" fontId="2" fillId="0" borderId="0" xfId="0" applyNumberFormat="1" applyFont="1" applyBorder="1" applyAlignment="1" applyProtection="1">
      <protection locked="0"/>
    </xf>
    <xf numFmtId="4" fontId="3" fillId="0" borderId="4" xfId="0" applyNumberFormat="1" applyFont="1" applyBorder="1" applyAlignment="1" applyProtection="1">
      <alignment vertical="center" wrapText="1"/>
    </xf>
    <xf numFmtId="0" fontId="5" fillId="0" borderId="0" xfId="0" applyFont="1" applyBorder="1" applyAlignment="1" applyProtection="1">
      <protection locked="0"/>
    </xf>
    <xf numFmtId="4" fontId="4" fillId="0" borderId="0" xfId="0" applyNumberFormat="1" applyFont="1" applyBorder="1" applyAlignment="1" applyProtection="1">
      <alignment horizontal="center"/>
      <protection locked="0"/>
    </xf>
    <xf numFmtId="4" fontId="3" fillId="0" borderId="0" xfId="0" applyNumberFormat="1" applyFont="1" applyBorder="1" applyAlignment="1" applyProtection="1">
      <protection locked="0"/>
    </xf>
    <xf numFmtId="0" fontId="4" fillId="0" borderId="7" xfId="0" applyFont="1" applyBorder="1" applyAlignment="1">
      <alignment wrapText="1"/>
    </xf>
    <xf numFmtId="4" fontId="4" fillId="0" borderId="7" xfId="0" applyNumberFormat="1" applyFont="1" applyBorder="1" applyAlignment="1" applyProtection="1">
      <alignment horizontal="center"/>
      <protection locked="0"/>
    </xf>
    <xf numFmtId="0" fontId="9" fillId="0" borderId="7" xfId="0" applyFont="1" applyBorder="1" applyAlignment="1" applyProtection="1">
      <protection locked="0"/>
    </xf>
    <xf numFmtId="4" fontId="4" fillId="0" borderId="7" xfId="0" applyNumberFormat="1" applyFont="1" applyBorder="1" applyAlignment="1" applyProtection="1">
      <protection locked="0"/>
    </xf>
    <xf numFmtId="0" fontId="4" fillId="0" borderId="7" xfId="0" applyFont="1" applyBorder="1" applyAlignment="1" applyProtection="1">
      <protection locked="0"/>
    </xf>
    <xf numFmtId="4" fontId="4" fillId="0" borderId="7" xfId="0" applyNumberFormat="1" applyFont="1" applyBorder="1" applyAlignment="1" applyProtection="1"/>
    <xf numFmtId="0" fontId="4" fillId="0" borderId="7" xfId="0" applyFont="1" applyBorder="1" applyAlignment="1" applyProtection="1">
      <alignment horizontal="center"/>
      <protection locked="0"/>
    </xf>
    <xf numFmtId="4" fontId="4" fillId="0" borderId="7" xfId="0" applyNumberFormat="1" applyFont="1" applyBorder="1" applyAlignment="1" applyProtection="1">
      <alignment horizontal="center" vertical="top"/>
      <protection locked="0"/>
    </xf>
    <xf numFmtId="4" fontId="4" fillId="0" borderId="7" xfId="0" applyNumberFormat="1" applyFont="1" applyBorder="1" applyAlignment="1" applyProtection="1">
      <alignment vertical="top"/>
      <protection locked="0"/>
    </xf>
    <xf numFmtId="4" fontId="4" fillId="0" borderId="7" xfId="0" applyNumberFormat="1" applyFont="1" applyBorder="1" applyAlignment="1" applyProtection="1">
      <alignment vertical="top"/>
    </xf>
    <xf numFmtId="0" fontId="9" fillId="0" borderId="8" xfId="0" applyFont="1" applyBorder="1" applyAlignment="1" applyProtection="1">
      <protection locked="0"/>
    </xf>
    <xf numFmtId="4" fontId="4" fillId="0" borderId="8" xfId="0" applyNumberFormat="1" applyFont="1" applyBorder="1" applyAlignment="1" applyProtection="1">
      <alignment horizontal="center"/>
      <protection locked="0"/>
    </xf>
    <xf numFmtId="4" fontId="3" fillId="0" borderId="9" xfId="0" applyNumberFormat="1" applyFont="1" applyBorder="1" applyAlignment="1" applyProtection="1">
      <protection locked="0"/>
    </xf>
    <xf numFmtId="4" fontId="3" fillId="0" borderId="10" xfId="0" applyNumberFormat="1" applyFont="1" applyBorder="1" applyAlignment="1" applyProtection="1">
      <protection locked="0"/>
    </xf>
    <xf numFmtId="4" fontId="4" fillId="0" borderId="7" xfId="0" applyNumberFormat="1" applyFont="1" applyBorder="1" applyAlignment="1">
      <alignment wrapText="1"/>
    </xf>
    <xf numFmtId="4" fontId="4" fillId="0" borderId="7" xfId="0" applyNumberFormat="1" applyFont="1" applyBorder="1" applyAlignment="1">
      <alignment horizontal="center" vertical="top" wrapText="1"/>
    </xf>
    <xf numFmtId="4" fontId="4" fillId="0" borderId="7" xfId="0" applyNumberFormat="1" applyFont="1" applyBorder="1"/>
    <xf numFmtId="4" fontId="4" fillId="0" borderId="7" xfId="0" applyNumberFormat="1" applyFont="1" applyBorder="1" applyAlignment="1">
      <alignment horizontal="right"/>
    </xf>
    <xf numFmtId="0" fontId="4" fillId="0" borderId="0" xfId="0" applyFont="1"/>
    <xf numFmtId="4" fontId="3" fillId="0" borderId="0" xfId="0" applyNumberFormat="1" applyFont="1" applyBorder="1" applyAlignment="1" applyProtection="1">
      <alignment horizontal="right"/>
      <protection locked="0"/>
    </xf>
    <xf numFmtId="0" fontId="4" fillId="0" borderId="7" xfId="0" applyFont="1" applyBorder="1" applyAlignment="1" applyProtection="1">
      <alignment horizontal="justify" vertical="top"/>
      <protection locked="0"/>
    </xf>
    <xf numFmtId="4" fontId="4" fillId="0" borderId="7" xfId="0" applyNumberFormat="1" applyFont="1" applyBorder="1" applyProtection="1"/>
    <xf numFmtId="4" fontId="3" fillId="0" borderId="7" xfId="0" applyNumberFormat="1" applyFont="1" applyBorder="1" applyAlignment="1" applyProtection="1"/>
    <xf numFmtId="0" fontId="3" fillId="0" borderId="11" xfId="0" applyFont="1" applyBorder="1" applyAlignment="1" applyProtection="1">
      <protection locked="0"/>
    </xf>
    <xf numFmtId="4" fontId="4" fillId="0" borderId="12" xfId="0" applyNumberFormat="1" applyFont="1" applyBorder="1" applyAlignment="1" applyProtection="1">
      <alignment horizontal="center"/>
      <protection locked="0"/>
    </xf>
    <xf numFmtId="4" fontId="4" fillId="0" borderId="12" xfId="0" applyNumberFormat="1" applyFont="1" applyBorder="1" applyAlignment="1" applyProtection="1">
      <protection locked="0"/>
    </xf>
    <xf numFmtId="4" fontId="3" fillId="0" borderId="12" xfId="0" applyNumberFormat="1" applyFont="1" applyBorder="1" applyAlignment="1" applyProtection="1">
      <alignment horizontal="right"/>
      <protection locked="0"/>
    </xf>
    <xf numFmtId="4" fontId="3" fillId="0" borderId="13" xfId="0" applyNumberFormat="1" applyFont="1" applyBorder="1" applyAlignment="1" applyProtection="1"/>
    <xf numFmtId="0" fontId="4" fillId="0" borderId="14" xfId="0" applyFont="1" applyBorder="1" applyAlignment="1">
      <alignment wrapText="1"/>
    </xf>
    <xf numFmtId="4" fontId="4" fillId="0" borderId="15" xfId="0" applyNumberFormat="1" applyFont="1" applyBorder="1" applyAlignment="1" applyProtection="1">
      <alignment horizontal="center"/>
      <protection locked="0"/>
    </xf>
    <xf numFmtId="4" fontId="4" fillId="0" borderId="14" xfId="0" applyNumberFormat="1" applyFont="1" applyBorder="1" applyAlignment="1" applyProtection="1">
      <protection locked="0"/>
    </xf>
    <xf numFmtId="4" fontId="4" fillId="0" borderId="14" xfId="0" applyNumberFormat="1" applyFont="1" applyBorder="1" applyAlignment="1" applyProtection="1"/>
    <xf numFmtId="4" fontId="4" fillId="0" borderId="10" xfId="0" applyNumberFormat="1" applyFont="1" applyBorder="1" applyAlignment="1" applyProtection="1">
      <alignment horizontal="center"/>
      <protection locked="0"/>
    </xf>
    <xf numFmtId="0" fontId="4" fillId="0" borderId="10" xfId="0" applyFont="1" applyBorder="1" applyAlignment="1">
      <alignment horizontal="center" wrapText="1"/>
    </xf>
    <xf numFmtId="0" fontId="13" fillId="0" borderId="11" xfId="0" applyFont="1" applyBorder="1" applyAlignment="1">
      <alignment horizontal="left" vertical="center"/>
    </xf>
    <xf numFmtId="0" fontId="9" fillId="0" borderId="14" xfId="0" applyFont="1" applyBorder="1" applyAlignment="1" applyProtection="1">
      <protection locked="0"/>
    </xf>
    <xf numFmtId="4" fontId="4" fillId="0" borderId="14" xfId="0" applyNumberFormat="1" applyFont="1" applyBorder="1" applyAlignment="1" applyProtection="1">
      <alignment horizontal="center"/>
      <protection locked="0"/>
    </xf>
    <xf numFmtId="0" fontId="14" fillId="0" borderId="7" xfId="0" applyFont="1" applyBorder="1" applyAlignment="1">
      <alignment horizontal="left" vertical="center"/>
    </xf>
    <xf numFmtId="0" fontId="3" fillId="0" borderId="0" xfId="0" applyFont="1" applyAlignment="1">
      <alignment horizontal="left" wrapText="1"/>
    </xf>
    <xf numFmtId="0" fontId="11" fillId="0" borderId="0" xfId="0" applyFont="1"/>
    <xf numFmtId="0" fontId="3" fillId="0" borderId="8" xfId="0" applyFont="1" applyBorder="1" applyAlignment="1" applyProtection="1">
      <protection locked="0"/>
    </xf>
    <xf numFmtId="0" fontId="3" fillId="0" borderId="9" xfId="0" applyFont="1" applyBorder="1" applyAlignment="1" applyProtection="1">
      <alignment wrapText="1"/>
      <protection locked="0"/>
    </xf>
    <xf numFmtId="4" fontId="4" fillId="0" borderId="9" xfId="0" applyNumberFormat="1" applyFont="1" applyBorder="1" applyAlignment="1" applyProtection="1">
      <protection locked="0"/>
    </xf>
    <xf numFmtId="0" fontId="4" fillId="0" borderId="9" xfId="0" applyFont="1" applyBorder="1" applyAlignment="1" applyProtection="1">
      <protection locked="0"/>
    </xf>
    <xf numFmtId="4" fontId="4" fillId="0" borderId="10" xfId="0" applyNumberFormat="1" applyFont="1" applyBorder="1" applyAlignment="1" applyProtection="1">
      <protection locked="0"/>
    </xf>
    <xf numFmtId="4" fontId="4" fillId="0" borderId="9" xfId="0" applyNumberFormat="1" applyFont="1" applyBorder="1" applyAlignment="1" applyProtection="1">
      <alignment horizontal="center"/>
      <protection locked="0"/>
    </xf>
    <xf numFmtId="0" fontId="3" fillId="0" borderId="8" xfId="0" applyFont="1" applyBorder="1" applyAlignment="1" applyProtection="1">
      <alignment wrapText="1"/>
      <protection locked="0"/>
    </xf>
    <xf numFmtId="0" fontId="4" fillId="0" borderId="9" xfId="0" applyFont="1" applyBorder="1" applyAlignment="1">
      <alignment horizontal="center" wrapText="1"/>
    </xf>
    <xf numFmtId="0" fontId="4" fillId="0" borderId="9" xfId="0" applyFont="1" applyBorder="1" applyAlignment="1">
      <alignment wrapText="1"/>
    </xf>
    <xf numFmtId="0" fontId="4" fillId="0" borderId="10" xfId="0" applyFont="1" applyBorder="1" applyAlignment="1">
      <alignment wrapText="1"/>
    </xf>
    <xf numFmtId="0" fontId="15" fillId="0" borderId="0" xfId="0" applyFont="1" applyProtection="1"/>
    <xf numFmtId="4" fontId="15" fillId="0" borderId="2" xfId="0" applyNumberFormat="1" applyFont="1" applyBorder="1" applyAlignment="1" applyProtection="1"/>
    <xf numFmtId="0" fontId="15" fillId="0" borderId="0" xfId="0" applyFont="1" applyBorder="1" applyAlignment="1" applyProtection="1"/>
    <xf numFmtId="0" fontId="16" fillId="0" borderId="0" xfId="0" applyFont="1"/>
    <xf numFmtId="0" fontId="15" fillId="0" borderId="9" xfId="0" applyFont="1" applyBorder="1" applyAlignment="1">
      <alignment wrapText="1"/>
    </xf>
    <xf numFmtId="4" fontId="15" fillId="0" borderId="7" xfId="0" applyNumberFormat="1" applyFont="1" applyBorder="1" applyAlignment="1" applyProtection="1">
      <protection locked="0"/>
    </xf>
    <xf numFmtId="4" fontId="15" fillId="0" borderId="9" xfId="0" applyNumberFormat="1" applyFont="1" applyBorder="1" applyAlignment="1" applyProtection="1">
      <protection locked="0"/>
    </xf>
    <xf numFmtId="0" fontId="15" fillId="0" borderId="7" xfId="0" applyFont="1" applyBorder="1" applyAlignment="1" applyProtection="1">
      <protection locked="0"/>
    </xf>
    <xf numFmtId="4" fontId="15" fillId="0" borderId="0" xfId="0" applyNumberFormat="1" applyFont="1" applyBorder="1" applyAlignment="1" applyProtection="1">
      <protection locked="0"/>
    </xf>
    <xf numFmtId="4" fontId="15" fillId="0" borderId="12" xfId="0" applyNumberFormat="1" applyFont="1" applyBorder="1" applyAlignment="1" applyProtection="1">
      <protection locked="0"/>
    </xf>
    <xf numFmtId="0" fontId="15" fillId="0" borderId="0" xfId="0" applyFont="1" applyAlignment="1">
      <alignment horizontal="center"/>
    </xf>
    <xf numFmtId="4" fontId="14" fillId="0" borderId="7" xfId="0" applyNumberFormat="1" applyFont="1" applyBorder="1" applyAlignment="1" applyProtection="1">
      <protection locked="0"/>
    </xf>
    <xf numFmtId="4" fontId="14" fillId="0" borderId="7" xfId="0" applyNumberFormat="1" applyFont="1" applyBorder="1" applyAlignment="1" applyProtection="1">
      <alignment horizontal="center"/>
      <protection locked="0"/>
    </xf>
    <xf numFmtId="4" fontId="4" fillId="0" borderId="10" xfId="0" applyNumberFormat="1" applyFont="1" applyBorder="1" applyAlignment="1" applyProtection="1"/>
    <xf numFmtId="0" fontId="3" fillId="0" borderId="16" xfId="0" applyFont="1" applyBorder="1" applyAlignment="1" applyProtection="1">
      <protection locked="0"/>
    </xf>
    <xf numFmtId="4" fontId="4" fillId="0" borderId="17" xfId="0" applyNumberFormat="1" applyFont="1" applyBorder="1" applyAlignment="1" applyProtection="1">
      <alignment horizontal="center"/>
      <protection locked="0"/>
    </xf>
    <xf numFmtId="4" fontId="15" fillId="0" borderId="17" xfId="0" applyNumberFormat="1" applyFont="1" applyBorder="1" applyAlignment="1" applyProtection="1">
      <protection locked="0"/>
    </xf>
    <xf numFmtId="4" fontId="4" fillId="0" borderId="17" xfId="0" applyNumberFormat="1" applyFont="1" applyBorder="1" applyAlignment="1" applyProtection="1">
      <protection locked="0"/>
    </xf>
    <xf numFmtId="4" fontId="4" fillId="0" borderId="18" xfId="0" applyNumberFormat="1" applyFont="1" applyBorder="1" applyAlignment="1" applyProtection="1"/>
    <xf numFmtId="0" fontId="3" fillId="0" borderId="19" xfId="0" applyFont="1" applyBorder="1" applyAlignment="1" applyProtection="1">
      <protection locked="0"/>
    </xf>
    <xf numFmtId="4" fontId="4" fillId="0" borderId="20" xfId="0" applyNumberFormat="1" applyFont="1" applyBorder="1" applyAlignment="1" applyProtection="1">
      <alignment horizontal="center"/>
      <protection locked="0"/>
    </xf>
    <xf numFmtId="4" fontId="15" fillId="0" borderId="20" xfId="0" applyNumberFormat="1" applyFont="1" applyBorder="1" applyAlignment="1" applyProtection="1">
      <protection locked="0"/>
    </xf>
    <xf numFmtId="4" fontId="4" fillId="0" borderId="20" xfId="0" applyNumberFormat="1" applyFont="1" applyBorder="1" applyAlignment="1" applyProtection="1">
      <protection locked="0"/>
    </xf>
    <xf numFmtId="4" fontId="4" fillId="0" borderId="15" xfId="0" applyNumberFormat="1" applyFont="1" applyBorder="1" applyAlignment="1" applyProtection="1">
      <protection locked="0"/>
    </xf>
    <xf numFmtId="0" fontId="13" fillId="0" borderId="8" xfId="0" applyFont="1" applyBorder="1" applyAlignment="1">
      <alignment horizontal="justify" vertical="center"/>
    </xf>
    <xf numFmtId="4" fontId="14" fillId="0" borderId="7" xfId="0" applyNumberFormat="1" applyFont="1" applyBorder="1" applyAlignment="1" applyProtection="1">
      <alignment vertical="top"/>
      <protection locked="0"/>
    </xf>
    <xf numFmtId="0" fontId="4" fillId="0" borderId="7" xfId="0" applyFont="1" applyBorder="1" applyAlignment="1" applyProtection="1">
      <alignment horizontal="left" wrapText="1"/>
    </xf>
    <xf numFmtId="0" fontId="3" fillId="0" borderId="8" xfId="0" applyFont="1" applyBorder="1" applyAlignment="1">
      <alignment horizontal="justify" vertical="center"/>
    </xf>
    <xf numFmtId="0" fontId="4" fillId="0" borderId="7" xfId="0" applyFont="1" applyBorder="1" applyAlignment="1" applyProtection="1">
      <alignment wrapText="1"/>
      <protection locked="0"/>
    </xf>
    <xf numFmtId="0" fontId="4" fillId="0" borderId="7" xfId="0" applyFont="1" applyBorder="1" applyAlignment="1" applyProtection="1"/>
    <xf numFmtId="0" fontId="3" fillId="0" borderId="0" xfId="0" applyFont="1" applyAlignment="1" applyProtection="1">
      <alignment horizontal="left" wrapText="1"/>
    </xf>
    <xf numFmtId="0" fontId="0" fillId="0" borderId="0" xfId="0" applyFont="1" applyBorder="1"/>
    <xf numFmtId="4" fontId="4" fillId="0" borderId="13" xfId="0" applyNumberFormat="1" applyFont="1" applyBorder="1" applyAlignment="1" applyProtection="1">
      <protection locked="0"/>
    </xf>
    <xf numFmtId="4" fontId="15" fillId="0" borderId="21" xfId="0" applyNumberFormat="1" applyFont="1" applyBorder="1" applyAlignment="1" applyProtection="1">
      <protection locked="0"/>
    </xf>
    <xf numFmtId="0" fontId="17" fillId="0" borderId="0" xfId="0" applyFont="1" applyAlignment="1">
      <alignment horizontal="center"/>
    </xf>
    <xf numFmtId="0" fontId="18" fillId="0" borderId="0" xfId="0" applyFont="1"/>
    <xf numFmtId="0" fontId="19" fillId="0" borderId="0" xfId="0" applyFont="1" applyAlignment="1">
      <alignment horizontal="center" vertical="distributed" wrapText="1"/>
    </xf>
    <xf numFmtId="0" fontId="20" fillId="0" borderId="0" xfId="0" applyFont="1" applyAlignment="1">
      <alignment horizontal="left" indent="1"/>
    </xf>
    <xf numFmtId="0" fontId="21" fillId="0" borderId="0" xfId="0" applyFont="1" applyAlignment="1">
      <alignment horizontal="justify"/>
    </xf>
    <xf numFmtId="49" fontId="23" fillId="0" borderId="0" xfId="0" applyNumberFormat="1" applyFont="1" applyAlignment="1">
      <alignment horizontal="justify"/>
    </xf>
    <xf numFmtId="0" fontId="24" fillId="0" borderId="0" xfId="0" applyFont="1"/>
    <xf numFmtId="49" fontId="25" fillId="0" borderId="0" xfId="0" applyNumberFormat="1" applyFont="1" applyAlignment="1">
      <alignment horizontal="justify"/>
    </xf>
    <xf numFmtId="0" fontId="25" fillId="0" borderId="0" xfId="0" applyFont="1" applyAlignment="1">
      <alignment vertical="justify" wrapText="1"/>
    </xf>
    <xf numFmtId="49" fontId="25" fillId="0" borderId="0" xfId="0" applyNumberFormat="1" applyFont="1" applyAlignment="1">
      <alignment wrapText="1"/>
    </xf>
    <xf numFmtId="49" fontId="26" fillId="0" borderId="0" xfId="0" applyNumberFormat="1" applyFont="1" applyAlignment="1">
      <alignment horizontal="justify"/>
    </xf>
    <xf numFmtId="49" fontId="25" fillId="0" borderId="0" xfId="0" applyNumberFormat="1" applyFont="1" applyAlignment="1">
      <alignment horizontal="left" vertical="top" wrapText="1"/>
    </xf>
    <xf numFmtId="0" fontId="25" fillId="0" borderId="0" xfId="0" applyFont="1" applyAlignment="1">
      <alignment vertical="center" wrapText="1"/>
    </xf>
    <xf numFmtId="0" fontId="4" fillId="0" borderId="0" xfId="0" applyFont="1" applyAlignment="1">
      <alignment vertical="justify" wrapText="1"/>
    </xf>
    <xf numFmtId="0" fontId="3" fillId="0" borderId="4" xfId="0" applyFont="1" applyBorder="1" applyAlignment="1" applyProtection="1"/>
    <xf numFmtId="0" fontId="0" fillId="0" borderId="4" xfId="0" applyBorder="1" applyAlignment="1" applyProtection="1"/>
    <xf numFmtId="4" fontId="3" fillId="0" borderId="7" xfId="0" applyNumberFormat="1" applyFont="1" applyBorder="1" applyAlignment="1" applyProtection="1">
      <alignment horizontal="right"/>
      <protection locked="0"/>
    </xf>
    <xf numFmtId="4" fontId="3" fillId="0" borderId="8" xfId="0" applyNumberFormat="1" applyFont="1" applyBorder="1" applyAlignment="1" applyProtection="1">
      <alignment horizontal="right"/>
      <protection locked="0"/>
    </xf>
    <xf numFmtId="4" fontId="3" fillId="0" borderId="9" xfId="0" applyNumberFormat="1" applyFont="1" applyBorder="1" applyAlignment="1" applyProtection="1">
      <alignment horizontal="right"/>
      <protection locked="0"/>
    </xf>
    <xf numFmtId="4" fontId="3" fillId="0" borderId="10" xfId="0" applyNumberFormat="1" applyFont="1" applyBorder="1" applyAlignment="1" applyProtection="1">
      <alignment horizontal="right"/>
      <protection locked="0"/>
    </xf>
    <xf numFmtId="0" fontId="3" fillId="0" borderId="22" xfId="0" applyFont="1" applyBorder="1" applyAlignment="1" applyProtection="1"/>
    <xf numFmtId="0" fontId="0" fillId="0" borderId="23" xfId="0" applyBorder="1" applyAlignment="1" applyProtection="1"/>
    <xf numFmtId="0" fontId="0" fillId="0" borderId="24" xfId="0" applyBorder="1" applyAlignment="1" applyProtection="1"/>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6" fillId="0" borderId="25" xfId="0" applyFont="1" applyBorder="1" applyAlignment="1" applyProtection="1">
      <alignment wrapText="1"/>
    </xf>
    <xf numFmtId="0" fontId="6" fillId="0" borderId="9" xfId="0" applyFont="1" applyBorder="1" applyAlignment="1" applyProtection="1">
      <alignment wrapText="1"/>
    </xf>
    <xf numFmtId="0" fontId="0" fillId="0" borderId="9" xfId="0" applyBorder="1" applyAlignment="1" applyProtection="1">
      <alignment wrapText="1"/>
    </xf>
    <xf numFmtId="0" fontId="6" fillId="0" borderId="26" xfId="0" applyFont="1" applyBorder="1" applyAlignment="1" applyProtection="1">
      <alignment wrapText="1"/>
    </xf>
    <xf numFmtId="0" fontId="6" fillId="0" borderId="27" xfId="0" applyFont="1" applyBorder="1" applyAlignment="1" applyProtection="1">
      <alignment wrapText="1"/>
    </xf>
    <xf numFmtId="0" fontId="0" fillId="0" borderId="27" xfId="0" applyBorder="1" applyAlignment="1" applyProtection="1">
      <alignment wrapText="1"/>
    </xf>
    <xf numFmtId="0" fontId="8" fillId="0" borderId="0" xfId="0" applyFont="1" applyAlignment="1" applyProtection="1">
      <alignment horizontal="left" wrapText="1"/>
    </xf>
    <xf numFmtId="0" fontId="3" fillId="0" borderId="11" xfId="0" applyFont="1" applyBorder="1" applyAlignment="1" applyProtection="1">
      <alignment wrapText="1"/>
    </xf>
    <xf numFmtId="0" fontId="0" fillId="0" borderId="12" xfId="0" applyBorder="1" applyAlignment="1" applyProtection="1">
      <alignment wrapText="1"/>
    </xf>
    <xf numFmtId="0" fontId="0" fillId="0" borderId="13" xfId="0" applyBorder="1" applyAlignment="1" applyProtection="1">
      <alignment wrapText="1"/>
    </xf>
    <xf numFmtId="0" fontId="3" fillId="0" borderId="4" xfId="0" applyFont="1" applyBorder="1" applyAlignment="1" applyProtection="1">
      <alignment vertical="justify"/>
    </xf>
    <xf numFmtId="0" fontId="0" fillId="0" borderId="4" xfId="0" applyBorder="1" applyAlignment="1" applyProtection="1">
      <alignment vertical="justify"/>
    </xf>
    <xf numFmtId="4" fontId="3" fillId="0" borderId="4" xfId="0" applyNumberFormat="1" applyFont="1" applyBorder="1" applyAlignment="1" applyProtection="1">
      <alignment vertical="center"/>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A42"/>
  <sheetViews>
    <sheetView tabSelected="1" zoomScale="70" zoomScaleNormal="70" workbookViewId="0">
      <selection activeCell="A16" sqref="A16"/>
    </sheetView>
  </sheetViews>
  <sheetFormatPr defaultColWidth="9.28515625" defaultRowHeight="12.75" x14ac:dyDescent="0.2"/>
  <cols>
    <col min="1" max="1" width="154.42578125" style="107" customWidth="1"/>
    <col min="2" max="2" width="165.140625" style="107" bestFit="1" customWidth="1"/>
    <col min="3" max="16384" width="9.28515625" style="107"/>
  </cols>
  <sheetData>
    <row r="11" spans="1:1" ht="26.25" x14ac:dyDescent="0.4">
      <c r="A11" s="106" t="s">
        <v>27</v>
      </c>
    </row>
    <row r="12" spans="1:1" ht="26.25" x14ac:dyDescent="0.4">
      <c r="A12" s="106"/>
    </row>
    <row r="13" spans="1:1" ht="26.25" x14ac:dyDescent="0.4">
      <c r="A13" s="106"/>
    </row>
    <row r="16" spans="1:1" ht="47.25" customHeight="1" x14ac:dyDescent="0.2">
      <c r="A16" s="108" t="s">
        <v>138</v>
      </c>
    </row>
    <row r="35" spans="1:1" ht="15.75" x14ac:dyDescent="0.25">
      <c r="A35" s="109"/>
    </row>
    <row r="38" spans="1:1" ht="14.25" x14ac:dyDescent="0.2">
      <c r="A38" s="110"/>
    </row>
    <row r="39" spans="1:1" ht="14.25" x14ac:dyDescent="0.2">
      <c r="A39" s="110"/>
    </row>
    <row r="40" spans="1:1" ht="14.25" x14ac:dyDescent="0.2">
      <c r="A40" s="110"/>
    </row>
    <row r="41" spans="1:1" ht="14.25" x14ac:dyDescent="0.2">
      <c r="A41" s="110"/>
    </row>
    <row r="42" spans="1:1" ht="14.25" x14ac:dyDescent="0.2">
      <c r="A42" s="110"/>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27"/>
  <sheetViews>
    <sheetView view="pageBreakPreview" topLeftCell="A13" zoomScaleSheetLayoutView="100" workbookViewId="0">
      <selection activeCell="A20" sqref="A20"/>
    </sheetView>
  </sheetViews>
  <sheetFormatPr defaultColWidth="9.28515625" defaultRowHeight="12.75" x14ac:dyDescent="0.2"/>
  <cols>
    <col min="1" max="1" width="123.42578125" style="112" customWidth="1"/>
    <col min="2" max="16384" width="9.28515625" style="112"/>
  </cols>
  <sheetData>
    <row r="2" spans="1:1" ht="15" x14ac:dyDescent="0.25">
      <c r="A2" s="111" t="s">
        <v>56</v>
      </c>
    </row>
    <row r="3" spans="1:1" ht="14.25" x14ac:dyDescent="0.2">
      <c r="A3" s="113"/>
    </row>
    <row r="4" spans="1:1" ht="114.75" customHeight="1" x14ac:dyDescent="0.2">
      <c r="A4" s="119" t="s">
        <v>137</v>
      </c>
    </row>
    <row r="5" spans="1:1" ht="14.25" x14ac:dyDescent="0.2">
      <c r="A5" s="113"/>
    </row>
    <row r="6" spans="1:1" ht="28.5" x14ac:dyDescent="0.2">
      <c r="A6" s="113" t="s">
        <v>119</v>
      </c>
    </row>
    <row r="7" spans="1:1" ht="14.25" x14ac:dyDescent="0.2">
      <c r="A7" s="113" t="s">
        <v>120</v>
      </c>
    </row>
    <row r="8" spans="1:1" ht="14.25" x14ac:dyDescent="0.2">
      <c r="A8" s="115"/>
    </row>
    <row r="9" spans="1:1" ht="14.25" x14ac:dyDescent="0.2">
      <c r="A9" s="113" t="s">
        <v>55</v>
      </c>
    </row>
    <row r="10" spans="1:1" ht="20.25" customHeight="1" x14ac:dyDescent="0.25">
      <c r="A10" s="116" t="s">
        <v>123</v>
      </c>
    </row>
    <row r="11" spans="1:1" ht="15" x14ac:dyDescent="0.25">
      <c r="A11" s="116" t="s">
        <v>124</v>
      </c>
    </row>
    <row r="12" spans="1:1" ht="15" x14ac:dyDescent="0.25">
      <c r="A12" s="116" t="s">
        <v>125</v>
      </c>
    </row>
    <row r="13" spans="1:1" ht="15" x14ac:dyDescent="0.25">
      <c r="A13" s="116" t="s">
        <v>133</v>
      </c>
    </row>
    <row r="14" spans="1:1" ht="15" x14ac:dyDescent="0.25">
      <c r="A14" s="116" t="s">
        <v>132</v>
      </c>
    </row>
    <row r="15" spans="1:1" ht="15" x14ac:dyDescent="0.25">
      <c r="A15" s="116" t="s">
        <v>126</v>
      </c>
    </row>
    <row r="16" spans="1:1" ht="15" x14ac:dyDescent="0.25">
      <c r="A16" s="116" t="s">
        <v>127</v>
      </c>
    </row>
    <row r="17" spans="1:1" ht="15" x14ac:dyDescent="0.25">
      <c r="A17" s="116" t="s">
        <v>128</v>
      </c>
    </row>
    <row r="18" spans="1:1" ht="15" x14ac:dyDescent="0.25">
      <c r="A18" s="116" t="s">
        <v>129</v>
      </c>
    </row>
    <row r="19" spans="1:1" ht="15" x14ac:dyDescent="0.25">
      <c r="A19" s="116" t="s">
        <v>130</v>
      </c>
    </row>
    <row r="20" spans="1:1" ht="15" x14ac:dyDescent="0.25">
      <c r="A20" s="116" t="s">
        <v>131</v>
      </c>
    </row>
    <row r="21" spans="1:1" ht="15" x14ac:dyDescent="0.25">
      <c r="A21" s="116" t="s">
        <v>135</v>
      </c>
    </row>
    <row r="22" spans="1:1" ht="15" x14ac:dyDescent="0.25">
      <c r="A22" s="116"/>
    </row>
    <row r="23" spans="1:1" ht="33.4" customHeight="1" x14ac:dyDescent="0.2">
      <c r="A23" s="117" t="s">
        <v>122</v>
      </c>
    </row>
    <row r="24" spans="1:1" ht="56.25" customHeight="1" x14ac:dyDescent="0.2">
      <c r="A24" s="118" t="s">
        <v>134</v>
      </c>
    </row>
    <row r="25" spans="1:1" ht="14.25" x14ac:dyDescent="0.2">
      <c r="A25" s="114"/>
    </row>
    <row r="26" spans="1:1" ht="14.25" x14ac:dyDescent="0.2">
      <c r="A26" s="117"/>
    </row>
    <row r="27" spans="1:1" ht="14.25" x14ac:dyDescent="0.2">
      <c r="A27" s="117"/>
    </row>
  </sheetData>
  <pageMargins left="0.9055118110236221" right="0.19685039370078741" top="0.55118110236220474" bottom="0.35433070866141736" header="0.31496062992125984" footer="0.31496062992125984"/>
  <pageSetup paperSize="9" scale="83" orientation="portrait" r:id="rId1"/>
  <colBreaks count="1" manualBreakCount="1">
    <brk id="3"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209"/>
  <sheetViews>
    <sheetView workbookViewId="0">
      <selection activeCell="B26" sqref="B26"/>
    </sheetView>
  </sheetViews>
  <sheetFormatPr defaultColWidth="9.140625" defaultRowHeight="14.25" x14ac:dyDescent="0.2"/>
  <cols>
    <col min="1" max="1" width="3.42578125" style="1" customWidth="1"/>
    <col min="2" max="2" width="50.7109375" style="1" customWidth="1"/>
    <col min="3" max="3" width="11.28515625" style="1" bestFit="1" customWidth="1"/>
    <col min="4" max="4" width="17.42578125" style="72" customWidth="1"/>
    <col min="5" max="5" width="17" style="1" customWidth="1"/>
    <col min="6" max="6" width="15.42578125" style="3" customWidth="1"/>
    <col min="7" max="7" width="14.5703125" style="1" customWidth="1"/>
    <col min="8" max="8" width="10.85546875" style="1" customWidth="1"/>
    <col min="9" max="16384" width="9.140625" style="1"/>
  </cols>
  <sheetData>
    <row r="1" spans="2:7" s="8" customFormat="1" x14ac:dyDescent="0.2">
      <c r="D1" s="74"/>
    </row>
    <row r="2" spans="2:7" s="8" customFormat="1" x14ac:dyDescent="0.2">
      <c r="D2" s="74"/>
    </row>
    <row r="3" spans="2:7" s="8" customFormat="1" ht="18" x14ac:dyDescent="0.25">
      <c r="B3" s="138" t="s">
        <v>54</v>
      </c>
      <c r="C3" s="138"/>
      <c r="D3" s="72"/>
      <c r="E3" s="2"/>
      <c r="F3" s="1"/>
      <c r="G3" s="3"/>
    </row>
    <row r="4" spans="2:7" s="8" customFormat="1" ht="15" x14ac:dyDescent="0.25">
      <c r="B4" s="102"/>
      <c r="C4" s="102"/>
      <c r="D4" s="72"/>
      <c r="E4" s="2"/>
      <c r="F4" s="1"/>
      <c r="G4" s="3"/>
    </row>
    <row r="5" spans="2:7" s="8" customFormat="1" ht="15" x14ac:dyDescent="0.25">
      <c r="B5" s="102"/>
      <c r="C5" s="102"/>
      <c r="D5" s="72"/>
      <c r="E5" s="2"/>
      <c r="F5" s="1"/>
      <c r="G5" s="3"/>
    </row>
    <row r="6" spans="2:7" s="8" customFormat="1" ht="15.75" thickBot="1" x14ac:dyDescent="0.3">
      <c r="B6" s="102"/>
      <c r="C6" s="102"/>
      <c r="D6" s="72"/>
      <c r="E6" s="2"/>
      <c r="F6" s="1"/>
      <c r="G6" s="3"/>
    </row>
    <row r="7" spans="2:7" s="8" customFormat="1" ht="32.1" customHeight="1" thickBot="1" x14ac:dyDescent="0.3">
      <c r="B7" s="139" t="s">
        <v>38</v>
      </c>
      <c r="C7" s="140"/>
      <c r="D7" s="140"/>
      <c r="E7" s="140"/>
      <c r="F7" s="140"/>
      <c r="G7" s="141"/>
    </row>
    <row r="8" spans="2:7" s="8" customFormat="1" ht="15" thickBot="1" x14ac:dyDescent="0.25">
      <c r="D8" s="74"/>
    </row>
    <row r="9" spans="2:7" s="8" customFormat="1" ht="30.75" customHeight="1" thickBot="1" x14ac:dyDescent="0.3">
      <c r="B9" s="4" t="s">
        <v>39</v>
      </c>
      <c r="C9" s="5"/>
      <c r="D9" s="73"/>
      <c r="E9" s="6"/>
      <c r="F9" s="18" t="s">
        <v>26</v>
      </c>
      <c r="G9" s="13" t="s">
        <v>25</v>
      </c>
    </row>
    <row r="10" spans="2:7" s="8" customFormat="1" ht="15" thickBot="1" x14ac:dyDescent="0.25">
      <c r="B10" s="142" t="s">
        <v>40</v>
      </c>
      <c r="C10" s="143"/>
      <c r="D10" s="143"/>
      <c r="E10" s="121"/>
      <c r="F10" s="144">
        <f>F12+F13+F14</f>
        <v>204916.64</v>
      </c>
      <c r="G10" s="144">
        <f>G12+G13+G14</f>
        <v>249998.3008</v>
      </c>
    </row>
    <row r="11" spans="2:7" s="8" customFormat="1" ht="15" thickBot="1" x14ac:dyDescent="0.25">
      <c r="B11" s="143"/>
      <c r="C11" s="143"/>
      <c r="D11" s="143"/>
      <c r="E11" s="121"/>
      <c r="F11" s="144"/>
      <c r="G11" s="144"/>
    </row>
    <row r="12" spans="2:7" s="8" customFormat="1" ht="15.75" thickBot="1" x14ac:dyDescent="0.3">
      <c r="B12" s="120" t="s">
        <v>41</v>
      </c>
      <c r="C12" s="121"/>
      <c r="D12" s="121"/>
      <c r="E12" s="121"/>
      <c r="F12" s="7">
        <f>$F$130</f>
        <v>109030.34</v>
      </c>
      <c r="G12" s="7">
        <f>F12*1.22</f>
        <v>133017.0148</v>
      </c>
    </row>
    <row r="13" spans="2:7" s="8" customFormat="1" ht="15.75" thickBot="1" x14ac:dyDescent="0.3">
      <c r="B13" s="120" t="s">
        <v>43</v>
      </c>
      <c r="C13" s="121"/>
      <c r="D13" s="121"/>
      <c r="E13" s="121"/>
      <c r="F13" s="7">
        <f>$F$146</f>
        <v>19847.55</v>
      </c>
      <c r="G13" s="7">
        <f>F13*1.22</f>
        <v>24214.010999999999</v>
      </c>
    </row>
    <row r="14" spans="2:7" s="8" customFormat="1" ht="15.75" thickBot="1" x14ac:dyDescent="0.3">
      <c r="B14" s="120" t="s">
        <v>42</v>
      </c>
      <c r="C14" s="121"/>
      <c r="D14" s="121"/>
      <c r="E14" s="121"/>
      <c r="F14" s="7">
        <f>$F$190</f>
        <v>76038.75</v>
      </c>
      <c r="G14" s="7">
        <f>F14*1.22</f>
        <v>92767.274999999994</v>
      </c>
    </row>
    <row r="15" spans="2:7" s="8" customFormat="1" ht="15" x14ac:dyDescent="0.25">
      <c r="B15" s="126"/>
      <c r="C15" s="127"/>
      <c r="D15" s="127"/>
      <c r="E15" s="127"/>
      <c r="F15" s="127"/>
      <c r="G15" s="128"/>
    </row>
    <row r="16" spans="2:7" s="8" customFormat="1" ht="15.75" x14ac:dyDescent="0.25">
      <c r="B16" s="132" t="s">
        <v>29</v>
      </c>
      <c r="C16" s="133"/>
      <c r="D16" s="133"/>
      <c r="E16" s="133"/>
      <c r="F16" s="134"/>
      <c r="G16" s="9">
        <v>250000</v>
      </c>
    </row>
    <row r="17" spans="2:7" s="8" customFormat="1" ht="16.5" thickBot="1" x14ac:dyDescent="0.3">
      <c r="B17" s="135" t="s">
        <v>111</v>
      </c>
      <c r="C17" s="136"/>
      <c r="D17" s="136"/>
      <c r="E17" s="136"/>
      <c r="F17" s="137"/>
      <c r="G17" s="10">
        <f>G10</f>
        <v>249998.3008</v>
      </c>
    </row>
    <row r="18" spans="2:7" s="8" customFormat="1" x14ac:dyDescent="0.2">
      <c r="B18" s="1"/>
      <c r="C18" s="1"/>
      <c r="D18" s="72"/>
      <c r="E18" s="1"/>
      <c r="F18" s="3"/>
    </row>
    <row r="19" spans="2:7" s="8" customFormat="1" x14ac:dyDescent="0.2">
      <c r="B19" s="14"/>
      <c r="C19" s="14"/>
      <c r="D19" s="75"/>
      <c r="E19" s="14"/>
      <c r="F19" s="14"/>
    </row>
    <row r="20" spans="2:7" s="8" customFormat="1" x14ac:dyDescent="0.2">
      <c r="B20" s="14"/>
      <c r="C20" s="14"/>
      <c r="D20" s="75"/>
      <c r="E20" s="14"/>
      <c r="F20" s="14"/>
    </row>
    <row r="21" spans="2:7" s="8" customFormat="1" x14ac:dyDescent="0.2">
      <c r="B21" s="14"/>
      <c r="C21" s="14"/>
      <c r="D21" s="75"/>
      <c r="E21" s="14"/>
      <c r="F21" s="14"/>
    </row>
    <row r="22" spans="2:7" s="8" customFormat="1" x14ac:dyDescent="0.2">
      <c r="B22" s="14"/>
      <c r="C22" s="14"/>
      <c r="D22" s="75"/>
      <c r="E22" s="14"/>
      <c r="F22" s="14"/>
    </row>
    <row r="23" spans="2:7" s="8" customFormat="1" x14ac:dyDescent="0.2">
      <c r="B23" s="14"/>
      <c r="C23" s="14"/>
      <c r="D23" s="75"/>
      <c r="E23" s="14"/>
      <c r="F23" s="14"/>
    </row>
    <row r="24" spans="2:7" s="8" customFormat="1" x14ac:dyDescent="0.2">
      <c r="B24" s="14"/>
      <c r="C24" s="14"/>
      <c r="D24" s="75"/>
      <c r="E24" s="14"/>
      <c r="F24" s="14"/>
    </row>
    <row r="25" spans="2:7" s="8" customFormat="1" x14ac:dyDescent="0.2">
      <c r="B25" s="14"/>
      <c r="C25" s="14"/>
      <c r="D25" s="75"/>
      <c r="E25" s="14"/>
      <c r="F25" s="14"/>
    </row>
    <row r="26" spans="2:7" s="8" customFormat="1" x14ac:dyDescent="0.2">
      <c r="B26" s="14"/>
      <c r="C26" s="14"/>
      <c r="D26" s="75"/>
      <c r="E26" s="14"/>
      <c r="F26" s="14"/>
    </row>
    <row r="27" spans="2:7" s="8" customFormat="1" x14ac:dyDescent="0.2">
      <c r="B27" s="14"/>
      <c r="C27" s="14"/>
      <c r="D27" s="75"/>
      <c r="E27" s="14"/>
      <c r="F27" s="14"/>
    </row>
    <row r="28" spans="2:7" s="8" customFormat="1" x14ac:dyDescent="0.2">
      <c r="B28" s="14"/>
      <c r="C28" s="14"/>
      <c r="D28" s="75"/>
      <c r="E28" s="14"/>
      <c r="F28" s="14"/>
    </row>
    <row r="29" spans="2:7" s="8" customFormat="1" x14ac:dyDescent="0.2">
      <c r="B29" s="14"/>
      <c r="C29" s="14"/>
      <c r="D29" s="75"/>
      <c r="E29" s="14"/>
      <c r="F29" s="14"/>
    </row>
    <row r="30" spans="2:7" s="8" customFormat="1" x14ac:dyDescent="0.2">
      <c r="B30" s="14"/>
      <c r="C30" s="14"/>
      <c r="D30" s="75"/>
      <c r="E30" s="14"/>
      <c r="F30" s="14"/>
    </row>
    <row r="31" spans="2:7" s="8" customFormat="1" x14ac:dyDescent="0.2">
      <c r="B31" s="14"/>
      <c r="C31" s="14"/>
      <c r="D31" s="75"/>
      <c r="E31" s="14"/>
      <c r="F31" s="14"/>
    </row>
    <row r="32" spans="2:7" s="8" customFormat="1" ht="15" thickBot="1" x14ac:dyDescent="0.25">
      <c r="B32" s="14"/>
      <c r="C32" s="14"/>
      <c r="D32" s="75"/>
      <c r="E32" s="14"/>
      <c r="F32" s="14"/>
    </row>
    <row r="33" spans="1:6" s="8" customFormat="1" ht="16.350000000000001" customHeight="1" thickBot="1" x14ac:dyDescent="0.3">
      <c r="B33" s="129" t="s">
        <v>69</v>
      </c>
      <c r="C33" s="130"/>
      <c r="D33" s="130"/>
      <c r="E33" s="130"/>
      <c r="F33" s="131"/>
    </row>
    <row r="34" spans="1:6" s="8" customFormat="1" x14ac:dyDescent="0.2">
      <c r="A34" s="1"/>
      <c r="B34" s="22" t="s">
        <v>0</v>
      </c>
      <c r="C34" s="23" t="s">
        <v>1</v>
      </c>
      <c r="D34" s="84" t="s">
        <v>2</v>
      </c>
      <c r="E34" s="23" t="s">
        <v>3</v>
      </c>
      <c r="F34" s="23" t="s">
        <v>4</v>
      </c>
    </row>
    <row r="35" spans="1:6" s="8" customFormat="1" ht="15" x14ac:dyDescent="0.25">
      <c r="A35" s="1"/>
      <c r="B35" s="68" t="s">
        <v>81</v>
      </c>
      <c r="C35" s="69"/>
      <c r="D35" s="76"/>
      <c r="E35" s="70"/>
      <c r="F35" s="71"/>
    </row>
    <row r="36" spans="1:6" s="8" customFormat="1" x14ac:dyDescent="0.2">
      <c r="A36" s="1"/>
      <c r="B36" s="26" t="s">
        <v>24</v>
      </c>
      <c r="C36" s="23" t="s">
        <v>7</v>
      </c>
      <c r="D36" s="83">
        <v>480</v>
      </c>
      <c r="E36" s="25">
        <v>27.43</v>
      </c>
      <c r="F36" s="27">
        <f>SUM(D36*E36)</f>
        <v>13166.4</v>
      </c>
    </row>
    <row r="37" spans="1:6" s="8" customFormat="1" ht="15" x14ac:dyDescent="0.25">
      <c r="A37" s="1"/>
      <c r="B37" s="62" t="s">
        <v>70</v>
      </c>
      <c r="C37" s="63"/>
      <c r="D37" s="78"/>
      <c r="E37" s="65"/>
      <c r="F37" s="66"/>
    </row>
    <row r="38" spans="1:6" s="8" customFormat="1" x14ac:dyDescent="0.2">
      <c r="A38" s="1"/>
      <c r="B38" s="24" t="s">
        <v>112</v>
      </c>
      <c r="C38" s="23"/>
      <c r="D38" s="77"/>
      <c r="E38" s="25"/>
      <c r="F38" s="25"/>
    </row>
    <row r="39" spans="1:6" s="8" customFormat="1" x14ac:dyDescent="0.2">
      <c r="A39" s="1"/>
      <c r="B39" s="101" t="s">
        <v>116</v>
      </c>
      <c r="C39" s="23"/>
      <c r="D39" s="77"/>
      <c r="E39" s="25"/>
      <c r="F39" s="25"/>
    </row>
    <row r="40" spans="1:6" s="8" customFormat="1" x14ac:dyDescent="0.2">
      <c r="A40" s="1"/>
      <c r="B40" s="26" t="s">
        <v>10</v>
      </c>
      <c r="C40" s="23" t="s">
        <v>7</v>
      </c>
      <c r="D40" s="25">
        <v>120</v>
      </c>
      <c r="E40" s="25">
        <v>11</v>
      </c>
      <c r="F40" s="27">
        <f>SUM(D40*E40)</f>
        <v>1320</v>
      </c>
    </row>
    <row r="41" spans="1:6" x14ac:dyDescent="0.2">
      <c r="B41" s="26" t="s">
        <v>11</v>
      </c>
      <c r="C41" s="23" t="s">
        <v>7</v>
      </c>
      <c r="D41" s="25">
        <v>200</v>
      </c>
      <c r="E41" s="25">
        <v>12</v>
      </c>
      <c r="F41" s="27">
        <f t="shared" ref="F41:F49" si="0">SUM(D41*E41)</f>
        <v>2400</v>
      </c>
    </row>
    <row r="42" spans="1:6" x14ac:dyDescent="0.2">
      <c r="B42" s="26" t="s">
        <v>12</v>
      </c>
      <c r="C42" s="23" t="s">
        <v>7</v>
      </c>
      <c r="D42" s="25">
        <v>120</v>
      </c>
      <c r="E42" s="25">
        <v>14.43</v>
      </c>
      <c r="F42" s="27">
        <f t="shared" si="0"/>
        <v>1731.6</v>
      </c>
    </row>
    <row r="43" spans="1:6" x14ac:dyDescent="0.2">
      <c r="B43" s="26" t="s">
        <v>71</v>
      </c>
      <c r="C43" s="23" t="s">
        <v>7</v>
      </c>
      <c r="D43" s="25">
        <v>15</v>
      </c>
      <c r="E43" s="25">
        <v>24</v>
      </c>
      <c r="F43" s="27">
        <f t="shared" si="0"/>
        <v>360</v>
      </c>
    </row>
    <row r="44" spans="1:6" x14ac:dyDescent="0.2">
      <c r="B44" s="26" t="s">
        <v>72</v>
      </c>
      <c r="C44" s="23" t="s">
        <v>7</v>
      </c>
      <c r="D44" s="25">
        <v>10</v>
      </c>
      <c r="E44" s="25">
        <v>68.53</v>
      </c>
      <c r="F44" s="27">
        <f t="shared" si="0"/>
        <v>685.3</v>
      </c>
    </row>
    <row r="45" spans="1:6" x14ac:dyDescent="0.2">
      <c r="B45" s="26" t="s">
        <v>13</v>
      </c>
      <c r="C45" s="23" t="s">
        <v>7</v>
      </c>
      <c r="D45" s="25">
        <v>10</v>
      </c>
      <c r="E45" s="25">
        <v>40</v>
      </c>
      <c r="F45" s="27">
        <f t="shared" si="0"/>
        <v>400</v>
      </c>
    </row>
    <row r="46" spans="1:6" x14ac:dyDescent="0.2">
      <c r="B46" s="26" t="s">
        <v>57</v>
      </c>
      <c r="C46" s="23" t="s">
        <v>7</v>
      </c>
      <c r="D46" s="25">
        <v>15</v>
      </c>
      <c r="E46" s="25">
        <v>36</v>
      </c>
      <c r="F46" s="27">
        <f t="shared" si="0"/>
        <v>540</v>
      </c>
    </row>
    <row r="47" spans="1:6" x14ac:dyDescent="0.2">
      <c r="B47" s="26" t="s">
        <v>73</v>
      </c>
      <c r="C47" s="23" t="s">
        <v>7</v>
      </c>
      <c r="D47" s="25">
        <v>5</v>
      </c>
      <c r="E47" s="25">
        <v>38.200000000000003</v>
      </c>
      <c r="F47" s="27">
        <f t="shared" si="0"/>
        <v>191</v>
      </c>
    </row>
    <row r="48" spans="1:6" x14ac:dyDescent="0.2">
      <c r="B48" s="26" t="s">
        <v>74</v>
      </c>
      <c r="C48" s="23" t="s">
        <v>7</v>
      </c>
      <c r="D48" s="25">
        <v>15</v>
      </c>
      <c r="E48" s="25">
        <v>30</v>
      </c>
      <c r="F48" s="27">
        <f t="shared" si="0"/>
        <v>450</v>
      </c>
    </row>
    <row r="49" spans="2:6" x14ac:dyDescent="0.2">
      <c r="B49" s="26" t="s">
        <v>75</v>
      </c>
      <c r="C49" s="23" t="s">
        <v>7</v>
      </c>
      <c r="D49" s="25">
        <v>7</v>
      </c>
      <c r="E49" s="25">
        <v>28</v>
      </c>
      <c r="F49" s="27">
        <f t="shared" si="0"/>
        <v>196</v>
      </c>
    </row>
    <row r="50" spans="2:6" x14ac:dyDescent="0.2">
      <c r="B50" s="26" t="s">
        <v>76</v>
      </c>
      <c r="C50" s="28"/>
      <c r="D50" s="79"/>
      <c r="E50" s="26"/>
      <c r="F50" s="25">
        <v>5000</v>
      </c>
    </row>
    <row r="51" spans="2:6" x14ac:dyDescent="0.2">
      <c r="B51" s="24" t="s">
        <v>77</v>
      </c>
      <c r="C51" s="23"/>
      <c r="D51" s="77"/>
      <c r="E51" s="25"/>
      <c r="F51" s="25"/>
    </row>
    <row r="52" spans="2:6" x14ac:dyDescent="0.2">
      <c r="B52" s="26" t="s">
        <v>48</v>
      </c>
      <c r="C52" s="29" t="s">
        <v>5</v>
      </c>
      <c r="D52" s="97">
        <v>2000</v>
      </c>
      <c r="E52" s="30">
        <v>0.3</v>
      </c>
      <c r="F52" s="31">
        <f>SUM(D52*E52)</f>
        <v>600</v>
      </c>
    </row>
    <row r="53" spans="2:6" x14ac:dyDescent="0.2">
      <c r="B53" s="26" t="s">
        <v>50</v>
      </c>
      <c r="C53" s="29" t="s">
        <v>5</v>
      </c>
      <c r="D53" s="97">
        <v>3000</v>
      </c>
      <c r="E53" s="30">
        <v>0.17</v>
      </c>
      <c r="F53" s="31">
        <f>SUM(D53*E53)</f>
        <v>510.00000000000006</v>
      </c>
    </row>
    <row r="54" spans="2:6" x14ac:dyDescent="0.2">
      <c r="B54" s="26" t="s">
        <v>13</v>
      </c>
      <c r="C54" s="23" t="s">
        <v>7</v>
      </c>
      <c r="D54" s="83">
        <v>10</v>
      </c>
      <c r="E54" s="25">
        <v>40</v>
      </c>
      <c r="F54" s="27">
        <f>SUM(D54*E54)</f>
        <v>400</v>
      </c>
    </row>
    <row r="55" spans="2:6" x14ac:dyDescent="0.2">
      <c r="B55" s="26" t="s">
        <v>76</v>
      </c>
      <c r="C55" s="28"/>
      <c r="D55" s="79"/>
      <c r="E55" s="26"/>
      <c r="F55" s="25">
        <v>3000</v>
      </c>
    </row>
    <row r="56" spans="2:6" ht="15" x14ac:dyDescent="0.25">
      <c r="B56" s="32" t="s">
        <v>78</v>
      </c>
      <c r="C56" s="33"/>
      <c r="D56" s="78"/>
      <c r="E56" s="34"/>
      <c r="F56" s="35"/>
    </row>
    <row r="57" spans="2:6" x14ac:dyDescent="0.2">
      <c r="B57" s="26" t="s">
        <v>45</v>
      </c>
      <c r="C57" s="29" t="s">
        <v>37</v>
      </c>
      <c r="D57" s="97">
        <v>30</v>
      </c>
      <c r="E57" s="30">
        <v>87</v>
      </c>
      <c r="F57" s="31">
        <f>SUM(D57*E57)</f>
        <v>2610</v>
      </c>
    </row>
    <row r="58" spans="2:6" x14ac:dyDescent="0.2">
      <c r="B58" s="26" t="s">
        <v>44</v>
      </c>
      <c r="C58" s="29" t="s">
        <v>5</v>
      </c>
      <c r="D58" s="97">
        <v>30</v>
      </c>
      <c r="E58" s="30">
        <v>92</v>
      </c>
      <c r="F58" s="31">
        <f>SUM(D58*E58)</f>
        <v>2760</v>
      </c>
    </row>
    <row r="59" spans="2:6" x14ac:dyDescent="0.2">
      <c r="B59" s="26" t="s">
        <v>46</v>
      </c>
      <c r="C59" s="29" t="s">
        <v>6</v>
      </c>
      <c r="D59" s="97">
        <v>24</v>
      </c>
      <c r="E59" s="30">
        <v>172</v>
      </c>
      <c r="F59" s="31">
        <f>SUM(D59*E59)</f>
        <v>4128</v>
      </c>
    </row>
    <row r="60" spans="2:6" x14ac:dyDescent="0.2">
      <c r="B60" s="26" t="s">
        <v>47</v>
      </c>
      <c r="C60" s="29" t="s">
        <v>5</v>
      </c>
      <c r="D60" s="97">
        <v>20</v>
      </c>
      <c r="E60" s="30">
        <v>92</v>
      </c>
      <c r="F60" s="31">
        <f>SUM(D60*E60)</f>
        <v>1840</v>
      </c>
    </row>
    <row r="61" spans="2:6" ht="28.5" x14ac:dyDescent="0.2">
      <c r="B61" s="100" t="s">
        <v>117</v>
      </c>
      <c r="C61" s="29"/>
      <c r="D61" s="97"/>
      <c r="E61" s="30"/>
      <c r="F61" s="31"/>
    </row>
    <row r="62" spans="2:6" x14ac:dyDescent="0.2">
      <c r="B62" s="36" t="s">
        <v>65</v>
      </c>
      <c r="C62" s="37" t="s">
        <v>66</v>
      </c>
      <c r="D62" s="38">
        <v>450</v>
      </c>
      <c r="E62" s="39">
        <v>1.7</v>
      </c>
      <c r="F62" s="38">
        <f>SUM(D62*E62)</f>
        <v>765</v>
      </c>
    </row>
    <row r="63" spans="2:6" x14ac:dyDescent="0.2">
      <c r="B63" s="36" t="s">
        <v>67</v>
      </c>
      <c r="C63" s="37" t="s">
        <v>66</v>
      </c>
      <c r="D63" s="38">
        <v>400</v>
      </c>
      <c r="E63" s="39">
        <v>4</v>
      </c>
      <c r="F63" s="38">
        <f>SUM(D63*E63)</f>
        <v>1600</v>
      </c>
    </row>
    <row r="64" spans="2:6" x14ac:dyDescent="0.2">
      <c r="B64" s="36" t="s">
        <v>68</v>
      </c>
      <c r="C64" s="37" t="s">
        <v>66</v>
      </c>
      <c r="D64" s="38">
        <v>90</v>
      </c>
      <c r="E64" s="39">
        <v>1.9</v>
      </c>
      <c r="F64" s="38">
        <f>SUM(D64*E64)</f>
        <v>171</v>
      </c>
    </row>
    <row r="65" spans="2:6" x14ac:dyDescent="0.2">
      <c r="B65" s="26" t="s">
        <v>10</v>
      </c>
      <c r="C65" s="23" t="s">
        <v>7</v>
      </c>
      <c r="D65" s="25">
        <v>140</v>
      </c>
      <c r="E65" s="25">
        <v>11</v>
      </c>
      <c r="F65" s="27">
        <f>SUM(D65*E65)</f>
        <v>1540</v>
      </c>
    </row>
    <row r="66" spans="2:6" x14ac:dyDescent="0.2">
      <c r="B66" s="26" t="s">
        <v>11</v>
      </c>
      <c r="C66" s="23" t="s">
        <v>7</v>
      </c>
      <c r="D66" s="25">
        <v>100</v>
      </c>
      <c r="E66" s="25">
        <v>12</v>
      </c>
      <c r="F66" s="27">
        <f>SUM(D66*E66)</f>
        <v>1200</v>
      </c>
    </row>
    <row r="67" spans="2:6" x14ac:dyDescent="0.2">
      <c r="B67" s="26" t="s">
        <v>8</v>
      </c>
      <c r="C67" s="23" t="s">
        <v>7</v>
      </c>
      <c r="D67" s="25">
        <v>8</v>
      </c>
      <c r="E67" s="25">
        <v>13</v>
      </c>
      <c r="F67" s="27">
        <f t="shared" ref="F67:F78" si="1">SUM(D67*E67)</f>
        <v>104</v>
      </c>
    </row>
    <row r="68" spans="2:6" x14ac:dyDescent="0.2">
      <c r="B68" s="26" t="s">
        <v>12</v>
      </c>
      <c r="C68" s="23" t="s">
        <v>7</v>
      </c>
      <c r="D68" s="25">
        <v>80</v>
      </c>
      <c r="E68" s="25">
        <v>14.43</v>
      </c>
      <c r="F68" s="27">
        <f t="shared" si="1"/>
        <v>1154.4000000000001</v>
      </c>
    </row>
    <row r="69" spans="2:6" x14ac:dyDescent="0.2">
      <c r="B69" s="26" t="s">
        <v>79</v>
      </c>
      <c r="C69" s="23" t="s">
        <v>7</v>
      </c>
      <c r="D69" s="25">
        <v>25</v>
      </c>
      <c r="E69" s="25">
        <v>36.86</v>
      </c>
      <c r="F69" s="27">
        <f t="shared" si="1"/>
        <v>921.5</v>
      </c>
    </row>
    <row r="70" spans="2:6" x14ac:dyDescent="0.2">
      <c r="B70" s="26" t="s">
        <v>57</v>
      </c>
      <c r="C70" s="23" t="s">
        <v>7</v>
      </c>
      <c r="D70" s="25">
        <v>4</v>
      </c>
      <c r="E70" s="25">
        <v>36</v>
      </c>
      <c r="F70" s="27">
        <f t="shared" si="1"/>
        <v>144</v>
      </c>
    </row>
    <row r="71" spans="2:6" x14ac:dyDescent="0.2">
      <c r="B71" s="26" t="s">
        <v>13</v>
      </c>
      <c r="C71" s="23" t="s">
        <v>7</v>
      </c>
      <c r="D71" s="25">
        <v>8</v>
      </c>
      <c r="E71" s="25">
        <v>40</v>
      </c>
      <c r="F71" s="27">
        <f t="shared" si="1"/>
        <v>320</v>
      </c>
    </row>
    <row r="72" spans="2:6" x14ac:dyDescent="0.2">
      <c r="B72" s="26" t="s">
        <v>30</v>
      </c>
      <c r="C72" s="23" t="s">
        <v>7</v>
      </c>
      <c r="D72" s="25">
        <v>6</v>
      </c>
      <c r="E72" s="25">
        <v>36.75</v>
      </c>
      <c r="F72" s="27">
        <f t="shared" si="1"/>
        <v>220.5</v>
      </c>
    </row>
    <row r="73" spans="2:6" x14ac:dyDescent="0.2">
      <c r="B73" s="36" t="s">
        <v>80</v>
      </c>
      <c r="C73" s="23" t="s">
        <v>7</v>
      </c>
      <c r="D73" s="25">
        <v>4</v>
      </c>
      <c r="E73" s="39">
        <v>55.91</v>
      </c>
      <c r="F73" s="38">
        <f t="shared" si="1"/>
        <v>223.64</v>
      </c>
    </row>
    <row r="74" spans="2:6" x14ac:dyDescent="0.2">
      <c r="B74" s="36" t="s">
        <v>60</v>
      </c>
      <c r="C74" s="23" t="s">
        <v>7</v>
      </c>
      <c r="D74" s="25">
        <v>9</v>
      </c>
      <c r="E74" s="39">
        <v>6</v>
      </c>
      <c r="F74" s="38">
        <f t="shared" si="1"/>
        <v>54</v>
      </c>
    </row>
    <row r="75" spans="2:6" x14ac:dyDescent="0.2">
      <c r="B75" s="36" t="s">
        <v>61</v>
      </c>
      <c r="C75" s="23" t="s">
        <v>7</v>
      </c>
      <c r="D75" s="25">
        <v>4</v>
      </c>
      <c r="E75" s="39">
        <v>8.52</v>
      </c>
      <c r="F75" s="38">
        <f t="shared" si="1"/>
        <v>34.08</v>
      </c>
    </row>
    <row r="76" spans="2:6" x14ac:dyDescent="0.2">
      <c r="B76" s="36" t="s">
        <v>62</v>
      </c>
      <c r="C76" s="23" t="s">
        <v>7</v>
      </c>
      <c r="D76" s="25">
        <v>4</v>
      </c>
      <c r="E76" s="39">
        <v>6.5</v>
      </c>
      <c r="F76" s="38">
        <f t="shared" si="1"/>
        <v>26</v>
      </c>
    </row>
    <row r="77" spans="2:6" x14ac:dyDescent="0.2">
      <c r="B77" s="36" t="s">
        <v>63</v>
      </c>
      <c r="C77" s="23" t="s">
        <v>7</v>
      </c>
      <c r="D77" s="25">
        <v>5</v>
      </c>
      <c r="E77" s="39">
        <v>11.4</v>
      </c>
      <c r="F77" s="38">
        <f t="shared" si="1"/>
        <v>57</v>
      </c>
    </row>
    <row r="78" spans="2:6" x14ac:dyDescent="0.2">
      <c r="B78" s="36" t="s">
        <v>64</v>
      </c>
      <c r="C78" s="23" t="s">
        <v>7</v>
      </c>
      <c r="D78" s="25">
        <v>5</v>
      </c>
      <c r="E78" s="39">
        <v>23.52</v>
      </c>
      <c r="F78" s="38">
        <f t="shared" si="1"/>
        <v>117.6</v>
      </c>
    </row>
    <row r="79" spans="2:6" x14ac:dyDescent="0.2">
      <c r="B79" s="26" t="s">
        <v>76</v>
      </c>
      <c r="C79" s="28"/>
      <c r="D79" s="79"/>
      <c r="E79" s="26"/>
      <c r="F79" s="25">
        <v>2000</v>
      </c>
    </row>
    <row r="80" spans="2:6" ht="15" x14ac:dyDescent="0.25">
      <c r="B80" s="86" t="s">
        <v>82</v>
      </c>
      <c r="C80" s="87"/>
      <c r="D80" s="88"/>
      <c r="E80" s="89"/>
      <c r="F80" s="90"/>
    </row>
    <row r="81" spans="2:6" x14ac:dyDescent="0.2">
      <c r="B81" s="26" t="s">
        <v>49</v>
      </c>
      <c r="C81" s="29" t="s">
        <v>5</v>
      </c>
      <c r="D81" s="30">
        <v>2300</v>
      </c>
      <c r="E81" s="30">
        <v>2.33</v>
      </c>
      <c r="F81" s="31">
        <f t="shared" ref="F81:F86" si="2">SUM(D81*E81)</f>
        <v>5359</v>
      </c>
    </row>
    <row r="82" spans="2:6" x14ac:dyDescent="0.2">
      <c r="B82" s="26" t="s">
        <v>11</v>
      </c>
      <c r="C82" s="23" t="s">
        <v>7</v>
      </c>
      <c r="D82" s="25">
        <v>30</v>
      </c>
      <c r="E82" s="25">
        <v>12</v>
      </c>
      <c r="F82" s="27">
        <f t="shared" si="2"/>
        <v>360</v>
      </c>
    </row>
    <row r="83" spans="2:6" x14ac:dyDescent="0.2">
      <c r="B83" s="26" t="s">
        <v>10</v>
      </c>
      <c r="C83" s="23" t="s">
        <v>7</v>
      </c>
      <c r="D83" s="25">
        <v>10</v>
      </c>
      <c r="E83" s="25">
        <v>12</v>
      </c>
      <c r="F83" s="27">
        <f t="shared" si="2"/>
        <v>120</v>
      </c>
    </row>
    <row r="84" spans="2:6" x14ac:dyDescent="0.2">
      <c r="B84" s="26" t="s">
        <v>12</v>
      </c>
      <c r="C84" s="23" t="s">
        <v>7</v>
      </c>
      <c r="D84" s="25">
        <v>10</v>
      </c>
      <c r="E84" s="25">
        <v>14.43</v>
      </c>
      <c r="F84" s="27">
        <f t="shared" si="2"/>
        <v>144.30000000000001</v>
      </c>
    </row>
    <row r="85" spans="2:6" x14ac:dyDescent="0.2">
      <c r="B85" s="26" t="s">
        <v>57</v>
      </c>
      <c r="C85" s="23" t="s">
        <v>7</v>
      </c>
      <c r="D85" s="25">
        <v>5</v>
      </c>
      <c r="E85" s="25">
        <v>36</v>
      </c>
      <c r="F85" s="27">
        <f t="shared" si="2"/>
        <v>180</v>
      </c>
    </row>
    <row r="86" spans="2:6" x14ac:dyDescent="0.2">
      <c r="B86" s="26" t="s">
        <v>13</v>
      </c>
      <c r="C86" s="23" t="s">
        <v>7</v>
      </c>
      <c r="D86" s="25">
        <v>3</v>
      </c>
      <c r="E86" s="25">
        <v>40</v>
      </c>
      <c r="F86" s="27">
        <f t="shared" si="2"/>
        <v>120</v>
      </c>
    </row>
    <row r="87" spans="2:6" x14ac:dyDescent="0.2">
      <c r="B87" s="26" t="s">
        <v>76</v>
      </c>
      <c r="C87" s="28"/>
      <c r="D87" s="79"/>
      <c r="E87" s="26"/>
      <c r="F87" s="25">
        <v>400</v>
      </c>
    </row>
    <row r="88" spans="2:6" ht="15" x14ac:dyDescent="0.25">
      <c r="B88" s="91" t="s">
        <v>83</v>
      </c>
      <c r="C88" s="92"/>
      <c r="D88" s="93"/>
      <c r="E88" s="94"/>
      <c r="F88" s="95"/>
    </row>
    <row r="89" spans="2:6" x14ac:dyDescent="0.2">
      <c r="B89" s="26" t="s">
        <v>84</v>
      </c>
      <c r="C89" s="29" t="s">
        <v>37</v>
      </c>
      <c r="D89" s="30">
        <v>400</v>
      </c>
      <c r="E89" s="30">
        <v>2.57</v>
      </c>
      <c r="F89" s="31">
        <f>SUM(D89*E89)</f>
        <v>1028</v>
      </c>
    </row>
    <row r="90" spans="2:6" ht="28.5" x14ac:dyDescent="0.2">
      <c r="B90" s="98" t="s">
        <v>113</v>
      </c>
      <c r="C90" s="29"/>
      <c r="D90" s="30"/>
      <c r="E90" s="30"/>
      <c r="F90" s="31"/>
    </row>
    <row r="91" spans="2:6" x14ac:dyDescent="0.2">
      <c r="B91" s="26" t="s">
        <v>11</v>
      </c>
      <c r="C91" s="23" t="s">
        <v>7</v>
      </c>
      <c r="D91" s="25">
        <v>20</v>
      </c>
      <c r="E91" s="25">
        <v>12</v>
      </c>
      <c r="F91" s="27">
        <f>SUM(D91*E91)</f>
        <v>240</v>
      </c>
    </row>
    <row r="92" spans="2:6" x14ac:dyDescent="0.2">
      <c r="B92" s="26" t="s">
        <v>10</v>
      </c>
      <c r="C92" s="23" t="s">
        <v>7</v>
      </c>
      <c r="D92" s="25">
        <v>40</v>
      </c>
      <c r="E92" s="25">
        <v>11</v>
      </c>
      <c r="F92" s="27">
        <f>SUM(D92*E92)</f>
        <v>440</v>
      </c>
    </row>
    <row r="93" spans="2:6" x14ac:dyDescent="0.2">
      <c r="B93" s="26" t="s">
        <v>12</v>
      </c>
      <c r="C93" s="23" t="s">
        <v>7</v>
      </c>
      <c r="D93" s="25">
        <v>25</v>
      </c>
      <c r="E93" s="25">
        <v>14.43</v>
      </c>
      <c r="F93" s="27">
        <f>SUM(D93*E93)</f>
        <v>360.75</v>
      </c>
    </row>
    <row r="94" spans="2:6" x14ac:dyDescent="0.2">
      <c r="B94" s="26" t="s">
        <v>57</v>
      </c>
      <c r="C94" s="23" t="s">
        <v>7</v>
      </c>
      <c r="D94" s="25">
        <v>5</v>
      </c>
      <c r="E94" s="25">
        <v>36</v>
      </c>
      <c r="F94" s="27">
        <f>SUM(D94*E94)</f>
        <v>180</v>
      </c>
    </row>
    <row r="95" spans="2:6" x14ac:dyDescent="0.2">
      <c r="B95" s="26" t="s">
        <v>13</v>
      </c>
      <c r="C95" s="23" t="s">
        <v>7</v>
      </c>
      <c r="D95" s="25">
        <v>5</v>
      </c>
      <c r="E95" s="25">
        <v>40</v>
      </c>
      <c r="F95" s="27">
        <f>SUM(D95*E95)</f>
        <v>200</v>
      </c>
    </row>
    <row r="96" spans="2:6" ht="15" x14ac:dyDescent="0.2">
      <c r="B96" s="96" t="s">
        <v>85</v>
      </c>
      <c r="C96" s="67"/>
      <c r="D96" s="64"/>
      <c r="E96" s="64"/>
      <c r="F96" s="66"/>
    </row>
    <row r="97" spans="2:6" x14ac:dyDescent="0.2">
      <c r="B97" s="26" t="s">
        <v>10</v>
      </c>
      <c r="C97" s="23" t="s">
        <v>7</v>
      </c>
      <c r="D97" s="25">
        <v>10</v>
      </c>
      <c r="E97" s="25">
        <v>11</v>
      </c>
      <c r="F97" s="27">
        <f t="shared" ref="F97:F102" si="3">SUM(D97*E97)</f>
        <v>110</v>
      </c>
    </row>
    <row r="98" spans="2:6" x14ac:dyDescent="0.2">
      <c r="B98" s="26" t="s">
        <v>11</v>
      </c>
      <c r="C98" s="23" t="s">
        <v>7</v>
      </c>
      <c r="D98" s="25">
        <v>40</v>
      </c>
      <c r="E98" s="25">
        <v>12</v>
      </c>
      <c r="F98" s="27">
        <f t="shared" si="3"/>
        <v>480</v>
      </c>
    </row>
    <row r="99" spans="2:6" x14ac:dyDescent="0.2">
      <c r="B99" s="26" t="s">
        <v>12</v>
      </c>
      <c r="C99" s="23" t="s">
        <v>7</v>
      </c>
      <c r="D99" s="25">
        <v>15</v>
      </c>
      <c r="E99" s="25">
        <v>14.43</v>
      </c>
      <c r="F99" s="27">
        <f t="shared" si="3"/>
        <v>216.45</v>
      </c>
    </row>
    <row r="100" spans="2:6" x14ac:dyDescent="0.2">
      <c r="B100" s="26" t="s">
        <v>79</v>
      </c>
      <c r="C100" s="23" t="s">
        <v>7</v>
      </c>
      <c r="D100" s="25">
        <v>4</v>
      </c>
      <c r="E100" s="25">
        <v>36.86</v>
      </c>
      <c r="F100" s="27">
        <f t="shared" si="3"/>
        <v>147.44</v>
      </c>
    </row>
    <row r="101" spans="2:6" x14ac:dyDescent="0.2">
      <c r="B101" s="26" t="s">
        <v>57</v>
      </c>
      <c r="C101" s="23" t="s">
        <v>7</v>
      </c>
      <c r="D101" s="25">
        <v>12</v>
      </c>
      <c r="E101" s="25">
        <v>36</v>
      </c>
      <c r="F101" s="27">
        <f t="shared" si="3"/>
        <v>432</v>
      </c>
    </row>
    <row r="102" spans="2:6" x14ac:dyDescent="0.2">
      <c r="B102" s="26" t="s">
        <v>13</v>
      </c>
      <c r="C102" s="23" t="s">
        <v>7</v>
      </c>
      <c r="D102" s="25">
        <v>12</v>
      </c>
      <c r="E102" s="25">
        <v>40</v>
      </c>
      <c r="F102" s="27">
        <f t="shared" si="3"/>
        <v>480</v>
      </c>
    </row>
    <row r="103" spans="2:6" ht="15" x14ac:dyDescent="0.25">
      <c r="B103" s="62" t="s">
        <v>86</v>
      </c>
      <c r="C103" s="67"/>
      <c r="D103" s="78"/>
      <c r="E103" s="64"/>
      <c r="F103" s="66"/>
    </row>
    <row r="104" spans="2:6" ht="28.5" x14ac:dyDescent="0.2">
      <c r="B104" s="42" t="s">
        <v>87</v>
      </c>
      <c r="C104" s="29" t="s">
        <v>28</v>
      </c>
      <c r="D104" s="30">
        <v>260</v>
      </c>
      <c r="E104" s="30">
        <v>120</v>
      </c>
      <c r="F104" s="31">
        <f t="shared" ref="F104:F111" si="4">SUM(D104*E104)</f>
        <v>31200</v>
      </c>
    </row>
    <row r="105" spans="2:6" x14ac:dyDescent="0.2">
      <c r="B105" s="26" t="s">
        <v>11</v>
      </c>
      <c r="C105" s="23" t="s">
        <v>7</v>
      </c>
      <c r="D105" s="25">
        <v>30</v>
      </c>
      <c r="E105" s="25">
        <v>12</v>
      </c>
      <c r="F105" s="27">
        <f t="shared" si="4"/>
        <v>360</v>
      </c>
    </row>
    <row r="106" spans="2:6" x14ac:dyDescent="0.2">
      <c r="B106" s="26" t="s">
        <v>10</v>
      </c>
      <c r="C106" s="23" t="s">
        <v>7</v>
      </c>
      <c r="D106" s="25">
        <v>50</v>
      </c>
      <c r="E106" s="25">
        <v>11</v>
      </c>
      <c r="F106" s="27">
        <f>SUM(D106*E106)</f>
        <v>550</v>
      </c>
    </row>
    <row r="107" spans="2:6" x14ac:dyDescent="0.2">
      <c r="B107" s="26" t="s">
        <v>12</v>
      </c>
      <c r="C107" s="23" t="s">
        <v>7</v>
      </c>
      <c r="D107" s="25">
        <v>30</v>
      </c>
      <c r="E107" s="25">
        <v>14.43</v>
      </c>
      <c r="F107" s="27">
        <f t="shared" si="4"/>
        <v>432.9</v>
      </c>
    </row>
    <row r="108" spans="2:6" x14ac:dyDescent="0.2">
      <c r="B108" s="26" t="s">
        <v>88</v>
      </c>
      <c r="C108" s="23" t="s">
        <v>7</v>
      </c>
      <c r="D108" s="25">
        <v>10</v>
      </c>
      <c r="E108" s="25">
        <v>3.3</v>
      </c>
      <c r="F108" s="27">
        <f t="shared" si="4"/>
        <v>33</v>
      </c>
    </row>
    <row r="109" spans="2:6" x14ac:dyDescent="0.2">
      <c r="B109" s="26" t="s">
        <v>89</v>
      </c>
      <c r="C109" s="23" t="s">
        <v>7</v>
      </c>
      <c r="D109" s="25">
        <v>5</v>
      </c>
      <c r="E109" s="25">
        <v>4</v>
      </c>
      <c r="F109" s="27">
        <f t="shared" si="4"/>
        <v>20</v>
      </c>
    </row>
    <row r="110" spans="2:6" x14ac:dyDescent="0.2">
      <c r="B110" s="36" t="s">
        <v>58</v>
      </c>
      <c r="C110" s="23" t="s">
        <v>7</v>
      </c>
      <c r="D110" s="25">
        <v>50</v>
      </c>
      <c r="E110" s="39">
        <v>4</v>
      </c>
      <c r="F110" s="43">
        <f>SUM(D110*E110)</f>
        <v>200</v>
      </c>
    </row>
    <row r="111" spans="2:6" x14ac:dyDescent="0.2">
      <c r="B111" s="36" t="s">
        <v>59</v>
      </c>
      <c r="C111" s="37" t="s">
        <v>7</v>
      </c>
      <c r="D111" s="38">
        <v>1</v>
      </c>
      <c r="E111" s="39">
        <v>4.62</v>
      </c>
      <c r="F111" s="43">
        <f t="shared" si="4"/>
        <v>4.62</v>
      </c>
    </row>
    <row r="112" spans="2:6" ht="15" x14ac:dyDescent="0.2">
      <c r="B112" s="99" t="s">
        <v>90</v>
      </c>
      <c r="C112" s="67"/>
      <c r="D112" s="64"/>
      <c r="E112" s="64"/>
      <c r="F112" s="66"/>
    </row>
    <row r="113" spans="2:7" x14ac:dyDescent="0.2">
      <c r="B113" s="26" t="s">
        <v>11</v>
      </c>
      <c r="C113" s="23" t="s">
        <v>7</v>
      </c>
      <c r="D113" s="25">
        <v>70</v>
      </c>
      <c r="E113" s="25">
        <v>12</v>
      </c>
      <c r="F113" s="27">
        <f>SUM(D113*E113)</f>
        <v>840</v>
      </c>
    </row>
    <row r="114" spans="2:7" x14ac:dyDescent="0.2">
      <c r="B114" s="26" t="s">
        <v>10</v>
      </c>
      <c r="C114" s="23" t="s">
        <v>7</v>
      </c>
      <c r="D114" s="25">
        <v>60</v>
      </c>
      <c r="E114" s="25">
        <v>11</v>
      </c>
      <c r="F114" s="27">
        <f>SUM(D114*E114)</f>
        <v>660</v>
      </c>
    </row>
    <row r="115" spans="2:7" x14ac:dyDescent="0.2">
      <c r="B115" s="26" t="s">
        <v>12</v>
      </c>
      <c r="C115" s="23" t="s">
        <v>7</v>
      </c>
      <c r="D115" s="25">
        <v>35</v>
      </c>
      <c r="E115" s="25">
        <v>14.43</v>
      </c>
      <c r="F115" s="27">
        <f>SUM(D115*E115)</f>
        <v>505.05</v>
      </c>
    </row>
    <row r="116" spans="2:7" x14ac:dyDescent="0.2">
      <c r="B116" s="36" t="s">
        <v>58</v>
      </c>
      <c r="C116" s="23" t="s">
        <v>7</v>
      </c>
      <c r="D116" s="25">
        <v>70</v>
      </c>
      <c r="E116" s="39">
        <v>4</v>
      </c>
      <c r="F116" s="43">
        <f>SUM(D116*E116)</f>
        <v>280</v>
      </c>
      <c r="G116" s="15"/>
    </row>
    <row r="117" spans="2:7" ht="15" x14ac:dyDescent="0.2">
      <c r="B117" s="96" t="s">
        <v>91</v>
      </c>
      <c r="C117" s="67"/>
      <c r="D117" s="78"/>
      <c r="E117" s="64"/>
      <c r="F117" s="66"/>
      <c r="G117" s="15"/>
    </row>
    <row r="118" spans="2:7" ht="28.5" x14ac:dyDescent="0.2">
      <c r="B118" s="98" t="s">
        <v>114</v>
      </c>
      <c r="C118" s="23"/>
      <c r="D118" s="77"/>
      <c r="E118" s="25"/>
      <c r="F118" s="25"/>
    </row>
    <row r="119" spans="2:7" x14ac:dyDescent="0.2">
      <c r="B119" s="26" t="s">
        <v>11</v>
      </c>
      <c r="C119" s="23" t="s">
        <v>7</v>
      </c>
      <c r="D119" s="25">
        <v>25</v>
      </c>
      <c r="E119" s="25">
        <v>12</v>
      </c>
      <c r="F119" s="27">
        <f>SUM(D119*E119)</f>
        <v>300</v>
      </c>
    </row>
    <row r="120" spans="2:7" x14ac:dyDescent="0.2">
      <c r="B120" s="26" t="s">
        <v>10</v>
      </c>
      <c r="C120" s="23" t="s">
        <v>7</v>
      </c>
      <c r="D120" s="25">
        <v>16</v>
      </c>
      <c r="E120" s="25">
        <v>11</v>
      </c>
      <c r="F120" s="27">
        <f>SUM(D120*E120)</f>
        <v>176</v>
      </c>
      <c r="G120" s="15"/>
    </row>
    <row r="121" spans="2:7" x14ac:dyDescent="0.2">
      <c r="B121" s="26" t="s">
        <v>12</v>
      </c>
      <c r="C121" s="23" t="s">
        <v>7</v>
      </c>
      <c r="D121" s="25">
        <v>7</v>
      </c>
      <c r="E121" s="25">
        <v>14.43</v>
      </c>
      <c r="F121" s="27">
        <f>SUM(D121*E121)</f>
        <v>101.00999999999999</v>
      </c>
      <c r="G121" s="15"/>
    </row>
    <row r="122" spans="2:7" ht="15" x14ac:dyDescent="0.25">
      <c r="B122" s="62" t="s">
        <v>92</v>
      </c>
      <c r="C122" s="67"/>
      <c r="D122" s="78"/>
      <c r="E122" s="64"/>
      <c r="F122" s="85"/>
      <c r="G122" s="15"/>
    </row>
    <row r="123" spans="2:7" x14ac:dyDescent="0.2">
      <c r="B123" s="26" t="s">
        <v>115</v>
      </c>
      <c r="C123" s="23"/>
      <c r="D123" s="77"/>
      <c r="E123" s="25"/>
      <c r="F123" s="27"/>
    </row>
    <row r="124" spans="2:7" x14ac:dyDescent="0.2">
      <c r="B124" s="26" t="s">
        <v>93</v>
      </c>
      <c r="C124" s="23" t="s">
        <v>7</v>
      </c>
      <c r="D124" s="25">
        <v>80</v>
      </c>
      <c r="E124" s="25">
        <v>18</v>
      </c>
      <c r="F124" s="27">
        <f>SUM(D124*E124)</f>
        <v>1440</v>
      </c>
      <c r="G124" s="15"/>
    </row>
    <row r="125" spans="2:7" x14ac:dyDescent="0.2">
      <c r="B125" s="26" t="s">
        <v>11</v>
      </c>
      <c r="C125" s="23" t="s">
        <v>7</v>
      </c>
      <c r="D125" s="25">
        <v>200</v>
      </c>
      <c r="E125" s="25">
        <v>12</v>
      </c>
      <c r="F125" s="27">
        <f>SUM(D125*E125)</f>
        <v>2400</v>
      </c>
      <c r="G125" s="15"/>
    </row>
    <row r="126" spans="2:7" x14ac:dyDescent="0.2">
      <c r="B126" s="26" t="s">
        <v>12</v>
      </c>
      <c r="C126" s="23" t="s">
        <v>7</v>
      </c>
      <c r="D126" s="25">
        <v>160</v>
      </c>
      <c r="E126" s="25">
        <v>14.43</v>
      </c>
      <c r="F126" s="27">
        <f>SUM(D126*E126)</f>
        <v>2308.8000000000002</v>
      </c>
      <c r="G126" s="15"/>
    </row>
    <row r="127" spans="2:7" x14ac:dyDescent="0.2">
      <c r="B127" s="26" t="s">
        <v>57</v>
      </c>
      <c r="C127" s="23" t="s">
        <v>7</v>
      </c>
      <c r="D127" s="25">
        <v>30</v>
      </c>
      <c r="E127" s="25">
        <v>36</v>
      </c>
      <c r="F127" s="27">
        <f>SUM(D127*E127)</f>
        <v>1080</v>
      </c>
      <c r="G127" s="15"/>
    </row>
    <row r="128" spans="2:7" x14ac:dyDescent="0.2">
      <c r="B128" s="26" t="s">
        <v>13</v>
      </c>
      <c r="C128" s="23" t="s">
        <v>7</v>
      </c>
      <c r="D128" s="25">
        <v>30</v>
      </c>
      <c r="E128" s="25">
        <v>40</v>
      </c>
      <c r="F128" s="27">
        <f>SUM(D128*E128)</f>
        <v>1200</v>
      </c>
      <c r="G128" s="15"/>
    </row>
    <row r="129" spans="2:7" x14ac:dyDescent="0.2">
      <c r="B129" s="26" t="s">
        <v>76</v>
      </c>
      <c r="C129" s="28"/>
      <c r="D129" s="79"/>
      <c r="E129" s="26"/>
      <c r="F129" s="27">
        <v>1000</v>
      </c>
      <c r="G129" s="15"/>
    </row>
    <row r="130" spans="2:7" ht="15" x14ac:dyDescent="0.25">
      <c r="B130" s="122" t="s">
        <v>118</v>
      </c>
      <c r="C130" s="122"/>
      <c r="D130" s="122"/>
      <c r="E130" s="122"/>
      <c r="F130" s="44">
        <f>SUM(F35:F129)</f>
        <v>109030.34</v>
      </c>
      <c r="G130" s="15"/>
    </row>
    <row r="131" spans="2:7" ht="15" x14ac:dyDescent="0.25">
      <c r="B131" s="19"/>
      <c r="C131" s="20"/>
      <c r="D131" s="80"/>
      <c r="E131" s="21"/>
      <c r="F131" s="12"/>
      <c r="G131" s="15"/>
    </row>
    <row r="132" spans="2:7" ht="15" x14ac:dyDescent="0.25">
      <c r="B132" s="19"/>
      <c r="C132" s="20"/>
      <c r="D132" s="80"/>
      <c r="E132" s="21"/>
      <c r="F132" s="12"/>
      <c r="G132" s="15"/>
    </row>
    <row r="133" spans="2:7" ht="15" x14ac:dyDescent="0.25">
      <c r="B133" s="19"/>
      <c r="C133" s="20"/>
      <c r="D133" s="80"/>
      <c r="E133" s="21"/>
      <c r="F133" s="12"/>
      <c r="G133" s="15"/>
    </row>
    <row r="134" spans="2:7" ht="15.75" thickBot="1" x14ac:dyDescent="0.3">
      <c r="B134" s="19"/>
      <c r="C134" s="20"/>
      <c r="D134" s="80"/>
      <c r="E134" s="21"/>
      <c r="F134" s="12"/>
      <c r="G134" s="15"/>
    </row>
    <row r="135" spans="2:7" ht="15.75" thickBot="1" x14ac:dyDescent="0.3">
      <c r="B135" s="45" t="s">
        <v>94</v>
      </c>
      <c r="C135" s="46"/>
      <c r="D135" s="81"/>
      <c r="E135" s="48"/>
      <c r="F135" s="49"/>
      <c r="G135" s="15"/>
    </row>
    <row r="136" spans="2:7" ht="28.5" x14ac:dyDescent="0.2">
      <c r="B136" s="50" t="s">
        <v>51</v>
      </c>
      <c r="C136" s="51" t="s">
        <v>31</v>
      </c>
      <c r="D136" s="52">
        <v>1</v>
      </c>
      <c r="E136" s="52">
        <v>3700</v>
      </c>
      <c r="F136" s="53">
        <f t="shared" ref="F136:F145" si="5">SUM(D136*E136)</f>
        <v>3700</v>
      </c>
      <c r="G136" s="15"/>
    </row>
    <row r="137" spans="2:7" x14ac:dyDescent="0.2">
      <c r="B137" s="22" t="s">
        <v>52</v>
      </c>
      <c r="C137" s="54" t="s">
        <v>21</v>
      </c>
      <c r="D137" s="25">
        <v>50</v>
      </c>
      <c r="E137" s="25">
        <v>88.85</v>
      </c>
      <c r="F137" s="27">
        <f t="shared" si="5"/>
        <v>4442.5</v>
      </c>
      <c r="G137" s="15"/>
    </row>
    <row r="138" spans="2:7" x14ac:dyDescent="0.2">
      <c r="B138" s="22" t="s">
        <v>53</v>
      </c>
      <c r="C138" s="55" t="s">
        <v>22</v>
      </c>
      <c r="D138" s="25">
        <v>20</v>
      </c>
      <c r="E138" s="25">
        <v>23.91</v>
      </c>
      <c r="F138" s="27">
        <f t="shared" si="5"/>
        <v>478.2</v>
      </c>
      <c r="G138" s="15"/>
    </row>
    <row r="139" spans="2:7" x14ac:dyDescent="0.2">
      <c r="B139" s="26" t="s">
        <v>14</v>
      </c>
      <c r="C139" s="54" t="s">
        <v>7</v>
      </c>
      <c r="D139" s="25">
        <v>300</v>
      </c>
      <c r="E139" s="25">
        <v>13</v>
      </c>
      <c r="F139" s="27">
        <f t="shared" si="5"/>
        <v>3900</v>
      </c>
      <c r="G139" s="15"/>
    </row>
    <row r="140" spans="2:7" x14ac:dyDescent="0.2">
      <c r="B140" s="26" t="s">
        <v>12</v>
      </c>
      <c r="C140" s="54" t="s">
        <v>7</v>
      </c>
      <c r="D140" s="25">
        <v>60</v>
      </c>
      <c r="E140" s="25">
        <v>28</v>
      </c>
      <c r="F140" s="27">
        <f t="shared" si="5"/>
        <v>1680</v>
      </c>
      <c r="G140" s="15"/>
    </row>
    <row r="141" spans="2:7" x14ac:dyDescent="0.2">
      <c r="B141" s="26" t="s">
        <v>33</v>
      </c>
      <c r="C141" s="54" t="s">
        <v>7</v>
      </c>
      <c r="D141" s="25">
        <v>30</v>
      </c>
      <c r="E141" s="25">
        <v>40</v>
      </c>
      <c r="F141" s="27">
        <f t="shared" si="5"/>
        <v>1200</v>
      </c>
      <c r="G141" s="15"/>
    </row>
    <row r="142" spans="2:7" x14ac:dyDescent="0.2">
      <c r="B142" s="26" t="s">
        <v>32</v>
      </c>
      <c r="C142" s="54" t="s">
        <v>7</v>
      </c>
      <c r="D142" s="25">
        <v>100</v>
      </c>
      <c r="E142" s="25">
        <v>36.54</v>
      </c>
      <c r="F142" s="27">
        <f t="shared" si="5"/>
        <v>3654</v>
      </c>
      <c r="G142" s="15"/>
    </row>
    <row r="143" spans="2:7" x14ac:dyDescent="0.2">
      <c r="B143" s="26" t="s">
        <v>34</v>
      </c>
      <c r="C143" s="54" t="s">
        <v>7</v>
      </c>
      <c r="D143" s="25">
        <v>80</v>
      </c>
      <c r="E143" s="25">
        <v>3.35</v>
      </c>
      <c r="F143" s="27">
        <f t="shared" si="5"/>
        <v>268</v>
      </c>
      <c r="G143" s="15"/>
    </row>
    <row r="144" spans="2:7" x14ac:dyDescent="0.2">
      <c r="B144" s="26" t="s">
        <v>35</v>
      </c>
      <c r="C144" s="54" t="s">
        <v>7</v>
      </c>
      <c r="D144" s="25">
        <v>10</v>
      </c>
      <c r="E144" s="25">
        <v>47.46</v>
      </c>
      <c r="F144" s="27">
        <f t="shared" si="5"/>
        <v>474.6</v>
      </c>
      <c r="G144" s="15"/>
    </row>
    <row r="145" spans="2:8" x14ac:dyDescent="0.2">
      <c r="B145" s="26" t="s">
        <v>36</v>
      </c>
      <c r="C145" s="54" t="s">
        <v>7</v>
      </c>
      <c r="D145" s="25">
        <v>15</v>
      </c>
      <c r="E145" s="25">
        <v>3.35</v>
      </c>
      <c r="F145" s="27">
        <f t="shared" si="5"/>
        <v>50.25</v>
      </c>
      <c r="G145" s="15"/>
    </row>
    <row r="146" spans="2:8" ht="15" x14ac:dyDescent="0.25">
      <c r="B146" s="122" t="s">
        <v>136</v>
      </c>
      <c r="C146" s="122"/>
      <c r="D146" s="122"/>
      <c r="E146" s="122"/>
      <c r="F146" s="44">
        <f>SUM(F136:F145)</f>
        <v>19847.55</v>
      </c>
      <c r="G146" s="103"/>
      <c r="H146" s="12"/>
    </row>
    <row r="147" spans="2:8" ht="15" x14ac:dyDescent="0.25">
      <c r="B147" s="41"/>
      <c r="C147" s="41"/>
      <c r="D147" s="41"/>
      <c r="E147" s="41"/>
      <c r="F147" s="12"/>
      <c r="G147" s="103"/>
    </row>
    <row r="148" spans="2:8" ht="15" x14ac:dyDescent="0.25">
      <c r="B148" s="41"/>
      <c r="C148" s="41"/>
      <c r="D148" s="41"/>
      <c r="E148" s="41"/>
      <c r="F148" s="12"/>
      <c r="G148" s="103"/>
    </row>
    <row r="149" spans="2:8" ht="15" x14ac:dyDescent="0.25">
      <c r="B149" s="41"/>
      <c r="C149" s="41"/>
      <c r="D149" s="41"/>
      <c r="E149" s="41"/>
      <c r="F149" s="12"/>
      <c r="G149" s="103"/>
    </row>
    <row r="150" spans="2:8" ht="15" x14ac:dyDescent="0.25">
      <c r="B150" s="41"/>
      <c r="C150" s="41"/>
      <c r="D150" s="41"/>
      <c r="E150" s="41"/>
      <c r="F150" s="12"/>
      <c r="G150" s="103"/>
    </row>
    <row r="151" spans="2:8" ht="15" x14ac:dyDescent="0.25">
      <c r="B151" s="41"/>
      <c r="C151" s="41"/>
      <c r="D151" s="41"/>
      <c r="E151" s="41"/>
      <c r="F151" s="12"/>
      <c r="G151" s="103"/>
    </row>
    <row r="152" spans="2:8" ht="15" x14ac:dyDescent="0.25">
      <c r="B152" s="41"/>
      <c r="C152" s="41"/>
      <c r="D152" s="41"/>
      <c r="E152" s="41"/>
      <c r="F152" s="12"/>
      <c r="G152" s="103"/>
    </row>
    <row r="153" spans="2:8" ht="15" x14ac:dyDescent="0.25">
      <c r="B153" s="41"/>
      <c r="C153" s="41"/>
      <c r="D153" s="41"/>
      <c r="E153" s="41"/>
      <c r="F153" s="12"/>
      <c r="G153" s="103"/>
    </row>
    <row r="154" spans="2:8" ht="15" x14ac:dyDescent="0.25">
      <c r="B154" s="41"/>
      <c r="C154" s="41"/>
      <c r="D154" s="41"/>
      <c r="E154" s="41"/>
      <c r="F154" s="12"/>
      <c r="G154" s="103"/>
    </row>
    <row r="155" spans="2:8" ht="15" x14ac:dyDescent="0.25">
      <c r="B155" s="41"/>
      <c r="C155" s="41"/>
      <c r="D155" s="41"/>
      <c r="E155" s="41"/>
      <c r="F155" s="12"/>
      <c r="G155" s="103"/>
    </row>
    <row r="156" spans="2:8" ht="15" x14ac:dyDescent="0.25">
      <c r="B156" s="41"/>
      <c r="C156" s="41"/>
      <c r="D156" s="41"/>
      <c r="E156" s="41"/>
      <c r="F156" s="12"/>
      <c r="G156" s="103"/>
    </row>
    <row r="157" spans="2:8" ht="15" x14ac:dyDescent="0.25">
      <c r="B157" s="41"/>
      <c r="C157" s="41"/>
      <c r="D157" s="41"/>
      <c r="E157" s="41"/>
      <c r="F157" s="12"/>
      <c r="G157" s="103"/>
    </row>
    <row r="158" spans="2:8" ht="15" x14ac:dyDescent="0.25">
      <c r="B158" s="41"/>
      <c r="C158" s="41"/>
      <c r="D158" s="41"/>
      <c r="E158" s="41"/>
      <c r="F158" s="12"/>
      <c r="G158" s="103"/>
    </row>
    <row r="159" spans="2:8" ht="15" x14ac:dyDescent="0.25">
      <c r="B159" s="41"/>
      <c r="C159" s="41"/>
      <c r="D159" s="41"/>
      <c r="E159" s="41"/>
      <c r="F159" s="12"/>
      <c r="G159" s="103"/>
    </row>
    <row r="160" spans="2:8" ht="15" x14ac:dyDescent="0.25">
      <c r="B160" s="41"/>
      <c r="C160" s="41"/>
      <c r="D160" s="41"/>
      <c r="E160" s="41"/>
      <c r="F160" s="12"/>
      <c r="G160" s="103"/>
    </row>
    <row r="161" spans="2:7" ht="15" x14ac:dyDescent="0.25">
      <c r="B161" s="41"/>
      <c r="C161" s="41"/>
      <c r="D161" s="41"/>
      <c r="E161" s="41"/>
      <c r="F161" s="12"/>
      <c r="G161" s="103"/>
    </row>
    <row r="162" spans="2:7" ht="15" x14ac:dyDescent="0.25">
      <c r="B162" s="41"/>
      <c r="C162" s="41"/>
      <c r="D162" s="41"/>
      <c r="E162" s="41"/>
      <c r="F162" s="12"/>
      <c r="G162" s="103"/>
    </row>
    <row r="163" spans="2:7" ht="15" x14ac:dyDescent="0.25">
      <c r="B163" s="41"/>
      <c r="C163" s="41"/>
      <c r="D163" s="41"/>
      <c r="E163" s="41"/>
      <c r="F163" s="12"/>
      <c r="G163" s="103"/>
    </row>
    <row r="164" spans="2:7" ht="15" x14ac:dyDescent="0.25">
      <c r="B164" s="41"/>
      <c r="C164" s="41"/>
      <c r="D164" s="41"/>
      <c r="E164" s="41"/>
      <c r="F164" s="12"/>
      <c r="G164" s="103"/>
    </row>
    <row r="165" spans="2:7" ht="15.75" thickBot="1" x14ac:dyDescent="0.3">
      <c r="B165" s="41"/>
      <c r="C165" s="41"/>
      <c r="D165" s="41"/>
      <c r="E165" s="41"/>
      <c r="F165" s="12"/>
      <c r="G165" s="16"/>
    </row>
    <row r="166" spans="2:7" ht="15.75" thickBot="1" x14ac:dyDescent="0.25">
      <c r="B166" s="56" t="s">
        <v>95</v>
      </c>
      <c r="C166" s="46"/>
      <c r="D166" s="81"/>
      <c r="E166" s="47"/>
      <c r="F166" s="104"/>
      <c r="G166" s="17"/>
    </row>
    <row r="167" spans="2:7" x14ac:dyDescent="0.2">
      <c r="B167" s="57" t="s">
        <v>96</v>
      </c>
      <c r="C167" s="58"/>
      <c r="D167" s="105"/>
      <c r="E167" s="52"/>
      <c r="F167" s="52"/>
      <c r="G167" s="14"/>
    </row>
    <row r="168" spans="2:7" x14ac:dyDescent="0.2">
      <c r="B168" s="26" t="s">
        <v>11</v>
      </c>
      <c r="C168" s="33" t="s">
        <v>7</v>
      </c>
      <c r="D168" s="25">
        <v>70</v>
      </c>
      <c r="E168" s="66">
        <v>12</v>
      </c>
      <c r="F168" s="27">
        <f t="shared" ref="F168:F173" si="6">SUM(D168*E168)</f>
        <v>840</v>
      </c>
      <c r="G168" s="14"/>
    </row>
    <row r="169" spans="2:7" x14ac:dyDescent="0.2">
      <c r="B169" s="26" t="s">
        <v>12</v>
      </c>
      <c r="C169" s="33" t="s">
        <v>7</v>
      </c>
      <c r="D169" s="25">
        <v>25</v>
      </c>
      <c r="E169" s="66">
        <v>14.43</v>
      </c>
      <c r="F169" s="27">
        <f t="shared" si="6"/>
        <v>360.75</v>
      </c>
      <c r="G169" s="14"/>
    </row>
    <row r="170" spans="2:7" x14ac:dyDescent="0.2">
      <c r="B170" s="59" t="s">
        <v>97</v>
      </c>
      <c r="C170" s="33" t="s">
        <v>98</v>
      </c>
      <c r="D170" s="25">
        <v>4</v>
      </c>
      <c r="E170" s="66">
        <v>250</v>
      </c>
      <c r="F170" s="27">
        <f t="shared" si="6"/>
        <v>1000</v>
      </c>
      <c r="G170" s="14"/>
    </row>
    <row r="171" spans="2:7" x14ac:dyDescent="0.2">
      <c r="B171" s="59" t="s">
        <v>99</v>
      </c>
      <c r="C171" s="23" t="s">
        <v>98</v>
      </c>
      <c r="D171" s="52">
        <v>20</v>
      </c>
      <c r="E171" s="25">
        <v>155</v>
      </c>
      <c r="F171" s="27">
        <f t="shared" si="6"/>
        <v>3100</v>
      </c>
      <c r="G171" s="14"/>
    </row>
    <row r="172" spans="2:7" x14ac:dyDescent="0.2">
      <c r="B172" s="59" t="s">
        <v>100</v>
      </c>
      <c r="C172" s="23" t="s">
        <v>98</v>
      </c>
      <c r="D172" s="25">
        <v>25</v>
      </c>
      <c r="E172" s="25">
        <v>105</v>
      </c>
      <c r="F172" s="27">
        <f t="shared" si="6"/>
        <v>2625</v>
      </c>
      <c r="G172" s="14"/>
    </row>
    <row r="173" spans="2:7" x14ac:dyDescent="0.2">
      <c r="B173" s="59" t="s">
        <v>101</v>
      </c>
      <c r="C173" s="23" t="s">
        <v>98</v>
      </c>
      <c r="D173" s="25">
        <v>20</v>
      </c>
      <c r="E173" s="25">
        <v>15</v>
      </c>
      <c r="F173" s="27">
        <f t="shared" si="6"/>
        <v>300</v>
      </c>
      <c r="G173" s="14"/>
    </row>
    <row r="174" spans="2:7" x14ac:dyDescent="0.2">
      <c r="B174" s="59" t="s">
        <v>23</v>
      </c>
      <c r="C174" s="23"/>
      <c r="D174" s="25"/>
      <c r="E174" s="25"/>
      <c r="F174" s="27">
        <v>450</v>
      </c>
      <c r="G174" s="14"/>
    </row>
    <row r="175" spans="2:7" x14ac:dyDescent="0.2">
      <c r="B175" s="24" t="s">
        <v>102</v>
      </c>
      <c r="C175" s="23"/>
      <c r="D175" s="25"/>
      <c r="E175" s="25"/>
      <c r="F175" s="27"/>
      <c r="G175" s="14"/>
    </row>
    <row r="176" spans="2:7" x14ac:dyDescent="0.2">
      <c r="B176" s="59" t="s">
        <v>103</v>
      </c>
      <c r="C176" s="23" t="s">
        <v>9</v>
      </c>
      <c r="D176" s="25">
        <v>13000</v>
      </c>
      <c r="E176" s="25">
        <v>1.5</v>
      </c>
      <c r="F176" s="27">
        <f t="shared" ref="F176:F189" si="7">SUM(D176*E176)</f>
        <v>19500</v>
      </c>
      <c r="G176" s="14"/>
    </row>
    <row r="177" spans="2:7" x14ac:dyDescent="0.2">
      <c r="B177" s="59" t="s">
        <v>104</v>
      </c>
      <c r="C177" s="23" t="s">
        <v>5</v>
      </c>
      <c r="D177" s="25">
        <v>2500</v>
      </c>
      <c r="E177" s="25">
        <v>9.6</v>
      </c>
      <c r="F177" s="27">
        <f t="shared" si="7"/>
        <v>24000</v>
      </c>
      <c r="G177" s="14"/>
    </row>
    <row r="178" spans="2:7" x14ac:dyDescent="0.2">
      <c r="B178" s="59" t="s">
        <v>105</v>
      </c>
      <c r="C178" s="23" t="s">
        <v>5</v>
      </c>
      <c r="D178" s="25">
        <v>350</v>
      </c>
      <c r="E178" s="25">
        <v>9.6</v>
      </c>
      <c r="F178" s="27">
        <f t="shared" si="7"/>
        <v>3360</v>
      </c>
      <c r="G178" s="14"/>
    </row>
    <row r="179" spans="2:7" x14ac:dyDescent="0.2">
      <c r="B179" s="59" t="s">
        <v>106</v>
      </c>
      <c r="C179" s="23" t="s">
        <v>98</v>
      </c>
      <c r="D179" s="25">
        <v>20</v>
      </c>
      <c r="E179" s="25">
        <v>211</v>
      </c>
      <c r="F179" s="27">
        <f t="shared" si="7"/>
        <v>4220</v>
      </c>
      <c r="G179" s="14"/>
    </row>
    <row r="180" spans="2:7" x14ac:dyDescent="0.2">
      <c r="B180" s="59" t="s">
        <v>107</v>
      </c>
      <c r="C180" s="23" t="s">
        <v>5</v>
      </c>
      <c r="D180" s="25">
        <v>400</v>
      </c>
      <c r="E180" s="25">
        <v>14.7</v>
      </c>
      <c r="F180" s="27">
        <f t="shared" si="7"/>
        <v>5880</v>
      </c>
      <c r="G180" s="14"/>
    </row>
    <row r="181" spans="2:7" x14ac:dyDescent="0.2">
      <c r="B181" s="26" t="s">
        <v>15</v>
      </c>
      <c r="C181" s="23" t="s">
        <v>5</v>
      </c>
      <c r="D181" s="25">
        <v>180</v>
      </c>
      <c r="E181" s="25">
        <v>14.7</v>
      </c>
      <c r="F181" s="27">
        <f t="shared" si="7"/>
        <v>2646</v>
      </c>
      <c r="G181" s="14"/>
    </row>
    <row r="182" spans="2:7" x14ac:dyDescent="0.2">
      <c r="B182" s="26" t="s">
        <v>108</v>
      </c>
      <c r="C182" s="23" t="s">
        <v>6</v>
      </c>
      <c r="D182" s="25">
        <v>6</v>
      </c>
      <c r="E182" s="25">
        <v>24</v>
      </c>
      <c r="F182" s="27">
        <f t="shared" si="7"/>
        <v>144</v>
      </c>
      <c r="G182" s="14"/>
    </row>
    <row r="183" spans="2:7" x14ac:dyDescent="0.2">
      <c r="B183" s="26" t="s">
        <v>109</v>
      </c>
      <c r="C183" s="23" t="s">
        <v>6</v>
      </c>
      <c r="D183" s="25">
        <v>25</v>
      </c>
      <c r="E183" s="25">
        <v>191</v>
      </c>
      <c r="F183" s="27">
        <f t="shared" si="7"/>
        <v>4775</v>
      </c>
      <c r="G183" s="14"/>
    </row>
    <row r="184" spans="2:7" x14ac:dyDescent="0.2">
      <c r="B184" s="59" t="s">
        <v>110</v>
      </c>
      <c r="C184" s="23" t="s">
        <v>98</v>
      </c>
      <c r="D184" s="25">
        <v>15</v>
      </c>
      <c r="E184" s="25">
        <v>34</v>
      </c>
      <c r="F184" s="27">
        <f t="shared" si="7"/>
        <v>510</v>
      </c>
      <c r="G184" s="14"/>
    </row>
    <row r="185" spans="2:7" x14ac:dyDescent="0.2">
      <c r="B185" s="26" t="s">
        <v>16</v>
      </c>
      <c r="C185" s="23" t="s">
        <v>6</v>
      </c>
      <c r="D185" s="25">
        <v>10</v>
      </c>
      <c r="E185" s="25">
        <v>32</v>
      </c>
      <c r="F185" s="27">
        <f t="shared" si="7"/>
        <v>320</v>
      </c>
      <c r="G185" s="14"/>
    </row>
    <row r="186" spans="2:7" x14ac:dyDescent="0.2">
      <c r="B186" s="26" t="s">
        <v>17</v>
      </c>
      <c r="C186" s="23" t="s">
        <v>6</v>
      </c>
      <c r="D186" s="25">
        <v>20</v>
      </c>
      <c r="E186" s="25">
        <v>46.9</v>
      </c>
      <c r="F186" s="27">
        <f t="shared" si="7"/>
        <v>938</v>
      </c>
      <c r="G186" s="14"/>
    </row>
    <row r="187" spans="2:7" x14ac:dyDescent="0.2">
      <c r="B187" s="26" t="s">
        <v>18</v>
      </c>
      <c r="C187" s="23" t="s">
        <v>6</v>
      </c>
      <c r="D187" s="25">
        <v>10</v>
      </c>
      <c r="E187" s="25">
        <v>17</v>
      </c>
      <c r="F187" s="27">
        <f t="shared" si="7"/>
        <v>170</v>
      </c>
      <c r="G187" s="14"/>
    </row>
    <row r="188" spans="2:7" x14ac:dyDescent="0.2">
      <c r="B188" s="26" t="s">
        <v>19</v>
      </c>
      <c r="C188" s="23" t="s">
        <v>6</v>
      </c>
      <c r="D188" s="25">
        <v>30</v>
      </c>
      <c r="E188" s="25">
        <v>22</v>
      </c>
      <c r="F188" s="27">
        <f t="shared" si="7"/>
        <v>660</v>
      </c>
      <c r="G188" s="14"/>
    </row>
    <row r="189" spans="2:7" x14ac:dyDescent="0.2">
      <c r="B189" s="26" t="s">
        <v>20</v>
      </c>
      <c r="C189" s="23" t="s">
        <v>6</v>
      </c>
      <c r="D189" s="25">
        <v>30</v>
      </c>
      <c r="E189" s="25">
        <v>8</v>
      </c>
      <c r="F189" s="27">
        <f t="shared" si="7"/>
        <v>240</v>
      </c>
      <c r="G189" s="14"/>
    </row>
    <row r="190" spans="2:7" ht="15" x14ac:dyDescent="0.25">
      <c r="B190" s="123" t="s">
        <v>121</v>
      </c>
      <c r="C190" s="124"/>
      <c r="D190" s="124"/>
      <c r="E190" s="125"/>
      <c r="F190" s="44">
        <f>SUM(F167:F189)</f>
        <v>76038.75</v>
      </c>
      <c r="G190" s="14"/>
    </row>
    <row r="191" spans="2:7" ht="15" x14ac:dyDescent="0.25">
      <c r="B191" s="19"/>
      <c r="C191" s="20"/>
      <c r="D191" s="80"/>
      <c r="E191" s="41"/>
      <c r="F191" s="11"/>
      <c r="G191" s="14"/>
    </row>
    <row r="192" spans="2:7" x14ac:dyDescent="0.2">
      <c r="D192" s="1"/>
      <c r="F192" s="1"/>
      <c r="G192" s="14"/>
    </row>
    <row r="193" spans="2:7" ht="15" x14ac:dyDescent="0.25">
      <c r="B193" s="60"/>
      <c r="C193" s="60"/>
      <c r="D193" s="82"/>
      <c r="E193" s="61"/>
      <c r="F193" s="40"/>
      <c r="G193" s="14"/>
    </row>
    <row r="194" spans="2:7" ht="15" x14ac:dyDescent="0.25">
      <c r="B194" s="60"/>
      <c r="C194" s="60"/>
      <c r="D194" s="82"/>
      <c r="E194" s="61"/>
      <c r="F194" s="40"/>
      <c r="G194" s="14"/>
    </row>
    <row r="195" spans="2:7" ht="15" x14ac:dyDescent="0.25">
      <c r="B195" s="60"/>
      <c r="C195" s="60"/>
      <c r="D195" s="82"/>
      <c r="E195" s="61"/>
      <c r="F195" s="40"/>
      <c r="G195" s="14"/>
    </row>
    <row r="196" spans="2:7" ht="15" x14ac:dyDescent="0.25">
      <c r="B196" s="60"/>
      <c r="C196" s="60"/>
      <c r="D196" s="82"/>
      <c r="E196" s="61"/>
      <c r="F196" s="40"/>
      <c r="G196" s="14"/>
    </row>
    <row r="197" spans="2:7" x14ac:dyDescent="0.2">
      <c r="B197" s="14"/>
      <c r="C197" s="14"/>
      <c r="D197" s="75"/>
      <c r="E197" s="14"/>
      <c r="F197" s="14"/>
      <c r="G197" s="14"/>
    </row>
    <row r="198" spans="2:7" x14ac:dyDescent="0.2">
      <c r="F198" s="1"/>
      <c r="G198" s="14"/>
    </row>
    <row r="199" spans="2:7" x14ac:dyDescent="0.2">
      <c r="F199" s="1"/>
      <c r="G199" s="14"/>
    </row>
    <row r="200" spans="2:7" ht="31.5" customHeight="1" x14ac:dyDescent="0.2">
      <c r="F200" s="1"/>
      <c r="G200" s="14"/>
    </row>
    <row r="201" spans="2:7" x14ac:dyDescent="0.2">
      <c r="F201" s="1"/>
      <c r="G201" s="14"/>
    </row>
    <row r="202" spans="2:7" x14ac:dyDescent="0.2">
      <c r="F202" s="1"/>
      <c r="G202" s="14"/>
    </row>
    <row r="203" spans="2:7" x14ac:dyDescent="0.2">
      <c r="F203" s="1"/>
      <c r="G203" s="14"/>
    </row>
    <row r="204" spans="2:7" x14ac:dyDescent="0.2">
      <c r="F204" s="1"/>
      <c r="G204" s="14"/>
    </row>
    <row r="205" spans="2:7" x14ac:dyDescent="0.2">
      <c r="F205" s="1"/>
      <c r="G205" s="14"/>
    </row>
    <row r="206" spans="2:7" x14ac:dyDescent="0.2">
      <c r="F206" s="1"/>
      <c r="G206" s="14"/>
    </row>
    <row r="207" spans="2:7" x14ac:dyDescent="0.2">
      <c r="F207" s="1"/>
      <c r="G207" s="14"/>
    </row>
    <row r="208" spans="2:7" x14ac:dyDescent="0.2">
      <c r="F208" s="1"/>
      <c r="G208" s="14"/>
    </row>
    <row r="209" spans="6:6" x14ac:dyDescent="0.2">
      <c r="F209" s="1"/>
    </row>
  </sheetData>
  <mergeCells count="15">
    <mergeCell ref="B3:C3"/>
    <mergeCell ref="B7:G7"/>
    <mergeCell ref="B10:E11"/>
    <mergeCell ref="G10:G11"/>
    <mergeCell ref="F10:F11"/>
    <mergeCell ref="B12:E12"/>
    <mergeCell ref="B130:E130"/>
    <mergeCell ref="B146:E146"/>
    <mergeCell ref="B190:E190"/>
    <mergeCell ref="B13:E13"/>
    <mergeCell ref="B14:E14"/>
    <mergeCell ref="B15:G15"/>
    <mergeCell ref="B33:F33"/>
    <mergeCell ref="B16:F16"/>
    <mergeCell ref="B17:F17"/>
  </mergeCells>
  <pageMargins left="0.70866141732283472" right="0.1968503937007874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Naslov</vt:lpstr>
      <vt:lpstr>Uvod</vt:lpstr>
      <vt:lpstr>LETNI PROGRAM - Komunala CESTE </vt:lpstr>
      <vt:lpstr>List1</vt:lpstr>
      <vt:lpstr>Uvod!Področje_tiskanja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jug</dc:creator>
  <cp:lastModifiedBy>jug</cp:lastModifiedBy>
  <cp:lastPrinted>2016-02-11T11:23:11Z</cp:lastPrinted>
  <dcterms:created xsi:type="dcterms:W3CDTF">2011-01-07T06:49:08Z</dcterms:created>
  <dcterms:modified xsi:type="dcterms:W3CDTF">2019-03-06T15:37:49Z</dcterms:modified>
</cp:coreProperties>
</file>