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135" windowWidth="15480" windowHeight="9150" tabRatio="676" activeTab="0"/>
  </bookViews>
  <sheets>
    <sheet name="Rekapitulacija" sheetId="1" r:id="rId1"/>
    <sheet name="Pometanje JP" sheetId="2" r:id="rId2"/>
    <sheet name="Pobiranje navlake" sheetId="3" r:id="rId3"/>
    <sheet name="Zelene površine" sheetId="4" r:id="rId4"/>
    <sheet name="Oskrba vrtnic..." sheetId="5" r:id="rId5"/>
    <sheet name="Ostala dela" sheetId="6" r:id="rId6"/>
    <sheet name="List5" sheetId="7" state="hidden" r:id="rId7"/>
  </sheets>
  <definedNames/>
  <calcPr fullCalcOnLoad="1"/>
</workbook>
</file>

<file path=xl/sharedStrings.xml><?xml version="1.0" encoding="utf-8"?>
<sst xmlns="http://schemas.openxmlformats.org/spreadsheetml/2006/main" count="1641" uniqueCount="508">
  <si>
    <t>OPIS</t>
  </si>
  <si>
    <t>KS SOLKAN</t>
  </si>
  <si>
    <t>CESTA IX. KORPUSA</t>
  </si>
  <si>
    <t>MED OGRADAMI</t>
  </si>
  <si>
    <t>MIZARSKA ULICA</t>
  </si>
  <si>
    <t>OB PARKU</t>
  </si>
  <si>
    <t>PARTIZANSKA ULICA</t>
  </si>
  <si>
    <t>POD VINOGRADI</t>
  </si>
  <si>
    <t>SOŠKA CESTA</t>
  </si>
  <si>
    <t>ŠOLSKA ULICA</t>
  </si>
  <si>
    <t>ULICA BORISA KALINA</t>
  </si>
  <si>
    <t>ULICA JOSIPA MAKUCA</t>
  </si>
  <si>
    <t>ULICA MAKSA VALENTINČIČA</t>
  </si>
  <si>
    <t>ULICA MATEVŽA VELUŠČKA</t>
  </si>
  <si>
    <t>VOJKOVA CESTA 2-37</t>
  </si>
  <si>
    <t>ŽABJI KRAJ</t>
  </si>
  <si>
    <t>KS KROMBERK IN LOKE</t>
  </si>
  <si>
    <t>INDUSTRIJSKA CESTA</t>
  </si>
  <si>
    <t>ULICA BRATOV HVALIČ</t>
  </si>
  <si>
    <t>ULICA VINKA VODOPIVCA</t>
  </si>
  <si>
    <t>KS ROŽNA DOLINA</t>
  </si>
  <si>
    <t>POT NA PRISTAVO</t>
  </si>
  <si>
    <t>VIPAVSKA CESTA</t>
  </si>
  <si>
    <t>KS PRISTAVA</t>
  </si>
  <si>
    <t>KOSTANJEVIŠKA CESTA</t>
  </si>
  <si>
    <r>
      <t>m</t>
    </r>
    <r>
      <rPr>
        <b/>
        <sz val="12"/>
        <color indexed="8"/>
        <rFont val="Calibri"/>
        <family val="2"/>
      </rPr>
      <t>²</t>
    </r>
  </si>
  <si>
    <t>CONA</t>
  </si>
  <si>
    <t>POGOSTOST</t>
  </si>
  <si>
    <t>SKUPAJ  m²</t>
  </si>
  <si>
    <t>CENA/ENOTO</t>
  </si>
  <si>
    <t>SKUPAJ CENA</t>
  </si>
  <si>
    <t>SKUPAJ</t>
  </si>
  <si>
    <t>UREJANJE IN VZDRŽEVANJE JAVNIH ZELENIH POVRŠIN</t>
  </si>
  <si>
    <t>KOŠNJA JAVNIH ZELENIH POVRŠIN</t>
  </si>
  <si>
    <t>CONA "12-III.1"</t>
  </si>
  <si>
    <t>CONA "8-III.1"</t>
  </si>
  <si>
    <t>CONA "6-III.1"</t>
  </si>
  <si>
    <t>ID</t>
  </si>
  <si>
    <t>ID 82</t>
  </si>
  <si>
    <t>ID 264</t>
  </si>
  <si>
    <t>190,192,456</t>
  </si>
  <si>
    <t>ID 259,263,910</t>
  </si>
  <si>
    <t>ID261</t>
  </si>
  <si>
    <t>ID 269,270</t>
  </si>
  <si>
    <t>ID981</t>
  </si>
  <si>
    <t>ID915,916,917,918</t>
  </si>
  <si>
    <t>ID771</t>
  </si>
  <si>
    <t>ID730,731,732,733</t>
  </si>
  <si>
    <t>ID735,736,737</t>
  </si>
  <si>
    <t>ID729</t>
  </si>
  <si>
    <t>ID723,724</t>
  </si>
  <si>
    <t>714,715,717,718</t>
  </si>
  <si>
    <t>711,712,713</t>
  </si>
  <si>
    <t>RONDO</t>
  </si>
  <si>
    <t>39,40,41,42,43,45</t>
  </si>
  <si>
    <t>ID697</t>
  </si>
  <si>
    <t>ID669</t>
  </si>
  <si>
    <t>ID461</t>
  </si>
  <si>
    <t>ID53,54,716,722</t>
  </si>
  <si>
    <t>ID911,912</t>
  </si>
  <si>
    <t>ID663,664,665,666</t>
  </si>
  <si>
    <t>ID55,705,708,709,710</t>
  </si>
  <si>
    <t>ID914</t>
  </si>
  <si>
    <t>ID272,273,945</t>
  </si>
  <si>
    <t>ID1086</t>
  </si>
  <si>
    <t>ID887</t>
  </si>
  <si>
    <t>ID181,188,194,208</t>
  </si>
  <si>
    <t>ID268</t>
  </si>
  <si>
    <t>ID692,486</t>
  </si>
  <si>
    <t>ID84,85</t>
  </si>
  <si>
    <t>ID902</t>
  </si>
  <si>
    <t>ID44,704,707</t>
  </si>
  <si>
    <t>KOLESARSKA STEZA</t>
  </si>
  <si>
    <t>ID696</t>
  </si>
  <si>
    <t>KAJAK CENTER</t>
  </si>
  <si>
    <t>ID1083,1084</t>
  </si>
  <si>
    <t>CONA "4-III.1"</t>
  </si>
  <si>
    <t>ID950,951,952</t>
  </si>
  <si>
    <t>ID949</t>
  </si>
  <si>
    <t>ID946,947,948</t>
  </si>
  <si>
    <t>CONA "12-III.2.1"</t>
  </si>
  <si>
    <t>GRABLJENJE  JAVNIH ZELENIH POVRŠIN PO KOŠNJI</t>
  </si>
  <si>
    <t>ID86,725</t>
  </si>
  <si>
    <t>ID83,738</t>
  </si>
  <si>
    <t>ID739,740,741</t>
  </si>
  <si>
    <t>ID56,726,727,728</t>
  </si>
  <si>
    <t>SOŠKA C.-POKOPALIŠČE-ŽOGICA</t>
  </si>
  <si>
    <t>PEŠPOT</t>
  </si>
  <si>
    <t>UL. ZA SPOMENIKOM-MIZARSKA</t>
  </si>
  <si>
    <t>UL. B. KALINA-O.Š.SOLKAN</t>
  </si>
  <si>
    <t>UL. XXX DIVIZIJE-M.VELUŠČKA-T.ZAMEJSKEGA</t>
  </si>
  <si>
    <t>KLANEC-POT DO KAJAK</t>
  </si>
  <si>
    <t>VOJKOVA C.-UL.K.JUGA-VALENTINČIČEVA</t>
  </si>
  <si>
    <t>GRABLJENJE  JAVNIH ZELENIH POVRŠIN PO ODPADU LISTJA</t>
  </si>
  <si>
    <t>OB PRKU</t>
  </si>
  <si>
    <t>915,916,917,918</t>
  </si>
  <si>
    <t>266,267,269,270</t>
  </si>
  <si>
    <t>83,738,739,741,740,56</t>
  </si>
  <si>
    <t>ULICA MILOJKE ŠTRUKELJ</t>
  </si>
  <si>
    <t>ID 906</t>
  </si>
  <si>
    <t>719, 720</t>
  </si>
  <si>
    <t>OSKRBA VRTNIC, ENOLETNIC, POKROVNIH RASTLIN, KORIT IN ŽIVE MEJE</t>
  </si>
  <si>
    <t>LETNA OSKRBA NASADOV VRTNIC</t>
  </si>
  <si>
    <t xml:space="preserve">OBREZOVANJE S POMLAJEVANJEM </t>
  </si>
  <si>
    <t>GNOJENJE</t>
  </si>
  <si>
    <t>ZIMSKO GLOBOKO PREKOPAVANJE</t>
  </si>
  <si>
    <t>OKOPAVANJE IN PLETJE Z ODVOZOM ODPADKOV</t>
  </si>
  <si>
    <t>ŠKROPLJENJE</t>
  </si>
  <si>
    <t>Skupaj cena brez DDV</t>
  </si>
  <si>
    <t>LETNA OSKRBA NASADOV ENOLETNIC</t>
  </si>
  <si>
    <t>ZAMENJAVA ENOLETNIC</t>
  </si>
  <si>
    <t>LETNA OSKRBA POKROVNIH RASTLIN</t>
  </si>
  <si>
    <t>LETNA OSKRBA ZASAJENIH KORIT</t>
  </si>
  <si>
    <t>OSKRBA ŽIVE MEJE</t>
  </si>
  <si>
    <t>OBREZ ŽIVE MEJE Z ODVOZOM ODPADKOV</t>
  </si>
  <si>
    <t>ODSTRANJEVANJE PODRASTI Z ODVOZOM ODPADKOV</t>
  </si>
  <si>
    <t>ZALIVANJE PO POTREBI</t>
  </si>
  <si>
    <t>POBIRANJE NAVLAKE</t>
  </si>
  <si>
    <t>84,85,863,771,902,911,912</t>
  </si>
  <si>
    <t>50-II.1</t>
  </si>
  <si>
    <t>145-II-1</t>
  </si>
  <si>
    <t>CESTA IX. KORPUSA-Pot na Drage</t>
  </si>
  <si>
    <t>KLANEC-STOPNIŠČNA POT DO KAJAK CENTRA</t>
  </si>
  <si>
    <t>6-II.1</t>
  </si>
  <si>
    <t>MIZARSKA 29</t>
  </si>
  <si>
    <t>OB SOČI (KAJAK CENTER)</t>
  </si>
  <si>
    <t>949,950,951,952,1083,1084</t>
  </si>
  <si>
    <t>PIONIRSKA-VOJKOVA CESTA</t>
  </si>
  <si>
    <t>SKALNIŠKA CESTA</t>
  </si>
  <si>
    <t>SOČEBRANOVA ULICA</t>
  </si>
  <si>
    <t>272,273,461,669,697</t>
  </si>
  <si>
    <t>920,922,945,948</t>
  </si>
  <si>
    <t>ŠOLSKA ULICA - POKOPALIŠČE-ŽOGICA</t>
  </si>
  <si>
    <t>12-II.1</t>
  </si>
  <si>
    <t>ŠOLSKA U.-UL.M.ŠTRUKELJ -UL. J. MAKUCA</t>
  </si>
  <si>
    <t>TRG JOŽETA SREBRNIČA</t>
  </si>
  <si>
    <t>TRG MARKA PLENČIČA</t>
  </si>
  <si>
    <t>258,260,807</t>
  </si>
  <si>
    <t>ULICA BORISA KALINA - O.Š. SOLKAN</t>
  </si>
  <si>
    <t>ULICA J.MAKUCA-SOČEBRANOVA-VOJKOVA</t>
  </si>
  <si>
    <t>50-II.2</t>
  </si>
  <si>
    <t>ULICA LUDVIKA SLOKARJA</t>
  </si>
  <si>
    <t>663,664,665,666</t>
  </si>
  <si>
    <t>U. MILOJKE ŠTRUKELJ-M.KLEMENČIČA</t>
  </si>
  <si>
    <t>ULICA XXX DIVIZIJE</t>
  </si>
  <si>
    <t>ULICA XXX DIVIZIJE-M.VELUŠČKA-T.ZAMEJSKEG</t>
  </si>
  <si>
    <t>ULICA ZA SPOMENIKOM</t>
  </si>
  <si>
    <t>VELIKA POT</t>
  </si>
  <si>
    <t>VOJKOVA UL.-UL.K.JUGA</t>
  </si>
  <si>
    <t>ZA SPOMENIKOM-MIZARSKA-B.KALINA</t>
  </si>
  <si>
    <t>SVETA GORA</t>
  </si>
  <si>
    <t>1355/24</t>
  </si>
  <si>
    <t>CESTA 25 JUNIJA 1</t>
  </si>
  <si>
    <t>25.II.1</t>
  </si>
  <si>
    <t>181,188,194,208</t>
  </si>
  <si>
    <t>192,456,544,502</t>
  </si>
  <si>
    <t>729-733,735,736</t>
  </si>
  <si>
    <t>39,44,45,46,47,48,49</t>
  </si>
  <si>
    <t>40,41,43,702,703,704,707</t>
  </si>
  <si>
    <t>ULICA 25.MAJA</t>
  </si>
  <si>
    <t>ULICA 9. MAJA</t>
  </si>
  <si>
    <t>55,705,706,708,709,710,711,712,713</t>
  </si>
  <si>
    <t>51,52,53,54</t>
  </si>
  <si>
    <t>ID 86,725</t>
  </si>
  <si>
    <t>ID740,741</t>
  </si>
  <si>
    <t>ID83,738,739</t>
  </si>
  <si>
    <t>KOSTANJEVIŠKA CESTA-N.NASELJE</t>
  </si>
  <si>
    <t>PRAZNJENJE KOŠEV</t>
  </si>
  <si>
    <t>KD</t>
  </si>
  <si>
    <t>VRSTA KOŠA</t>
  </si>
  <si>
    <t>SKUPAJ  kd</t>
  </si>
  <si>
    <t>373, 374</t>
  </si>
  <si>
    <t>kovinski okrogli mali</t>
  </si>
  <si>
    <t>622,623,624,625,626,627,628</t>
  </si>
  <si>
    <t>betonski okrogli</t>
  </si>
  <si>
    <t>629,630,</t>
  </si>
  <si>
    <t>375, 619, 620, 621</t>
  </si>
  <si>
    <t>LANGOBARDSKA ULICA</t>
  </si>
  <si>
    <t>PARK V SOLKANU</t>
  </si>
  <si>
    <t>616,617,618</t>
  </si>
  <si>
    <t>613,614,615</t>
  </si>
  <si>
    <t>634,635,636,637,638</t>
  </si>
  <si>
    <t>631,632,633,640,641</t>
  </si>
  <si>
    <t>601,602,603,604,605</t>
  </si>
  <si>
    <t>595,596,597,600</t>
  </si>
  <si>
    <t>OD VIPAVSKE PROTI RONDOJU</t>
  </si>
  <si>
    <t>588,591,592,593,594,589,590</t>
  </si>
  <si>
    <t>POMETANJE VOZIŠČ V LETU 2011</t>
  </si>
  <si>
    <t>m</t>
  </si>
  <si>
    <t>širina</t>
  </si>
  <si>
    <t>CONA POMETANJA</t>
  </si>
  <si>
    <t>SKUPAJ  m</t>
  </si>
  <si>
    <t>CESTA IX. KORPUSA- meja IT</t>
  </si>
  <si>
    <t>ID 33</t>
  </si>
  <si>
    <t>ID 62</t>
  </si>
  <si>
    <t>ID 63</t>
  </si>
  <si>
    <t>ID 64</t>
  </si>
  <si>
    <t>ID 72</t>
  </si>
  <si>
    <t>ID 100</t>
  </si>
  <si>
    <t>CESTA V BRDA</t>
  </si>
  <si>
    <t>ID 232</t>
  </si>
  <si>
    <t>KLANEC</t>
  </si>
  <si>
    <t>ID94</t>
  </si>
  <si>
    <t>ID97</t>
  </si>
  <si>
    <t>ID99</t>
  </si>
  <si>
    <t>ID86</t>
  </si>
  <si>
    <t>ID89</t>
  </si>
  <si>
    <t>ID34</t>
  </si>
  <si>
    <t>ID85</t>
  </si>
  <si>
    <t>ID87</t>
  </si>
  <si>
    <t>ID91</t>
  </si>
  <si>
    <t>ID98</t>
  </si>
  <si>
    <t>ID 239</t>
  </si>
  <si>
    <t>TRG J.SREBRNIČA</t>
  </si>
  <si>
    <t>ID 74</t>
  </si>
  <si>
    <t>ID 95</t>
  </si>
  <si>
    <t>ID 15</t>
  </si>
  <si>
    <t>ZA SPOMENIKOM</t>
  </si>
  <si>
    <t>ID93</t>
  </si>
  <si>
    <t>NA POTOKU</t>
  </si>
  <si>
    <t>ID48</t>
  </si>
  <si>
    <t>ID904</t>
  </si>
  <si>
    <t>ID53</t>
  </si>
  <si>
    <t>ID 51</t>
  </si>
  <si>
    <t>PIONIRKA ULICA</t>
  </si>
  <si>
    <t>ID90</t>
  </si>
  <si>
    <t>PIRJEVČEVA ULICA</t>
  </si>
  <si>
    <t>ID88</t>
  </si>
  <si>
    <t>ID 36</t>
  </si>
  <si>
    <t>ID70</t>
  </si>
  <si>
    <t>POT NA BREG</t>
  </si>
  <si>
    <t>ID83</t>
  </si>
  <si>
    <t>ID242</t>
  </si>
  <si>
    <t>POT NA DRAGE</t>
  </si>
  <si>
    <t>ID73</t>
  </si>
  <si>
    <t>ID42</t>
  </si>
  <si>
    <t>ID919</t>
  </si>
  <si>
    <t>ID 101</t>
  </si>
  <si>
    <t>ID 102</t>
  </si>
  <si>
    <t>ID 229</t>
  </si>
  <si>
    <t>ID 230</t>
  </si>
  <si>
    <t>ID 231</t>
  </si>
  <si>
    <t>ID233</t>
  </si>
  <si>
    <t>ID234</t>
  </si>
  <si>
    <t>ID235</t>
  </si>
  <si>
    <t>ID236</t>
  </si>
  <si>
    <t>ID240</t>
  </si>
  <si>
    <t>ID241</t>
  </si>
  <si>
    <t>ID920</t>
  </si>
  <si>
    <t>ID921</t>
  </si>
  <si>
    <t>ID922</t>
  </si>
  <si>
    <t>ID923</t>
  </si>
  <si>
    <t>STARA POT ŠČEDNE</t>
  </si>
  <si>
    <t>ID43</t>
  </si>
  <si>
    <t>ID 35</t>
  </si>
  <si>
    <t>ID 79</t>
  </si>
  <si>
    <t>ID243</t>
  </si>
  <si>
    <t>ID 237</t>
  </si>
  <si>
    <t>ID 238</t>
  </si>
  <si>
    <t>ID 65</t>
  </si>
  <si>
    <t>ID 75</t>
  </si>
  <si>
    <t>ID 76</t>
  </si>
  <si>
    <t>ID 77</t>
  </si>
  <si>
    <t>ID 78</t>
  </si>
  <si>
    <t>ID 71</t>
  </si>
  <si>
    <t>ID 66</t>
  </si>
  <si>
    <t>ID 67</t>
  </si>
  <si>
    <t>ID 68</t>
  </si>
  <si>
    <t>ID 69</t>
  </si>
  <si>
    <t>ID258</t>
  </si>
  <si>
    <t>ID260</t>
  </si>
  <si>
    <t>INDUSTRIJSKA CONA SOLKAN</t>
  </si>
  <si>
    <t>ID257</t>
  </si>
  <si>
    <t>ID40</t>
  </si>
  <si>
    <t>ID913</t>
  </si>
  <si>
    <t>ULICA KLEMENTA JUGA</t>
  </si>
  <si>
    <t>ID 60</t>
  </si>
  <si>
    <t>ID 58</t>
  </si>
  <si>
    <t>ID 61</t>
  </si>
  <si>
    <t>ID82</t>
  </si>
  <si>
    <t>ID47</t>
  </si>
  <si>
    <t>ULICA MATIJE DOLJAKA</t>
  </si>
  <si>
    <t>ID92</t>
  </si>
  <si>
    <t>ULICA MILANA KLEMENČIČA</t>
  </si>
  <si>
    <t>ID55</t>
  </si>
  <si>
    <t>ID56</t>
  </si>
  <si>
    <t>ID57</t>
  </si>
  <si>
    <t>ID 52</t>
  </si>
  <si>
    <t>ID 80</t>
  </si>
  <si>
    <t>ID 81</t>
  </si>
  <si>
    <t>ID 14</t>
  </si>
  <si>
    <t>ID41</t>
  </si>
  <si>
    <t>ID45</t>
  </si>
  <si>
    <t>ULICA TRINKA ZAMEJSKEGA</t>
  </si>
  <si>
    <t>ID46</t>
  </si>
  <si>
    <t>ID44</t>
  </si>
  <si>
    <t>ID49</t>
  </si>
  <si>
    <t>ID50</t>
  </si>
  <si>
    <t>ID96</t>
  </si>
  <si>
    <t>ID 11</t>
  </si>
  <si>
    <t>ID 13</t>
  </si>
  <si>
    <t>ID84</t>
  </si>
  <si>
    <t>VEZNA POT</t>
  </si>
  <si>
    <t>ID59</t>
  </si>
  <si>
    <t>ID 38</t>
  </si>
  <si>
    <t>ID249</t>
  </si>
  <si>
    <t>ID250</t>
  </si>
  <si>
    <t>ID256</t>
  </si>
  <si>
    <t>ID37</t>
  </si>
  <si>
    <t>ID171</t>
  </si>
  <si>
    <t>ID172</t>
  </si>
  <si>
    <t>CESTA 25 JUNIJA 2</t>
  </si>
  <si>
    <t>ID16</t>
  </si>
  <si>
    <t>DAMBER</t>
  </si>
  <si>
    <t>ID115</t>
  </si>
  <si>
    <t>ID120</t>
  </si>
  <si>
    <t>IZTOKOVA ULICA</t>
  </si>
  <si>
    <t>ID182</t>
  </si>
  <si>
    <t>ID183</t>
  </si>
  <si>
    <t>ID184</t>
  </si>
  <si>
    <t>ID185</t>
  </si>
  <si>
    <t>KROMBERŠKA CESTA</t>
  </si>
  <si>
    <t>ID166</t>
  </si>
  <si>
    <t>ID175</t>
  </si>
  <si>
    <t>PAVŠIČEVO NASELJE</t>
  </si>
  <si>
    <t>ID12</t>
  </si>
  <si>
    <t>ID29</t>
  </si>
  <si>
    <t>ID30</t>
  </si>
  <si>
    <t>ID31</t>
  </si>
  <si>
    <t>ID103</t>
  </si>
  <si>
    <t>ID104</t>
  </si>
  <si>
    <t>ID105</t>
  </si>
  <si>
    <t>ID118</t>
  </si>
  <si>
    <t>PRI HRASTU</t>
  </si>
  <si>
    <t>ID163</t>
  </si>
  <si>
    <t>ID164</t>
  </si>
  <si>
    <t>ID106</t>
  </si>
  <si>
    <t>ID107</t>
  </si>
  <si>
    <t>ID108</t>
  </si>
  <si>
    <t>ID109</t>
  </si>
  <si>
    <t>ID110</t>
  </si>
  <si>
    <t>ID111</t>
  </si>
  <si>
    <t>ID112</t>
  </si>
  <si>
    <t>ID113</t>
  </si>
  <si>
    <t>ID114</t>
  </si>
  <si>
    <t>ID177</t>
  </si>
  <si>
    <t>ID178</t>
  </si>
  <si>
    <t>ID179</t>
  </si>
  <si>
    <t>ULICA TOMA BREJCA</t>
  </si>
  <si>
    <t>ID180</t>
  </si>
  <si>
    <t>ID165</t>
  </si>
  <si>
    <t>ID176</t>
  </si>
  <si>
    <t>ID181</t>
  </si>
  <si>
    <t>ID186</t>
  </si>
  <si>
    <t>ID187</t>
  </si>
  <si>
    <t>ID544</t>
  </si>
  <si>
    <t>VARDA</t>
  </si>
  <si>
    <t>ID116</t>
  </si>
  <si>
    <t>ID117</t>
  </si>
  <si>
    <t>ID119</t>
  </si>
  <si>
    <t>LISKUR</t>
  </si>
  <si>
    <t>ID151</t>
  </si>
  <si>
    <t>POD GRIČEM</t>
  </si>
  <si>
    <t>ID152</t>
  </si>
  <si>
    <t>ID294</t>
  </si>
  <si>
    <t>ID295</t>
  </si>
  <si>
    <t>ID296</t>
  </si>
  <si>
    <t>ID297</t>
  </si>
  <si>
    <t>ID298</t>
  </si>
  <si>
    <t>ID223</t>
  </si>
  <si>
    <t>ULICA ANGELA BESEDNJAKA</t>
  </si>
  <si>
    <t>ID149</t>
  </si>
  <si>
    <t>ID38</t>
  </si>
  <si>
    <t>ULICA JOŽETA MIHEVCA</t>
  </si>
  <si>
    <t>ID291</t>
  </si>
  <si>
    <t>ULICA LJUBA ŠERCERJA</t>
  </si>
  <si>
    <t>ID301</t>
  </si>
  <si>
    <t>ID302</t>
  </si>
  <si>
    <t>ID292</t>
  </si>
  <si>
    <t>ID 293</t>
  </si>
  <si>
    <t>ID300</t>
  </si>
  <si>
    <t>ID303</t>
  </si>
  <si>
    <t>ID299</t>
  </si>
  <si>
    <t>ID227</t>
  </si>
  <si>
    <t>ID148</t>
  </si>
  <si>
    <t>ID150</t>
  </si>
  <si>
    <t>ID153</t>
  </si>
  <si>
    <t>ID154</t>
  </si>
  <si>
    <t>ID244</t>
  </si>
  <si>
    <t>ID245</t>
  </si>
  <si>
    <t>ID246</t>
  </si>
  <si>
    <t>ID247</t>
  </si>
  <si>
    <t>ID248</t>
  </si>
  <si>
    <t>MIMO MERKURJA</t>
  </si>
  <si>
    <t>ID155</t>
  </si>
  <si>
    <t>ID197</t>
  </si>
  <si>
    <t>ID198</t>
  </si>
  <si>
    <t>ID221</t>
  </si>
  <si>
    <t>PROTI TUNELU</t>
  </si>
  <si>
    <t>ID228</t>
  </si>
  <si>
    <t>ID 216,217,222,224,225,226</t>
  </si>
  <si>
    <t>SONČNA ULICA</t>
  </si>
  <si>
    <t>ID280,290</t>
  </si>
  <si>
    <t>STRMA POT</t>
  </si>
  <si>
    <t>ID220</t>
  </si>
  <si>
    <t>ULICA P.TOMAŽIČA</t>
  </si>
  <si>
    <t>ID218,219,279,285,289</t>
  </si>
  <si>
    <t>ULICA SERGEJA MAŠERE</t>
  </si>
  <si>
    <t>ID286,287,288</t>
  </si>
  <si>
    <t>POMETANJE PLOČNIKOV</t>
  </si>
  <si>
    <t>POMETANJE PLOČNIKOV V LETU 2011</t>
  </si>
  <si>
    <t>ID863</t>
  </si>
  <si>
    <t>DR.KARLA LAVRIČA</t>
  </si>
  <si>
    <t>ID900</t>
  </si>
  <si>
    <t>IND. CONA KROMBERK</t>
  </si>
  <si>
    <t>ID409</t>
  </si>
  <si>
    <t>ID502</t>
  </si>
  <si>
    <t>ID1085</t>
  </si>
  <si>
    <t>ID1003</t>
  </si>
  <si>
    <t>ID115, 120</t>
  </si>
  <si>
    <t>ID166, 175</t>
  </si>
  <si>
    <t>RONDO - kocke ob robu</t>
  </si>
  <si>
    <t>ID290</t>
  </si>
  <si>
    <t>POMETANJE PARKIRIŠČ</t>
  </si>
  <si>
    <t>POMETANJE  PARKIRIŠČ</t>
  </si>
  <si>
    <t>m²</t>
  </si>
  <si>
    <t>KS SOLKAN (Mundič)</t>
  </si>
  <si>
    <t>ID262</t>
  </si>
  <si>
    <t>ID265</t>
  </si>
  <si>
    <t>ID808</t>
  </si>
  <si>
    <t>KS SOLKAN-PARKIRIŠČE</t>
  </si>
  <si>
    <t>ID274</t>
  </si>
  <si>
    <t>ID282</t>
  </si>
  <si>
    <t>ID271</t>
  </si>
  <si>
    <t>ID485</t>
  </si>
  <si>
    <t>ID734</t>
  </si>
  <si>
    <t>ID52</t>
  </si>
  <si>
    <t>POPIS DEL  ZA SKLOP 2</t>
  </si>
  <si>
    <t>OPIS POSTAVKE</t>
  </si>
  <si>
    <t>ENOTA</t>
  </si>
  <si>
    <t>KOLIČINA</t>
  </si>
  <si>
    <t>POMETANJE CEST, ULIC, TROV IN KOLESARSKIH POTI</t>
  </si>
  <si>
    <t>POMETANJE VOZIŠČ</t>
  </si>
  <si>
    <r>
      <t>m</t>
    </r>
    <r>
      <rPr>
        <sz val="11"/>
        <color indexed="8"/>
        <rFont val="Calibri"/>
        <family val="2"/>
      </rPr>
      <t>²</t>
    </r>
  </si>
  <si>
    <t>0,02 /0,05</t>
  </si>
  <si>
    <t>ČIŠČENJE PARKIRIŠČ</t>
  </si>
  <si>
    <t>POBIRANJE NAVLAKE IN IZPRAZNJEVANJE KOŠEV</t>
  </si>
  <si>
    <t xml:space="preserve">POBIRANJE NAVLAKE </t>
  </si>
  <si>
    <t>IZPRAZNJEVANJE KOŠEV</t>
  </si>
  <si>
    <t>kd</t>
  </si>
  <si>
    <t>PRAZNJENJE SMETNJAKOV ZA PASJE IZTREBKE</t>
  </si>
  <si>
    <t>ZELENE POVRŠINE</t>
  </si>
  <si>
    <t>KOŠNJA ZELENIH POVRŠIN</t>
  </si>
  <si>
    <t>0,04/0,16</t>
  </si>
  <si>
    <t>GRABLJENJE JAVNIH ZELENIH POVRŠIN PO KOŠNJI</t>
  </si>
  <si>
    <t>GRABLJENJE JAVNIH ZELENIH POVRŠIN PO ODPADU LISTJA</t>
  </si>
  <si>
    <t>OSTALA DELA PRI UREJANJU IN ČIŠČENJU ZELENIH POVRŠIN:</t>
  </si>
  <si>
    <t>VZDRŽEVANJE KOMUNALNE OPREME NA JAVNIH POVRŠINAH</t>
  </si>
  <si>
    <t>SKUPAJ ZA LETO 2011</t>
  </si>
  <si>
    <t>OSTALA DELA PRI UREJANJU IN ČIŠČENJU JAVNIH POVRŠIN</t>
  </si>
  <si>
    <t>DELAVEC PK</t>
  </si>
  <si>
    <t>UR</t>
  </si>
  <si>
    <t>DELAVEC  KV</t>
  </si>
  <si>
    <t>DELAVEC VKV</t>
  </si>
  <si>
    <t>POLTOVORNO VOZILO</t>
  </si>
  <si>
    <t>TOVORNO VOZILO 6-8 TON</t>
  </si>
  <si>
    <t>MOTORNA ŽAGA</t>
  </si>
  <si>
    <t>MOTORNE ŠKARJE</t>
  </si>
  <si>
    <t>AVTODVIGALO S KOŠARO</t>
  </si>
  <si>
    <t>1. VZDRŽEVANJE PARKOVNIH KLOPI</t>
  </si>
  <si>
    <t>PLESKANJE LESENIH DELOV KLOPI 1 X LETNO V KOMPLETU</t>
  </si>
  <si>
    <t>KLOP Z NASLONJALOM</t>
  </si>
  <si>
    <t>KLOP BREZ NASLONJALA</t>
  </si>
  <si>
    <t>ZAMENJAVA POŠKODOVANIH IN DOTRAJANIH LETEV 5/7/250 cm</t>
  </si>
  <si>
    <t>PREMONTAŽA S POPRAVILOM POŠKODOVANIH KLOPI</t>
  </si>
  <si>
    <t>2. IZRAVNAVA NAGNJENIH SMETNJAKOV</t>
  </si>
  <si>
    <t>PLESKANJE SMETNJAKOV</t>
  </si>
  <si>
    <t>DOBAVA IN VGRADITEV POCINKANIH VLOŽKOV ZA SMETNJAKE</t>
  </si>
  <si>
    <t>3. IZRAVNAVA NAGNJENIH  KOVINSKIH VARNOSTNIH KOLIČKOV</t>
  </si>
  <si>
    <t>PLESKANJE KOVINSKIH VARNOSTNIH KOLIČKOV</t>
  </si>
  <si>
    <t>4. VZDRŽEVANJE FONTAN</t>
  </si>
  <si>
    <t>DELAVEC KV</t>
  </si>
  <si>
    <t>4. PRAZNIČNA KRASITEV MESTA - ZASTAVE</t>
  </si>
  <si>
    <t>razobešanje, snemanje ter skladiščenje zastav</t>
  </si>
  <si>
    <t>LETNI PROGRAM IZVAJANJA GJS UREJANJE IN ČIŠČENJE JAVNIH POVRŠIN ZA OBMOČJE NASELIJ SOLKAN, KROMBERK, ROŽNA DOLINA IN PRISTAVA ZA LETO 2011</t>
  </si>
  <si>
    <t>2.1</t>
  </si>
  <si>
    <t>Koncesionar:</t>
  </si>
  <si>
    <t>Želva d.o.o. Ljubljana</t>
  </si>
  <si>
    <t>2.1.1 POMETANJE JAVNIH PROMETNIH POVRŠIN</t>
  </si>
  <si>
    <t>2.1.2 POBIRANJE NAVLAKE IN PRAZNJENJE KOŠEV - LETO 2011</t>
  </si>
  <si>
    <t>2.1.3 ZELENE POVRŠINE</t>
  </si>
  <si>
    <t>2.1.3 UREJANJE IN VZDRŽEVANJE JAVNIH ZELENIH POVRŠIN</t>
  </si>
  <si>
    <t>2.1.4 OSKRBA VRTNIC, ENOLETNIC, POKROVNIH RASTLIN, KORIT IN ŽIVE MEJE</t>
  </si>
  <si>
    <t>2.1.5 OSTALA DELA PRI UREJANJU IN ČIŠČENJU ZELENIH POVRŠIN:</t>
  </si>
  <si>
    <t>2.1.6 VZDRŽEVANJE KOMUNALNE OPREME NA JAVNIH POVRŠINAH</t>
  </si>
  <si>
    <t>2.1.5 OSTALA DELA PRI UREJANJU IN ČIŠČENJU JAVNIH POVRŠIN</t>
  </si>
  <si>
    <t>REKAPITULACIJA ZA SKLOP 2</t>
  </si>
  <si>
    <t>ST. DDV</t>
  </si>
  <si>
    <t>ZNESEK DDV</t>
  </si>
  <si>
    <t>SKUPAJ (z DDV)</t>
  </si>
  <si>
    <t xml:space="preserve">SKUPAJ </t>
  </si>
  <si>
    <t>Skupaj s popustom (10%)</t>
  </si>
  <si>
    <t>SPLOŠNA KOMUNALNA DEJAVNOST ( POST. 16/07.114)</t>
  </si>
  <si>
    <t>2.1.2 POBIRANJE NAVLAKE IN PRAZNJENJE KOŠEV ( POST. 15/07.053)</t>
  </si>
  <si>
    <t xml:space="preserve">VZDRŽEVANJE ZELENIC; PARKOV IN NASADOV (POST. 16/07.110) </t>
  </si>
  <si>
    <t>2.1.1 POMETANJE CEST, ULIC, TRGOV IN KOLESARSKIH POTI</t>
  </si>
  <si>
    <t>ZBIRNIK IZVAJANJA GJS UREJANJE IN ČIŠČENJE JAVNIH POVRŠIN PO DEJAVNOSTIH NA OBMOČJU MESTNE OBČINE NOVA GORICA ZA OBMOČJE NASELIJ SOLKAN, KROMBERK, ROŽNA DOLINA IN PRISTAVA ZA LETO 2011</t>
  </si>
  <si>
    <t>Priloga B.2</t>
  </si>
</sst>
</file>

<file path=xl/styles.xml><?xml version="1.0" encoding="utf-8"?>
<styleSheet xmlns="http://schemas.openxmlformats.org/spreadsheetml/2006/main">
  <numFmts count="1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[$€-2]\ #,##0.00_);[Red]\([$€-2]\ #,##0.00\)"/>
    <numFmt numFmtId="167" formatCode="#,##0.0"/>
    <numFmt numFmtId="168" formatCode="0.0"/>
    <numFmt numFmtId="169" formatCode="0.000"/>
    <numFmt numFmtId="170" formatCode="[$-424]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3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2" xfId="0" applyFill="1" applyBorder="1" applyAlignment="1">
      <alignment/>
    </xf>
    <xf numFmtId="0" fontId="2" fillId="0" borderId="18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3" fontId="10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23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16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169" fontId="0" fillId="0" borderId="10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8" xfId="0" applyBorder="1" applyAlignment="1">
      <alignment/>
    </xf>
    <xf numFmtId="4" fontId="3" fillId="0" borderId="1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 horizontal="right" vertical="top"/>
    </xf>
    <xf numFmtId="2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11" fillId="0" borderId="0" xfId="0" applyFont="1" applyAlignment="1">
      <alignment horizontal="left" vertical="justify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50" fillId="0" borderId="12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left"/>
    </xf>
    <xf numFmtId="0" fontId="12" fillId="0" borderId="12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3" xfId="0" applyFont="1" applyFill="1" applyBorder="1" applyAlignment="1">
      <alignment/>
    </xf>
    <xf numFmtId="0" fontId="12" fillId="0" borderId="14" xfId="0" applyFont="1" applyBorder="1" applyAlignment="1">
      <alignment horizontal="left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12" fillId="0" borderId="18" xfId="0" applyFont="1" applyBorder="1" applyAlignment="1">
      <alignment/>
    </xf>
    <xf numFmtId="2" fontId="12" fillId="0" borderId="18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3" fontId="12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3" fontId="50" fillId="0" borderId="19" xfId="0" applyNumberFormat="1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3" fontId="50" fillId="0" borderId="30" xfId="0" applyNumberFormat="1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3" fontId="50" fillId="0" borderId="31" xfId="0" applyNumberFormat="1" applyFont="1" applyFill="1" applyBorder="1" applyAlignment="1">
      <alignment horizontal="center" vertical="center"/>
    </xf>
    <xf numFmtId="3" fontId="50" fillId="0" borderId="21" xfId="0" applyNumberFormat="1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3" fontId="50" fillId="0" borderId="21" xfId="0" applyNumberFormat="1" applyFont="1" applyBorder="1" applyAlignment="1">
      <alignment horizontal="center" vertical="center"/>
    </xf>
    <xf numFmtId="3" fontId="50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3" fontId="12" fillId="0" borderId="34" xfId="0" applyNumberFormat="1" applyFont="1" applyFill="1" applyBorder="1" applyAlignment="1">
      <alignment/>
    </xf>
    <xf numFmtId="0" fontId="12" fillId="0" borderId="34" xfId="0" applyFont="1" applyFill="1" applyBorder="1" applyAlignment="1">
      <alignment/>
    </xf>
    <xf numFmtId="4" fontId="12" fillId="0" borderId="35" xfId="0" applyNumberFormat="1" applyFont="1" applyFill="1" applyBorder="1" applyAlignment="1">
      <alignment/>
    </xf>
    <xf numFmtId="0" fontId="12" fillId="0" borderId="12" xfId="0" applyFont="1" applyBorder="1" applyAlignment="1">
      <alignment/>
    </xf>
    <xf numFmtId="0" fontId="12" fillId="0" borderId="10" xfId="0" applyFont="1" applyFill="1" applyBorder="1" applyAlignment="1">
      <alignment/>
    </xf>
    <xf numFmtId="4" fontId="12" fillId="0" borderId="18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4" fontId="12" fillId="0" borderId="36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4" fontId="12" fillId="0" borderId="22" xfId="0" applyNumberFormat="1" applyFont="1" applyFill="1" applyBorder="1" applyAlignment="1">
      <alignment/>
    </xf>
    <xf numFmtId="0" fontId="12" fillId="0" borderId="20" xfId="0" applyFont="1" applyBorder="1" applyAlignment="1">
      <alignment/>
    </xf>
    <xf numFmtId="0" fontId="14" fillId="0" borderId="21" xfId="0" applyFont="1" applyBorder="1" applyAlignment="1">
      <alignment/>
    </xf>
    <xf numFmtId="4" fontId="12" fillId="0" borderId="22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0" xfId="0" applyFont="1" applyFill="1" applyBorder="1" applyAlignment="1">
      <alignment/>
    </xf>
    <xf numFmtId="3" fontId="50" fillId="0" borderId="10" xfId="0" applyNumberFormat="1" applyFont="1" applyBorder="1" applyAlignment="1">
      <alignment/>
    </xf>
    <xf numFmtId="2" fontId="50" fillId="0" borderId="10" xfId="0" applyNumberFormat="1" applyFont="1" applyBorder="1" applyAlignment="1">
      <alignment/>
    </xf>
    <xf numFmtId="4" fontId="50" fillId="0" borderId="18" xfId="0" applyNumberFormat="1" applyFont="1" applyBorder="1" applyAlignment="1">
      <alignment/>
    </xf>
    <xf numFmtId="0" fontId="50" fillId="0" borderId="37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19" xfId="0" applyFont="1" applyFill="1" applyBorder="1" applyAlignment="1">
      <alignment/>
    </xf>
    <xf numFmtId="3" fontId="50" fillId="0" borderId="19" xfId="0" applyNumberFormat="1" applyFont="1" applyBorder="1" applyAlignment="1">
      <alignment/>
    </xf>
    <xf numFmtId="4" fontId="50" fillId="0" borderId="36" xfId="0" applyNumberFormat="1" applyFont="1" applyBorder="1" applyAlignment="1">
      <alignment/>
    </xf>
    <xf numFmtId="0" fontId="50" fillId="0" borderId="38" xfId="0" applyFont="1" applyBorder="1" applyAlignment="1">
      <alignment/>
    </xf>
    <xf numFmtId="0" fontId="50" fillId="0" borderId="31" xfId="0" applyFont="1" applyBorder="1" applyAlignment="1">
      <alignment/>
    </xf>
    <xf numFmtId="0" fontId="50" fillId="0" borderId="31" xfId="0" applyFont="1" applyFill="1" applyBorder="1" applyAlignment="1">
      <alignment/>
    </xf>
    <xf numFmtId="0" fontId="50" fillId="0" borderId="11" xfId="0" applyFont="1" applyBorder="1" applyAlignment="1">
      <alignment/>
    </xf>
    <xf numFmtId="0" fontId="50" fillId="0" borderId="11" xfId="0" applyFont="1" applyFill="1" applyBorder="1" applyAlignment="1">
      <alignment/>
    </xf>
    <xf numFmtId="0" fontId="12" fillId="0" borderId="23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4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Fill="1" applyBorder="1" applyAlignment="1">
      <alignment/>
    </xf>
    <xf numFmtId="4" fontId="12" fillId="0" borderId="14" xfId="0" applyNumberFormat="1" applyFont="1" applyBorder="1" applyAlignment="1">
      <alignment/>
    </xf>
    <xf numFmtId="0" fontId="14" fillId="0" borderId="12" xfId="0" applyFont="1" applyBorder="1" applyAlignment="1">
      <alignment/>
    </xf>
    <xf numFmtId="4" fontId="12" fillId="0" borderId="31" xfId="0" applyNumberFormat="1" applyFont="1" applyBorder="1" applyAlignment="1">
      <alignment/>
    </xf>
    <xf numFmtId="4" fontId="12" fillId="0" borderId="41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4" fontId="12" fillId="0" borderId="10" xfId="0" applyNumberFormat="1" applyFont="1" applyBorder="1" applyAlignment="1">
      <alignment horizontal="center"/>
    </xf>
    <xf numFmtId="4" fontId="49" fillId="0" borderId="26" xfId="0" applyNumberFormat="1" applyFont="1" applyBorder="1" applyAlignment="1">
      <alignment/>
    </xf>
    <xf numFmtId="4" fontId="49" fillId="0" borderId="18" xfId="0" applyNumberFormat="1" applyFont="1" applyBorder="1" applyAlignment="1">
      <alignment/>
    </xf>
    <xf numFmtId="4" fontId="49" fillId="0" borderId="18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49" fillId="0" borderId="10" xfId="0" applyNumberFormat="1" applyFont="1" applyFill="1" applyBorder="1" applyAlignment="1">
      <alignment/>
    </xf>
    <xf numFmtId="4" fontId="49" fillId="0" borderId="1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0" fontId="49" fillId="0" borderId="25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49" fillId="0" borderId="42" xfId="0" applyNumberFormat="1" applyFont="1" applyBorder="1" applyAlignment="1">
      <alignment/>
    </xf>
    <xf numFmtId="0" fontId="0" fillId="0" borderId="0" xfId="0" applyAlignment="1">
      <alignment vertical="justify"/>
    </xf>
    <xf numFmtId="0" fontId="50" fillId="0" borderId="37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1" fontId="3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Alignment="1">
      <alignment/>
    </xf>
    <xf numFmtId="0" fontId="3" fillId="0" borderId="43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11" fillId="0" borderId="0" xfId="0" applyFont="1" applyAlignment="1">
      <alignment horizontal="left" vertical="justify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vertical="justify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9" xfId="0" applyBorder="1" applyAlignment="1">
      <alignment horizontal="left"/>
    </xf>
    <xf numFmtId="0" fontId="10" fillId="0" borderId="44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2" fillId="0" borderId="47" xfId="0" applyFont="1" applyBorder="1" applyAlignment="1">
      <alignment horizontal="left" vertical="top"/>
    </xf>
    <xf numFmtId="0" fontId="12" fillId="0" borderId="48" xfId="0" applyFont="1" applyBorder="1" applyAlignment="1">
      <alignment horizontal="left" vertical="top"/>
    </xf>
    <xf numFmtId="0" fontId="12" fillId="0" borderId="49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50" xfId="0" applyFont="1" applyBorder="1" applyAlignment="1">
      <alignment horizontal="left" vertical="top"/>
    </xf>
    <xf numFmtId="0" fontId="12" fillId="0" borderId="0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4" fillId="0" borderId="47" xfId="0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14" fillId="0" borderId="49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50" xfId="0" applyFont="1" applyBorder="1" applyAlignment="1">
      <alignment horizontal="left"/>
    </xf>
    <xf numFmtId="0" fontId="12" fillId="0" borderId="39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top"/>
    </xf>
    <xf numFmtId="0" fontId="12" fillId="0" borderId="38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50" fillId="0" borderId="27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4" fontId="50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0" fontId="50" fillId="0" borderId="27" xfId="0" applyFont="1" applyBorder="1" applyAlignment="1">
      <alignment/>
    </xf>
    <xf numFmtId="0" fontId="50" fillId="0" borderId="28" xfId="0" applyFont="1" applyBorder="1" applyAlignment="1">
      <alignment/>
    </xf>
    <xf numFmtId="0" fontId="50" fillId="0" borderId="29" xfId="0" applyFont="1" applyBorder="1" applyAlignment="1">
      <alignment/>
    </xf>
    <xf numFmtId="0" fontId="12" fillId="0" borderId="0" xfId="0" applyFont="1" applyBorder="1" applyAlignment="1">
      <alignment horizontal="left" vertical="top"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14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2" fontId="31" fillId="0" borderId="0" xfId="0" applyNumberFormat="1" applyFont="1" applyAlignment="1">
      <alignment horizontal="right" vertical="top"/>
    </xf>
    <xf numFmtId="0" fontId="31" fillId="0" borderId="0" xfId="0" applyFont="1" applyAlignment="1">
      <alignment horizontal="left" vertical="justify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2" fillId="0" borderId="0" xfId="0" applyFont="1" applyAlignment="1">
      <alignment/>
    </xf>
    <xf numFmtId="0" fontId="52" fillId="0" borderId="0" xfId="0" applyFont="1" applyAlignment="1">
      <alignment/>
    </xf>
    <xf numFmtId="49" fontId="53" fillId="0" borderId="0" xfId="0" applyNumberFormat="1" applyFont="1" applyAlignment="1">
      <alignment horizontal="right" vertical="top"/>
    </xf>
    <xf numFmtId="0" fontId="31" fillId="0" borderId="0" xfId="0" applyFont="1" applyAlignment="1">
      <alignment horizontal="center" vertical="justify"/>
    </xf>
    <xf numFmtId="0" fontId="52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3.8515625" style="111" bestFit="1" customWidth="1"/>
    <col min="7" max="7" width="9.7109375" style="0" customWidth="1"/>
    <col min="8" max="8" width="5.28125" style="0" customWidth="1"/>
    <col min="9" max="9" width="9.140625" style="0" bestFit="1" customWidth="1"/>
    <col min="10" max="10" width="12.00390625" style="0" customWidth="1"/>
    <col min="11" max="11" width="8.00390625" style="0" bestFit="1" customWidth="1"/>
    <col min="12" max="12" width="11.8515625" style="0" bestFit="1" customWidth="1"/>
    <col min="13" max="13" width="14.8515625" style="0" bestFit="1" customWidth="1"/>
  </cols>
  <sheetData>
    <row r="1" spans="1:14" s="345" customFormat="1" ht="16.5" customHeight="1">
      <c r="A1" s="342"/>
      <c r="B1" s="343" t="s">
        <v>507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s="345" customFormat="1" ht="1.5" customHeight="1">
      <c r="A2" s="346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14" s="345" customFormat="1" ht="15.75">
      <c r="A3" s="346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</row>
    <row r="4" spans="1:14" s="345" customFormat="1" ht="30" customHeight="1">
      <c r="A4" s="348" t="s">
        <v>485</v>
      </c>
      <c r="B4" s="349" t="s">
        <v>484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47"/>
    </row>
    <row r="5" spans="1:14" ht="1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ht="15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ht="15">
      <c r="A7" s="112"/>
      <c r="B7" s="239" t="s">
        <v>486</v>
      </c>
      <c r="C7" s="240"/>
      <c r="D7" s="240"/>
      <c r="E7" s="116"/>
      <c r="F7" s="116"/>
      <c r="G7" s="116"/>
      <c r="H7" s="116"/>
      <c r="I7" s="117"/>
      <c r="J7" s="117"/>
      <c r="K7" s="117"/>
      <c r="L7" s="114"/>
      <c r="M7" s="114"/>
      <c r="N7" s="114"/>
    </row>
    <row r="8" spans="1:14" ht="15">
      <c r="A8" s="112"/>
      <c r="B8" s="239" t="s">
        <v>487</v>
      </c>
      <c r="C8" s="241"/>
      <c r="D8" s="241"/>
      <c r="E8" s="236"/>
      <c r="F8" s="116"/>
      <c r="G8" s="116"/>
      <c r="H8" s="116"/>
      <c r="I8" s="117"/>
      <c r="J8" s="117"/>
      <c r="K8" s="117"/>
      <c r="L8" s="114"/>
      <c r="M8" s="114"/>
      <c r="N8" s="114"/>
    </row>
    <row r="9" spans="1:14" ht="15">
      <c r="A9" s="112"/>
      <c r="B9" s="115"/>
      <c r="C9" s="118"/>
      <c r="D9" s="118"/>
      <c r="E9" s="116"/>
      <c r="F9" s="116"/>
      <c r="G9" s="116"/>
      <c r="H9" s="116"/>
      <c r="I9" s="117"/>
      <c r="J9" s="117"/>
      <c r="K9" s="117"/>
      <c r="L9" s="114"/>
      <c r="M9" s="114"/>
      <c r="N9" s="114"/>
    </row>
    <row r="10" spans="1:14" ht="15">
      <c r="A10" s="112"/>
      <c r="B10" s="115"/>
      <c r="C10" s="118"/>
      <c r="D10" s="118"/>
      <c r="E10" s="116"/>
      <c r="F10" s="116"/>
      <c r="G10" s="116"/>
      <c r="H10" s="116"/>
      <c r="I10" s="117"/>
      <c r="J10" s="117"/>
      <c r="K10" s="117"/>
      <c r="L10" s="114"/>
      <c r="M10" s="114"/>
      <c r="N10" s="114"/>
    </row>
    <row r="11" spans="1:14" ht="30" customHeight="1">
      <c r="A11" s="119"/>
      <c r="B11" s="242" t="s">
        <v>506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26"/>
    </row>
    <row r="12" spans="1:12" ht="15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4" ht="15.75" thickBot="1">
      <c r="A13" s="113"/>
      <c r="N13" s="114"/>
    </row>
    <row r="14" spans="1:14" ht="15" customHeight="1">
      <c r="A14" s="113"/>
      <c r="B14" s="243" t="s">
        <v>496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5"/>
      <c r="N14" s="114"/>
    </row>
    <row r="15" spans="1:14" ht="15.75" thickBot="1">
      <c r="A15" s="113"/>
      <c r="B15" s="246" t="s">
        <v>438</v>
      </c>
      <c r="C15" s="247"/>
      <c r="D15" s="247"/>
      <c r="E15" s="247"/>
      <c r="F15" s="247"/>
      <c r="G15" s="247"/>
      <c r="H15" s="247"/>
      <c r="I15" s="91" t="s">
        <v>500</v>
      </c>
      <c r="J15" s="91" t="s">
        <v>501</v>
      </c>
      <c r="K15" s="91" t="s">
        <v>497</v>
      </c>
      <c r="L15" s="91" t="s">
        <v>498</v>
      </c>
      <c r="M15" s="92" t="s">
        <v>499</v>
      </c>
      <c r="N15" s="114"/>
    </row>
    <row r="16" spans="1:14" ht="15.75" thickBot="1">
      <c r="A16" s="113"/>
      <c r="B16" s="252" t="s">
        <v>502</v>
      </c>
      <c r="C16" s="253"/>
      <c r="D16" s="253"/>
      <c r="E16" s="253"/>
      <c r="F16" s="253"/>
      <c r="G16" s="253"/>
      <c r="H16" s="253"/>
      <c r="I16" s="223"/>
      <c r="J16" s="223"/>
      <c r="K16" s="223"/>
      <c r="L16" s="223"/>
      <c r="M16" s="211">
        <f>M20+M21</f>
        <v>100828.43611879996</v>
      </c>
      <c r="N16" s="114"/>
    </row>
    <row r="17" spans="1:14" ht="15.75" hidden="1" thickBot="1">
      <c r="A17" s="113"/>
      <c r="B17" s="250" t="s">
        <v>442</v>
      </c>
      <c r="C17" s="251"/>
      <c r="D17" s="251"/>
      <c r="E17" s="251"/>
      <c r="F17" s="251"/>
      <c r="G17" s="251"/>
      <c r="H17" s="251"/>
      <c r="I17" s="215">
        <f>'Pometanje JP'!H299</f>
        <v>65326.61999999996</v>
      </c>
      <c r="J17" s="215"/>
      <c r="K17" s="215"/>
      <c r="L17" s="215"/>
      <c r="M17" s="97">
        <f>'Pometanje JP'!H299</f>
        <v>65326.61999999996</v>
      </c>
      <c r="N17" s="114"/>
    </row>
    <row r="18" spans="1:14" ht="15.75" hidden="1" thickBot="1">
      <c r="A18" s="113"/>
      <c r="B18" s="250" t="s">
        <v>409</v>
      </c>
      <c r="C18" s="251"/>
      <c r="D18" s="251"/>
      <c r="E18" s="251"/>
      <c r="F18" s="251"/>
      <c r="G18" s="251"/>
      <c r="H18" s="251"/>
      <c r="I18" s="215">
        <f>'Pometanje JP'!H490</f>
        <v>22933.27919999999</v>
      </c>
      <c r="J18" s="215"/>
      <c r="K18" s="215"/>
      <c r="L18" s="215"/>
      <c r="M18" s="97">
        <f>'Pometanje JP'!H490</f>
        <v>22933.27919999999</v>
      </c>
      <c r="N18" s="114"/>
    </row>
    <row r="19" spans="1:14" ht="15.75" hidden="1" thickBot="1">
      <c r="A19" s="113"/>
      <c r="B19" s="250" t="s">
        <v>445</v>
      </c>
      <c r="C19" s="251"/>
      <c r="D19" s="251"/>
      <c r="E19" s="251"/>
      <c r="F19" s="251"/>
      <c r="G19" s="251"/>
      <c r="H19" s="251"/>
      <c r="I19" s="215">
        <f>'Pometanje JP'!G509</f>
        <v>9874.699999999999</v>
      </c>
      <c r="J19" s="215"/>
      <c r="K19" s="215"/>
      <c r="L19" s="215"/>
      <c r="M19" s="97">
        <f>'Pometanje JP'!G509</f>
        <v>9874.699999999999</v>
      </c>
      <c r="N19" s="114"/>
    </row>
    <row r="20" spans="1:14" ht="15">
      <c r="A20" s="113"/>
      <c r="B20" s="248" t="s">
        <v>505</v>
      </c>
      <c r="C20" s="249"/>
      <c r="D20" s="249"/>
      <c r="E20" s="249"/>
      <c r="F20" s="249"/>
      <c r="G20" s="249"/>
      <c r="H20" s="249"/>
      <c r="I20" s="221">
        <f>SUM(I17:I19)</f>
        <v>98134.59919999995</v>
      </c>
      <c r="J20" s="221">
        <f>I20*0.9</f>
        <v>88321.13927999996</v>
      </c>
      <c r="K20" s="221">
        <v>8.5</v>
      </c>
      <c r="L20" s="221">
        <f>J20*K20/100</f>
        <v>7507.296838799997</v>
      </c>
      <c r="M20" s="222">
        <f>L20+J20</f>
        <v>95828.43611879996</v>
      </c>
      <c r="N20" s="114"/>
    </row>
    <row r="21" spans="1:14" ht="15">
      <c r="A21" s="113"/>
      <c r="B21" s="254" t="s">
        <v>494</v>
      </c>
      <c r="C21" s="255"/>
      <c r="D21" s="255"/>
      <c r="E21" s="255"/>
      <c r="F21" s="255"/>
      <c r="G21" s="255"/>
      <c r="H21" s="256"/>
      <c r="I21" s="221"/>
      <c r="J21" s="221"/>
      <c r="K21" s="221">
        <v>20</v>
      </c>
      <c r="L21" s="221"/>
      <c r="M21" s="221">
        <v>5000</v>
      </c>
      <c r="N21" s="114"/>
    </row>
    <row r="22" spans="1:14" ht="15">
      <c r="A22" s="113"/>
      <c r="B22" s="237"/>
      <c r="C22" s="238"/>
      <c r="D22" s="238"/>
      <c r="E22" s="238"/>
      <c r="F22" s="238"/>
      <c r="G22" s="238"/>
      <c r="H22" s="220"/>
      <c r="I22" s="217"/>
      <c r="J22" s="217"/>
      <c r="K22" s="217"/>
      <c r="L22" s="217"/>
      <c r="M22" s="225"/>
      <c r="N22" s="114"/>
    </row>
    <row r="23" spans="1:14" ht="15" hidden="1">
      <c r="A23" s="113"/>
      <c r="B23" s="260" t="s">
        <v>447</v>
      </c>
      <c r="C23" s="261"/>
      <c r="D23" s="261"/>
      <c r="E23" s="261"/>
      <c r="F23" s="261"/>
      <c r="G23" s="261"/>
      <c r="H23" s="261"/>
      <c r="I23" s="214">
        <f>'Pobiranje navlake'!H77</f>
        <v>31428.827999999994</v>
      </c>
      <c r="J23" s="214"/>
      <c r="K23" s="215"/>
      <c r="L23" s="214"/>
      <c r="M23" s="102"/>
      <c r="N23" s="114"/>
    </row>
    <row r="24" spans="1:14" ht="15" hidden="1">
      <c r="A24" s="113"/>
      <c r="B24" s="262" t="s">
        <v>448</v>
      </c>
      <c r="C24" s="263"/>
      <c r="D24" s="263"/>
      <c r="E24" s="263"/>
      <c r="F24" s="263"/>
      <c r="G24" s="263"/>
      <c r="H24" s="263"/>
      <c r="I24" s="214">
        <f>'Pobiranje navlake'!H107</f>
        <v>6542.400000000001</v>
      </c>
      <c r="J24" s="214"/>
      <c r="K24" s="215"/>
      <c r="L24" s="214"/>
      <c r="M24" s="102"/>
      <c r="N24" s="114"/>
    </row>
    <row r="25" spans="1:14" ht="15" hidden="1">
      <c r="A25" s="113"/>
      <c r="B25" s="262" t="s">
        <v>450</v>
      </c>
      <c r="C25" s="263"/>
      <c r="D25" s="263"/>
      <c r="E25" s="263"/>
      <c r="F25" s="263"/>
      <c r="G25" s="263"/>
      <c r="H25" s="263"/>
      <c r="I25" s="102">
        <v>76.8</v>
      </c>
      <c r="J25" s="214"/>
      <c r="K25" s="215"/>
      <c r="L25" s="214"/>
      <c r="M25" s="102"/>
      <c r="N25" s="114"/>
    </row>
    <row r="26" spans="1:14" ht="15">
      <c r="A26" s="113"/>
      <c r="B26" s="257" t="s">
        <v>503</v>
      </c>
      <c r="C26" s="258"/>
      <c r="D26" s="258"/>
      <c r="E26" s="258"/>
      <c r="F26" s="258"/>
      <c r="G26" s="258"/>
      <c r="H26" s="259"/>
      <c r="I26" s="216">
        <f>SUM(I23:I25)</f>
        <v>38048.028</v>
      </c>
      <c r="J26" s="216">
        <f>I26*0.9</f>
        <v>34243.2252</v>
      </c>
      <c r="K26" s="217">
        <v>8.5</v>
      </c>
      <c r="L26" s="216">
        <f>J26*K26/100</f>
        <v>2910.674142</v>
      </c>
      <c r="M26" s="213">
        <f>J26+L26</f>
        <v>37153.899342000004</v>
      </c>
      <c r="N26" s="114"/>
    </row>
    <row r="27" spans="1:14" ht="15">
      <c r="A27" s="113"/>
      <c r="B27" s="237"/>
      <c r="C27" s="238"/>
      <c r="D27" s="238"/>
      <c r="E27" s="238"/>
      <c r="F27" s="238"/>
      <c r="G27" s="238"/>
      <c r="H27" s="220"/>
      <c r="I27" s="216"/>
      <c r="J27" s="216"/>
      <c r="K27" s="217"/>
      <c r="L27" s="216"/>
      <c r="M27" s="213"/>
      <c r="N27" s="114"/>
    </row>
    <row r="28" spans="1:14" ht="15">
      <c r="A28" s="113"/>
      <c r="B28" s="237" t="s">
        <v>504</v>
      </c>
      <c r="C28" s="271"/>
      <c r="D28" s="271"/>
      <c r="E28" s="271"/>
      <c r="F28" s="271"/>
      <c r="G28" s="271"/>
      <c r="H28" s="272"/>
      <c r="I28" s="216"/>
      <c r="J28" s="216"/>
      <c r="K28" s="217"/>
      <c r="L28" s="217"/>
      <c r="M28" s="212">
        <f>SUM(M33:M40)</f>
        <v>54732.6072</v>
      </c>
      <c r="N28" s="114"/>
    </row>
    <row r="29" spans="2:13" ht="15" hidden="1">
      <c r="B29" s="266" t="s">
        <v>452</v>
      </c>
      <c r="C29" s="238"/>
      <c r="D29" s="238"/>
      <c r="E29" s="238"/>
      <c r="F29" s="238"/>
      <c r="G29" s="238"/>
      <c r="H29" s="267"/>
      <c r="I29" s="215">
        <f>'Zelene površine'!H70</f>
        <v>27112.839999999997</v>
      </c>
      <c r="J29" s="215"/>
      <c r="K29" s="215"/>
      <c r="L29" s="215"/>
      <c r="M29" s="97"/>
    </row>
    <row r="30" spans="2:13" ht="15" hidden="1">
      <c r="B30" s="266" t="s">
        <v>454</v>
      </c>
      <c r="C30" s="238"/>
      <c r="D30" s="238"/>
      <c r="E30" s="238"/>
      <c r="F30" s="238"/>
      <c r="G30" s="238"/>
      <c r="H30" s="267"/>
      <c r="I30" s="215">
        <f>'Zelene površine'!H92</f>
        <v>1289.6</v>
      </c>
      <c r="J30" s="215"/>
      <c r="K30" s="215"/>
      <c r="L30" s="215"/>
      <c r="M30" s="97"/>
    </row>
    <row r="31" spans="2:13" ht="15" hidden="1">
      <c r="B31" s="266" t="s">
        <v>455</v>
      </c>
      <c r="C31" s="238"/>
      <c r="D31" s="238"/>
      <c r="E31" s="238"/>
      <c r="F31" s="238"/>
      <c r="G31" s="238"/>
      <c r="H31" s="267"/>
      <c r="I31" s="215">
        <f>'Zelene površine'!H105</f>
        <v>3258.4</v>
      </c>
      <c r="J31" s="215"/>
      <c r="K31" s="215"/>
      <c r="L31" s="215"/>
      <c r="M31" s="97"/>
    </row>
    <row r="32" spans="2:13" ht="15" hidden="1">
      <c r="B32" s="254" t="s">
        <v>101</v>
      </c>
      <c r="C32" s="255"/>
      <c r="D32" s="255"/>
      <c r="E32" s="255"/>
      <c r="F32" s="255"/>
      <c r="G32" s="255"/>
      <c r="H32" s="256"/>
      <c r="I32" s="215">
        <f>I29+I30+I31</f>
        <v>31660.839999999997</v>
      </c>
      <c r="J32" s="210"/>
      <c r="K32" s="210"/>
      <c r="L32" s="210"/>
      <c r="M32" s="97"/>
    </row>
    <row r="33" spans="2:13" ht="15">
      <c r="B33" s="254" t="s">
        <v>490</v>
      </c>
      <c r="C33" s="255"/>
      <c r="D33" s="255"/>
      <c r="E33" s="255"/>
      <c r="F33" s="255"/>
      <c r="G33" s="255"/>
      <c r="H33" s="256"/>
      <c r="I33" s="221">
        <f>SUM(I29:I31)</f>
        <v>31660.839999999997</v>
      </c>
      <c r="J33" s="221">
        <f>I33*0.9</f>
        <v>28494.755999999998</v>
      </c>
      <c r="K33" s="221">
        <v>20</v>
      </c>
      <c r="L33" s="221">
        <f>J33*K33/100</f>
        <v>5698.9511999999995</v>
      </c>
      <c r="M33" s="224">
        <f>L33+J33</f>
        <v>34193.7072</v>
      </c>
    </row>
    <row r="34" spans="2:13" ht="15" hidden="1">
      <c r="B34" s="254" t="s">
        <v>102</v>
      </c>
      <c r="C34" s="264"/>
      <c r="D34" s="264"/>
      <c r="E34" s="264"/>
      <c r="F34" s="264"/>
      <c r="G34" s="265"/>
      <c r="H34" s="219"/>
      <c r="I34" s="221">
        <v>5117</v>
      </c>
      <c r="J34" s="221"/>
      <c r="K34" s="221"/>
      <c r="L34" s="221"/>
      <c r="M34" s="224"/>
    </row>
    <row r="35" spans="2:13" ht="15" hidden="1">
      <c r="B35" s="254" t="s">
        <v>109</v>
      </c>
      <c r="C35" s="264"/>
      <c r="D35" s="264"/>
      <c r="E35" s="264"/>
      <c r="F35" s="264"/>
      <c r="G35" s="265"/>
      <c r="H35" s="219"/>
      <c r="I35" s="221">
        <v>2507</v>
      </c>
      <c r="J35" s="221"/>
      <c r="K35" s="221"/>
      <c r="L35" s="221"/>
      <c r="M35" s="224"/>
    </row>
    <row r="36" spans="2:13" ht="15" hidden="1">
      <c r="B36" s="254" t="s">
        <v>111</v>
      </c>
      <c r="C36" s="264"/>
      <c r="D36" s="264"/>
      <c r="E36" s="264"/>
      <c r="F36" s="264"/>
      <c r="G36" s="265"/>
      <c r="H36" s="219"/>
      <c r="I36" s="221">
        <v>2257</v>
      </c>
      <c r="J36" s="221"/>
      <c r="K36" s="221"/>
      <c r="L36" s="221"/>
      <c r="M36" s="224"/>
    </row>
    <row r="37" spans="2:13" ht="15" hidden="1">
      <c r="B37" s="254" t="s">
        <v>112</v>
      </c>
      <c r="C37" s="264"/>
      <c r="D37" s="264"/>
      <c r="E37" s="264"/>
      <c r="F37" s="264"/>
      <c r="G37" s="265"/>
      <c r="H37" s="219"/>
      <c r="I37" s="221">
        <v>677.1</v>
      </c>
      <c r="J37" s="221"/>
      <c r="K37" s="221"/>
      <c r="L37" s="221"/>
      <c r="M37" s="224"/>
    </row>
    <row r="38" spans="2:13" ht="15" hidden="1">
      <c r="B38" s="254" t="s">
        <v>113</v>
      </c>
      <c r="C38" s="264"/>
      <c r="D38" s="264"/>
      <c r="E38" s="264"/>
      <c r="F38" s="264"/>
      <c r="G38" s="265"/>
      <c r="H38" s="219"/>
      <c r="I38" s="221">
        <v>5236.4</v>
      </c>
      <c r="J38" s="221"/>
      <c r="K38" s="221"/>
      <c r="L38" s="221"/>
      <c r="M38" s="224"/>
    </row>
    <row r="39" spans="2:13" ht="15">
      <c r="B39" s="254" t="s">
        <v>492</v>
      </c>
      <c r="C39" s="255"/>
      <c r="D39" s="255"/>
      <c r="E39" s="255"/>
      <c r="F39" s="255"/>
      <c r="G39" s="255"/>
      <c r="H39" s="256"/>
      <c r="I39" s="221">
        <f>SUM(I34:I38)</f>
        <v>15794.5</v>
      </c>
      <c r="J39" s="221">
        <f>I39*0.9</f>
        <v>14215.050000000001</v>
      </c>
      <c r="K39" s="221">
        <v>20</v>
      </c>
      <c r="L39" s="221">
        <f>J39*K39/100</f>
        <v>2843.01</v>
      </c>
      <c r="M39" s="224">
        <f>L39+J39</f>
        <v>17058.06</v>
      </c>
    </row>
    <row r="40" spans="2:13" ht="15">
      <c r="B40" s="254" t="s">
        <v>493</v>
      </c>
      <c r="C40" s="255"/>
      <c r="D40" s="255"/>
      <c r="E40" s="255"/>
      <c r="F40" s="255"/>
      <c r="G40" s="255"/>
      <c r="H40" s="256"/>
      <c r="I40" s="221">
        <v>3223</v>
      </c>
      <c r="J40" s="221">
        <f>I40*0.9</f>
        <v>2900.7000000000003</v>
      </c>
      <c r="K40" s="221">
        <v>20</v>
      </c>
      <c r="L40" s="221">
        <f>K40*J40/100</f>
        <v>580.1400000000001</v>
      </c>
      <c r="M40" s="224">
        <f>J40+L40</f>
        <v>3480.84</v>
      </c>
    </row>
    <row r="41" spans="2:13" ht="19.5" thickBot="1">
      <c r="B41" s="268" t="s">
        <v>458</v>
      </c>
      <c r="C41" s="269"/>
      <c r="D41" s="269"/>
      <c r="E41" s="269"/>
      <c r="F41" s="269"/>
      <c r="G41" s="269"/>
      <c r="H41" s="270"/>
      <c r="I41" s="218"/>
      <c r="J41" s="218"/>
      <c r="K41" s="218"/>
      <c r="L41" s="218"/>
      <c r="M41" s="105">
        <f>M28+M26+M16</f>
        <v>192714.94266079995</v>
      </c>
    </row>
    <row r="43" ht="15">
      <c r="M43" s="88"/>
    </row>
  </sheetData>
  <sheetProtection/>
  <mergeCells count="33">
    <mergeCell ref="B31:H31"/>
    <mergeCell ref="B28:H28"/>
    <mergeCell ref="B32:H32"/>
    <mergeCell ref="B35:G35"/>
    <mergeCell ref="B33:H33"/>
    <mergeCell ref="B29:H29"/>
    <mergeCell ref="B41:H41"/>
    <mergeCell ref="B27:G27"/>
    <mergeCell ref="B34:G34"/>
    <mergeCell ref="B36:G36"/>
    <mergeCell ref="B37:G37"/>
    <mergeCell ref="B38:G38"/>
    <mergeCell ref="B30:H30"/>
    <mergeCell ref="B18:H18"/>
    <mergeCell ref="B19:H19"/>
    <mergeCell ref="B16:H16"/>
    <mergeCell ref="B21:H21"/>
    <mergeCell ref="B39:H39"/>
    <mergeCell ref="B40:H40"/>
    <mergeCell ref="B26:H26"/>
    <mergeCell ref="B23:H23"/>
    <mergeCell ref="B24:H24"/>
    <mergeCell ref="B25:H25"/>
    <mergeCell ref="B4:M4"/>
    <mergeCell ref="B22:G22"/>
    <mergeCell ref="B7:D7"/>
    <mergeCell ref="B8:E8"/>
    <mergeCell ref="B1:N2"/>
    <mergeCell ref="B11:M11"/>
    <mergeCell ref="B14:M14"/>
    <mergeCell ref="B15:H15"/>
    <mergeCell ref="B20:H20"/>
    <mergeCell ref="B17:H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9"/>
  <sheetViews>
    <sheetView zoomScale="115" zoomScaleNormal="115" zoomScalePageLayoutView="0" workbookViewId="0" topLeftCell="A61">
      <selection activeCell="G410" sqref="G410"/>
    </sheetView>
  </sheetViews>
  <sheetFormatPr defaultColWidth="9.140625" defaultRowHeight="15"/>
  <cols>
    <col min="1" max="1" width="25.421875" style="0" bestFit="1" customWidth="1"/>
    <col min="2" max="2" width="8.00390625" style="0" customWidth="1"/>
    <col min="3" max="3" width="6.140625" style="0" bestFit="1" customWidth="1"/>
    <col min="4" max="4" width="19.140625" style="5" bestFit="1" customWidth="1"/>
    <col min="5" max="5" width="13.140625" style="0" bestFit="1" customWidth="1"/>
    <col min="6" max="6" width="15.140625" style="0" bestFit="1" customWidth="1"/>
    <col min="7" max="7" width="14.00390625" style="0" bestFit="1" customWidth="1"/>
    <col min="8" max="8" width="13.7109375" style="0" bestFit="1" customWidth="1"/>
  </cols>
  <sheetData>
    <row r="1" spans="1:10" ht="15.75">
      <c r="A1" s="273" t="s">
        <v>488</v>
      </c>
      <c r="B1" s="274"/>
      <c r="C1" s="274"/>
      <c r="D1" s="274"/>
      <c r="E1" s="274"/>
      <c r="F1" s="274"/>
      <c r="G1" s="274"/>
      <c r="H1" s="275"/>
      <c r="I1" s="90"/>
      <c r="J1" s="90"/>
    </row>
    <row r="2" spans="1:10" ht="15.75">
      <c r="A2" s="276"/>
      <c r="B2" s="277"/>
      <c r="C2" s="277"/>
      <c r="D2" s="277"/>
      <c r="E2" s="277"/>
      <c r="F2" s="277"/>
      <c r="G2" s="277"/>
      <c r="H2" s="278"/>
      <c r="I2" s="90"/>
      <c r="J2" s="90"/>
    </row>
    <row r="3" spans="1:8" s="50" customFormat="1" ht="15.75">
      <c r="A3" s="194" t="s">
        <v>0</v>
      </c>
      <c r="B3" s="279" t="s">
        <v>187</v>
      </c>
      <c r="C3" s="279"/>
      <c r="D3" s="279"/>
      <c r="E3" s="279"/>
      <c r="F3" s="279"/>
      <c r="G3" s="279"/>
      <c r="H3" s="280"/>
    </row>
    <row r="4" spans="1:8" s="50" customFormat="1" ht="16.5" thickBot="1">
      <c r="A4" s="195"/>
      <c r="B4" s="196" t="s">
        <v>188</v>
      </c>
      <c r="C4" s="196" t="s">
        <v>189</v>
      </c>
      <c r="D4" s="197" t="s">
        <v>190</v>
      </c>
      <c r="E4" s="196" t="s">
        <v>27</v>
      </c>
      <c r="F4" s="196" t="s">
        <v>191</v>
      </c>
      <c r="G4" s="196" t="s">
        <v>29</v>
      </c>
      <c r="H4" s="198" t="s">
        <v>30</v>
      </c>
    </row>
    <row r="5" spans="1:8" s="50" customFormat="1" ht="15.75">
      <c r="A5" s="199" t="s">
        <v>1</v>
      </c>
      <c r="B5" s="131"/>
      <c r="C5" s="131"/>
      <c r="D5" s="200"/>
      <c r="E5" s="131"/>
      <c r="F5" s="131"/>
      <c r="G5" s="131"/>
      <c r="H5" s="132"/>
    </row>
    <row r="6" spans="1:8" s="50" customFormat="1" ht="15.75">
      <c r="A6" s="179" t="s">
        <v>192</v>
      </c>
      <c r="B6" s="121">
        <v>296</v>
      </c>
      <c r="C6" s="121">
        <v>4</v>
      </c>
      <c r="D6" s="180" t="s">
        <v>193</v>
      </c>
      <c r="E6" s="180">
        <v>1</v>
      </c>
      <c r="F6" s="181">
        <f>B6*E6*C6</f>
        <v>1184</v>
      </c>
      <c r="G6" s="182">
        <v>0.05</v>
      </c>
      <c r="H6" s="183">
        <f>F6*G6</f>
        <v>59.2</v>
      </c>
    </row>
    <row r="7" spans="1:8" s="50" customFormat="1" ht="15.75">
      <c r="A7" s="179" t="s">
        <v>2</v>
      </c>
      <c r="B7" s="121">
        <v>309</v>
      </c>
      <c r="C7" s="121">
        <v>4</v>
      </c>
      <c r="D7" s="180" t="s">
        <v>194</v>
      </c>
      <c r="E7" s="180">
        <v>1</v>
      </c>
      <c r="F7" s="181">
        <f aca="true" t="shared" si="0" ref="F7:F12">B7*E7*C7</f>
        <v>1236</v>
      </c>
      <c r="G7" s="182">
        <v>0.05</v>
      </c>
      <c r="H7" s="183">
        <f aca="true" t="shared" si="1" ref="H7:H12">F7*G7</f>
        <v>61.800000000000004</v>
      </c>
    </row>
    <row r="8" spans="1:8" s="50" customFormat="1" ht="15.75">
      <c r="A8" s="179" t="s">
        <v>2</v>
      </c>
      <c r="B8" s="121">
        <v>16</v>
      </c>
      <c r="C8" s="121">
        <v>4</v>
      </c>
      <c r="D8" s="180" t="s">
        <v>195</v>
      </c>
      <c r="E8" s="180">
        <v>1</v>
      </c>
      <c r="F8" s="181">
        <f t="shared" si="0"/>
        <v>64</v>
      </c>
      <c r="G8" s="182">
        <v>0.05</v>
      </c>
      <c r="H8" s="183">
        <f t="shared" si="1"/>
        <v>3.2</v>
      </c>
    </row>
    <row r="9" spans="1:8" s="50" customFormat="1" ht="15.75">
      <c r="A9" s="179" t="s">
        <v>2</v>
      </c>
      <c r="B9" s="121">
        <v>303</v>
      </c>
      <c r="C9" s="121">
        <v>4</v>
      </c>
      <c r="D9" s="180" t="s">
        <v>196</v>
      </c>
      <c r="E9" s="180">
        <v>1</v>
      </c>
      <c r="F9" s="181">
        <f t="shared" si="0"/>
        <v>1212</v>
      </c>
      <c r="G9" s="182">
        <v>0.05</v>
      </c>
      <c r="H9" s="183">
        <f t="shared" si="1"/>
        <v>60.6</v>
      </c>
    </row>
    <row r="10" spans="1:8" s="50" customFormat="1" ht="15.75">
      <c r="A10" s="179" t="s">
        <v>2</v>
      </c>
      <c r="B10" s="121">
        <v>557</v>
      </c>
      <c r="C10" s="121">
        <v>4</v>
      </c>
      <c r="D10" s="180" t="s">
        <v>197</v>
      </c>
      <c r="E10" s="180">
        <v>1</v>
      </c>
      <c r="F10" s="181">
        <f t="shared" si="0"/>
        <v>2228</v>
      </c>
      <c r="G10" s="182">
        <v>0.05</v>
      </c>
      <c r="H10" s="183">
        <f t="shared" si="1"/>
        <v>111.4</v>
      </c>
    </row>
    <row r="11" spans="1:8" s="50" customFormat="1" ht="15.75">
      <c r="A11" s="179" t="s">
        <v>2</v>
      </c>
      <c r="B11" s="121">
        <v>228</v>
      </c>
      <c r="C11" s="121">
        <v>4</v>
      </c>
      <c r="D11" s="180" t="s">
        <v>198</v>
      </c>
      <c r="E11" s="180">
        <v>1</v>
      </c>
      <c r="F11" s="181">
        <f t="shared" si="0"/>
        <v>912</v>
      </c>
      <c r="G11" s="182">
        <v>0.05</v>
      </c>
      <c r="H11" s="183">
        <f t="shared" si="1"/>
        <v>45.6</v>
      </c>
    </row>
    <row r="12" spans="1:8" s="50" customFormat="1" ht="15.75">
      <c r="A12" s="179" t="s">
        <v>199</v>
      </c>
      <c r="B12" s="121">
        <v>176</v>
      </c>
      <c r="C12" s="121">
        <v>4</v>
      </c>
      <c r="D12" s="180" t="s">
        <v>200</v>
      </c>
      <c r="E12" s="180">
        <v>1</v>
      </c>
      <c r="F12" s="181">
        <f t="shared" si="0"/>
        <v>704</v>
      </c>
      <c r="G12" s="182">
        <v>0.05</v>
      </c>
      <c r="H12" s="183">
        <f t="shared" si="1"/>
        <v>35.2</v>
      </c>
    </row>
    <row r="13" spans="1:8" ht="15">
      <c r="A13" s="179" t="s">
        <v>192</v>
      </c>
      <c r="B13" s="121">
        <v>296</v>
      </c>
      <c r="C13" s="121">
        <v>4</v>
      </c>
      <c r="D13" s="180" t="s">
        <v>193</v>
      </c>
      <c r="E13" s="180">
        <v>51</v>
      </c>
      <c r="F13" s="181">
        <f>B13*E13*C13</f>
        <v>60384</v>
      </c>
      <c r="G13" s="182">
        <v>0.02</v>
      </c>
      <c r="H13" s="183">
        <f>F13*G13</f>
        <v>1207.68</v>
      </c>
    </row>
    <row r="14" spans="1:8" ht="15">
      <c r="A14" s="179" t="s">
        <v>2</v>
      </c>
      <c r="B14" s="121">
        <v>309</v>
      </c>
      <c r="C14" s="121">
        <v>4</v>
      </c>
      <c r="D14" s="180" t="s">
        <v>194</v>
      </c>
      <c r="E14" s="180">
        <v>51</v>
      </c>
      <c r="F14" s="181">
        <f aca="true" t="shared" si="2" ref="F14:F77">B14*E14*C14</f>
        <v>63036</v>
      </c>
      <c r="G14" s="182">
        <v>0.02</v>
      </c>
      <c r="H14" s="183">
        <f aca="true" t="shared" si="3" ref="H14:H77">F14*G14</f>
        <v>1260.72</v>
      </c>
    </row>
    <row r="15" spans="1:8" ht="15">
      <c r="A15" s="179" t="s">
        <v>2</v>
      </c>
      <c r="B15" s="121">
        <v>16</v>
      </c>
      <c r="C15" s="121">
        <v>4</v>
      </c>
      <c r="D15" s="180" t="s">
        <v>195</v>
      </c>
      <c r="E15" s="180">
        <v>51</v>
      </c>
      <c r="F15" s="181">
        <f t="shared" si="2"/>
        <v>3264</v>
      </c>
      <c r="G15" s="182">
        <v>0.02</v>
      </c>
      <c r="H15" s="183">
        <f t="shared" si="3"/>
        <v>65.28</v>
      </c>
    </row>
    <row r="16" spans="1:8" ht="15">
      <c r="A16" s="179" t="s">
        <v>2</v>
      </c>
      <c r="B16" s="121">
        <v>303</v>
      </c>
      <c r="C16" s="121">
        <v>4</v>
      </c>
      <c r="D16" s="180" t="s">
        <v>196</v>
      </c>
      <c r="E16" s="180">
        <v>51</v>
      </c>
      <c r="F16" s="181">
        <f t="shared" si="2"/>
        <v>61812</v>
      </c>
      <c r="G16" s="182">
        <v>0.02</v>
      </c>
      <c r="H16" s="183">
        <f t="shared" si="3"/>
        <v>1236.24</v>
      </c>
    </row>
    <row r="17" spans="1:8" ht="15">
      <c r="A17" s="179" t="s">
        <v>2</v>
      </c>
      <c r="B17" s="121">
        <v>557</v>
      </c>
      <c r="C17" s="121">
        <v>4</v>
      </c>
      <c r="D17" s="180" t="s">
        <v>197</v>
      </c>
      <c r="E17" s="180">
        <v>51</v>
      </c>
      <c r="F17" s="181">
        <f t="shared" si="2"/>
        <v>113628</v>
      </c>
      <c r="G17" s="182">
        <v>0.02</v>
      </c>
      <c r="H17" s="183">
        <f t="shared" si="3"/>
        <v>2272.56</v>
      </c>
    </row>
    <row r="18" spans="1:8" ht="15">
      <c r="A18" s="179" t="s">
        <v>2</v>
      </c>
      <c r="B18" s="121">
        <v>228</v>
      </c>
      <c r="C18" s="121">
        <v>4</v>
      </c>
      <c r="D18" s="180" t="s">
        <v>198</v>
      </c>
      <c r="E18" s="180">
        <v>51</v>
      </c>
      <c r="F18" s="181">
        <f t="shared" si="2"/>
        <v>46512</v>
      </c>
      <c r="G18" s="182">
        <v>0.02</v>
      </c>
      <c r="H18" s="183">
        <f t="shared" si="3"/>
        <v>930.24</v>
      </c>
    </row>
    <row r="19" spans="1:8" ht="15">
      <c r="A19" s="179" t="s">
        <v>199</v>
      </c>
      <c r="B19" s="121">
        <v>176</v>
      </c>
      <c r="C19" s="121">
        <v>4</v>
      </c>
      <c r="D19" s="180" t="s">
        <v>200</v>
      </c>
      <c r="E19" s="180">
        <v>51</v>
      </c>
      <c r="F19" s="181">
        <f t="shared" si="2"/>
        <v>35904</v>
      </c>
      <c r="G19" s="182">
        <v>0.02</v>
      </c>
      <c r="H19" s="183">
        <f t="shared" si="3"/>
        <v>718.08</v>
      </c>
    </row>
    <row r="20" spans="1:8" ht="15">
      <c r="A20" s="179" t="s">
        <v>201</v>
      </c>
      <c r="B20" s="121">
        <v>388</v>
      </c>
      <c r="C20" s="121">
        <v>4</v>
      </c>
      <c r="D20" s="180" t="s">
        <v>202</v>
      </c>
      <c r="E20" s="180">
        <v>11</v>
      </c>
      <c r="F20" s="181">
        <f>B20*E20*C20</f>
        <v>17072</v>
      </c>
      <c r="G20" s="182">
        <v>0.02</v>
      </c>
      <c r="H20" s="183">
        <f>F20*G20</f>
        <v>341.44</v>
      </c>
    </row>
    <row r="21" spans="1:8" ht="15">
      <c r="A21" s="179" t="s">
        <v>177</v>
      </c>
      <c r="B21" s="121">
        <v>250</v>
      </c>
      <c r="C21" s="121">
        <v>4</v>
      </c>
      <c r="D21" s="180" t="s">
        <v>203</v>
      </c>
      <c r="E21" s="180">
        <v>11</v>
      </c>
      <c r="F21" s="181">
        <f>B21*E21*C21</f>
        <v>11000</v>
      </c>
      <c r="G21" s="182">
        <v>0.02</v>
      </c>
      <c r="H21" s="183">
        <f>F21*G21</f>
        <v>220</v>
      </c>
    </row>
    <row r="22" spans="1:8" ht="15">
      <c r="A22" s="179" t="s">
        <v>177</v>
      </c>
      <c r="B22" s="121">
        <v>186</v>
      </c>
      <c r="C22" s="121">
        <v>4</v>
      </c>
      <c r="D22" s="180" t="s">
        <v>204</v>
      </c>
      <c r="E22" s="180">
        <v>11</v>
      </c>
      <c r="F22" s="181">
        <f>B22*E22*C22</f>
        <v>8184</v>
      </c>
      <c r="G22" s="182">
        <v>0.02</v>
      </c>
      <c r="H22" s="183">
        <f>F22*G22</f>
        <v>163.68</v>
      </c>
    </row>
    <row r="23" spans="1:8" ht="15">
      <c r="A23" s="179" t="s">
        <v>201</v>
      </c>
      <c r="B23" s="121">
        <v>388</v>
      </c>
      <c r="C23" s="121">
        <v>4</v>
      </c>
      <c r="D23" s="180" t="s">
        <v>202</v>
      </c>
      <c r="E23" s="180">
        <v>1</v>
      </c>
      <c r="F23" s="181">
        <f t="shared" si="2"/>
        <v>1552</v>
      </c>
      <c r="G23" s="182">
        <v>0.05</v>
      </c>
      <c r="H23" s="183">
        <f t="shared" si="3"/>
        <v>77.60000000000001</v>
      </c>
    </row>
    <row r="24" spans="1:8" ht="15">
      <c r="A24" s="179" t="s">
        <v>177</v>
      </c>
      <c r="B24" s="121">
        <v>250</v>
      </c>
      <c r="C24" s="121">
        <v>4</v>
      </c>
      <c r="D24" s="180" t="s">
        <v>203</v>
      </c>
      <c r="E24" s="180">
        <v>1</v>
      </c>
      <c r="F24" s="181">
        <f t="shared" si="2"/>
        <v>1000</v>
      </c>
      <c r="G24" s="182">
        <v>0.05</v>
      </c>
      <c r="H24" s="183">
        <f t="shared" si="3"/>
        <v>50</v>
      </c>
    </row>
    <row r="25" spans="1:8" ht="15">
      <c r="A25" s="179" t="s">
        <v>177</v>
      </c>
      <c r="B25" s="121">
        <v>186</v>
      </c>
      <c r="C25" s="121">
        <v>4</v>
      </c>
      <c r="D25" s="180" t="s">
        <v>204</v>
      </c>
      <c r="E25" s="180">
        <v>1</v>
      </c>
      <c r="F25" s="181">
        <f t="shared" si="2"/>
        <v>744</v>
      </c>
      <c r="G25" s="182">
        <v>0.05</v>
      </c>
      <c r="H25" s="183">
        <f t="shared" si="3"/>
        <v>37.2</v>
      </c>
    </row>
    <row r="26" spans="1:8" ht="15">
      <c r="A26" s="179" t="s">
        <v>3</v>
      </c>
      <c r="B26" s="121">
        <v>174</v>
      </c>
      <c r="C26" s="121">
        <v>4</v>
      </c>
      <c r="D26" s="180" t="s">
        <v>205</v>
      </c>
      <c r="E26" s="180">
        <v>1</v>
      </c>
      <c r="F26" s="181">
        <f>B26*E26*C26</f>
        <v>696</v>
      </c>
      <c r="G26" s="182">
        <v>0.05</v>
      </c>
      <c r="H26" s="183">
        <f>F26*G26</f>
        <v>34.800000000000004</v>
      </c>
    </row>
    <row r="27" spans="1:8" ht="15">
      <c r="A27" s="179" t="s">
        <v>3</v>
      </c>
      <c r="B27" s="121">
        <v>131</v>
      </c>
      <c r="C27" s="121">
        <v>4</v>
      </c>
      <c r="D27" s="180" t="s">
        <v>206</v>
      </c>
      <c r="E27" s="180">
        <v>1</v>
      </c>
      <c r="F27" s="181">
        <f>B27*E27*C27</f>
        <v>524</v>
      </c>
      <c r="G27" s="182">
        <v>0.05</v>
      </c>
      <c r="H27" s="183">
        <f>F27*G27</f>
        <v>26.200000000000003</v>
      </c>
    </row>
    <row r="28" spans="1:8" ht="15">
      <c r="A28" s="179" t="s">
        <v>3</v>
      </c>
      <c r="B28" s="121">
        <v>174</v>
      </c>
      <c r="C28" s="121">
        <v>4</v>
      </c>
      <c r="D28" s="180" t="s">
        <v>205</v>
      </c>
      <c r="E28" s="180">
        <v>25</v>
      </c>
      <c r="F28" s="181">
        <f t="shared" si="2"/>
        <v>17400</v>
      </c>
      <c r="G28" s="182">
        <v>0.02</v>
      </c>
      <c r="H28" s="183">
        <f t="shared" si="3"/>
        <v>348</v>
      </c>
    </row>
    <row r="29" spans="1:8" ht="15">
      <c r="A29" s="179" t="s">
        <v>3</v>
      </c>
      <c r="B29" s="121">
        <v>131</v>
      </c>
      <c r="C29" s="121">
        <v>4</v>
      </c>
      <c r="D29" s="180" t="s">
        <v>206</v>
      </c>
      <c r="E29" s="180">
        <v>25</v>
      </c>
      <c r="F29" s="181">
        <f t="shared" si="2"/>
        <v>13100</v>
      </c>
      <c r="G29" s="182">
        <v>0.02</v>
      </c>
      <c r="H29" s="183">
        <f t="shared" si="3"/>
        <v>262</v>
      </c>
    </row>
    <row r="30" spans="1:8" ht="15">
      <c r="A30" s="179" t="s">
        <v>3</v>
      </c>
      <c r="B30" s="121">
        <v>124</v>
      </c>
      <c r="C30" s="121">
        <v>3</v>
      </c>
      <c r="D30" s="180" t="s">
        <v>207</v>
      </c>
      <c r="E30" s="180">
        <v>11</v>
      </c>
      <c r="F30" s="181">
        <f>B30*E30*C30</f>
        <v>4092</v>
      </c>
      <c r="G30" s="182">
        <v>0.02</v>
      </c>
      <c r="H30" s="183">
        <f>F30*G30</f>
        <v>81.84</v>
      </c>
    </row>
    <row r="31" spans="1:8" ht="15">
      <c r="A31" s="179" t="s">
        <v>3</v>
      </c>
      <c r="B31" s="121">
        <v>64</v>
      </c>
      <c r="C31" s="121">
        <v>3</v>
      </c>
      <c r="D31" s="180" t="s">
        <v>208</v>
      </c>
      <c r="E31" s="180">
        <v>11</v>
      </c>
      <c r="F31" s="181">
        <f>B31*E31*C31</f>
        <v>2112</v>
      </c>
      <c r="G31" s="182">
        <v>0.02</v>
      </c>
      <c r="H31" s="183">
        <f>F31*G31</f>
        <v>42.24</v>
      </c>
    </row>
    <row r="32" spans="1:8" ht="15">
      <c r="A32" s="179" t="s">
        <v>3</v>
      </c>
      <c r="B32" s="121">
        <v>84</v>
      </c>
      <c r="C32" s="121">
        <v>3</v>
      </c>
      <c r="D32" s="180" t="s">
        <v>209</v>
      </c>
      <c r="E32" s="180">
        <v>11</v>
      </c>
      <c r="F32" s="181">
        <f>B32*E32*C32</f>
        <v>2772</v>
      </c>
      <c r="G32" s="182">
        <v>0.02</v>
      </c>
      <c r="H32" s="183">
        <f>F32*G32</f>
        <v>55.44</v>
      </c>
    </row>
    <row r="33" spans="1:8" ht="15">
      <c r="A33" s="179" t="s">
        <v>3</v>
      </c>
      <c r="B33" s="121">
        <v>63</v>
      </c>
      <c r="C33" s="121">
        <v>3</v>
      </c>
      <c r="D33" s="180" t="s">
        <v>210</v>
      </c>
      <c r="E33" s="180">
        <v>11</v>
      </c>
      <c r="F33" s="181">
        <f>B33*E33*C33</f>
        <v>2079</v>
      </c>
      <c r="G33" s="182">
        <v>0.02</v>
      </c>
      <c r="H33" s="183">
        <f>F33*G33</f>
        <v>41.58</v>
      </c>
    </row>
    <row r="34" spans="1:8" ht="15">
      <c r="A34" s="179" t="s">
        <v>3</v>
      </c>
      <c r="B34" s="121">
        <v>59</v>
      </c>
      <c r="C34" s="121">
        <v>3</v>
      </c>
      <c r="D34" s="180" t="s">
        <v>211</v>
      </c>
      <c r="E34" s="180">
        <v>11</v>
      </c>
      <c r="F34" s="181">
        <f>B34*E34*C34</f>
        <v>1947</v>
      </c>
      <c r="G34" s="182">
        <v>0.02</v>
      </c>
      <c r="H34" s="183">
        <f>F34*G34</f>
        <v>38.94</v>
      </c>
    </row>
    <row r="35" spans="1:8" ht="15">
      <c r="A35" s="179" t="s">
        <v>3</v>
      </c>
      <c r="B35" s="121">
        <v>124</v>
      </c>
      <c r="C35" s="121">
        <v>3</v>
      </c>
      <c r="D35" s="180" t="s">
        <v>207</v>
      </c>
      <c r="E35" s="180">
        <v>1</v>
      </c>
      <c r="F35" s="181">
        <f t="shared" si="2"/>
        <v>372</v>
      </c>
      <c r="G35" s="182">
        <v>0.05</v>
      </c>
      <c r="H35" s="183">
        <f t="shared" si="3"/>
        <v>18.6</v>
      </c>
    </row>
    <row r="36" spans="1:8" ht="15">
      <c r="A36" s="179" t="s">
        <v>3</v>
      </c>
      <c r="B36" s="121">
        <v>64</v>
      </c>
      <c r="C36" s="121">
        <v>3</v>
      </c>
      <c r="D36" s="180" t="s">
        <v>208</v>
      </c>
      <c r="E36" s="180">
        <v>1</v>
      </c>
      <c r="F36" s="181">
        <f t="shared" si="2"/>
        <v>192</v>
      </c>
      <c r="G36" s="182">
        <v>0.05</v>
      </c>
      <c r="H36" s="183">
        <f t="shared" si="3"/>
        <v>9.600000000000001</v>
      </c>
    </row>
    <row r="37" spans="1:8" ht="15">
      <c r="A37" s="179" t="s">
        <v>3</v>
      </c>
      <c r="B37" s="121">
        <v>84</v>
      </c>
      <c r="C37" s="121">
        <v>3</v>
      </c>
      <c r="D37" s="180" t="s">
        <v>209</v>
      </c>
      <c r="E37" s="180">
        <v>1</v>
      </c>
      <c r="F37" s="181">
        <f t="shared" si="2"/>
        <v>252</v>
      </c>
      <c r="G37" s="182">
        <v>0.05</v>
      </c>
      <c r="H37" s="183">
        <f t="shared" si="3"/>
        <v>12.600000000000001</v>
      </c>
    </row>
    <row r="38" spans="1:8" ht="15">
      <c r="A38" s="179" t="s">
        <v>3</v>
      </c>
      <c r="B38" s="121">
        <v>63</v>
      </c>
      <c r="C38" s="121">
        <v>3</v>
      </c>
      <c r="D38" s="180" t="s">
        <v>210</v>
      </c>
      <c r="E38" s="180">
        <v>1</v>
      </c>
      <c r="F38" s="181">
        <f t="shared" si="2"/>
        <v>189</v>
      </c>
      <c r="G38" s="182">
        <v>0.05</v>
      </c>
      <c r="H38" s="183">
        <f t="shared" si="3"/>
        <v>9.450000000000001</v>
      </c>
    </row>
    <row r="39" spans="1:8" ht="15">
      <c r="A39" s="179" t="s">
        <v>3</v>
      </c>
      <c r="B39" s="121">
        <v>59</v>
      </c>
      <c r="C39" s="121">
        <v>3</v>
      </c>
      <c r="D39" s="180" t="s">
        <v>211</v>
      </c>
      <c r="E39" s="180">
        <v>1</v>
      </c>
      <c r="F39" s="181">
        <f t="shared" si="2"/>
        <v>177</v>
      </c>
      <c r="G39" s="182">
        <v>0.05</v>
      </c>
      <c r="H39" s="183">
        <f t="shared" si="3"/>
        <v>8.85</v>
      </c>
    </row>
    <row r="40" spans="1:8" ht="15">
      <c r="A40" s="179" t="s">
        <v>4</v>
      </c>
      <c r="B40" s="121">
        <v>23</v>
      </c>
      <c r="C40" s="121">
        <v>3</v>
      </c>
      <c r="D40" s="180" t="s">
        <v>212</v>
      </c>
      <c r="E40" s="180">
        <v>1</v>
      </c>
      <c r="F40" s="181">
        <f>B40*E40*C40</f>
        <v>69</v>
      </c>
      <c r="G40" s="182">
        <v>0.05</v>
      </c>
      <c r="H40" s="183">
        <f>F40*G40</f>
        <v>3.45</v>
      </c>
    </row>
    <row r="41" spans="1:8" ht="15">
      <c r="A41" s="179" t="s">
        <v>4</v>
      </c>
      <c r="B41" s="121">
        <v>23</v>
      </c>
      <c r="C41" s="121">
        <v>3</v>
      </c>
      <c r="D41" s="180" t="s">
        <v>212</v>
      </c>
      <c r="E41" s="180">
        <v>51</v>
      </c>
      <c r="F41" s="181">
        <f t="shared" si="2"/>
        <v>3519</v>
      </c>
      <c r="G41" s="182">
        <v>0.02</v>
      </c>
      <c r="H41" s="183">
        <f t="shared" si="3"/>
        <v>70.38</v>
      </c>
    </row>
    <row r="42" spans="1:8" ht="15">
      <c r="A42" s="179" t="s">
        <v>213</v>
      </c>
      <c r="B42" s="121">
        <v>15</v>
      </c>
      <c r="C42" s="121">
        <v>4</v>
      </c>
      <c r="D42" s="180" t="s">
        <v>214</v>
      </c>
      <c r="E42" s="180">
        <v>26</v>
      </c>
      <c r="F42" s="181">
        <f t="shared" si="2"/>
        <v>1560</v>
      </c>
      <c r="G42" s="182">
        <v>0.02</v>
      </c>
      <c r="H42" s="183">
        <f t="shared" si="3"/>
        <v>31.2</v>
      </c>
    </row>
    <row r="43" spans="1:8" ht="15">
      <c r="A43" s="179" t="s">
        <v>4</v>
      </c>
      <c r="B43" s="121">
        <v>76</v>
      </c>
      <c r="C43" s="121">
        <v>4</v>
      </c>
      <c r="D43" s="180" t="s">
        <v>215</v>
      </c>
      <c r="E43" s="180">
        <v>26</v>
      </c>
      <c r="F43" s="181">
        <f t="shared" si="2"/>
        <v>7904</v>
      </c>
      <c r="G43" s="182">
        <v>0.02</v>
      </c>
      <c r="H43" s="183">
        <f t="shared" si="3"/>
        <v>158.08</v>
      </c>
    </row>
    <row r="44" spans="1:8" ht="15">
      <c r="A44" s="179" t="s">
        <v>4</v>
      </c>
      <c r="B44" s="121">
        <v>190</v>
      </c>
      <c r="C44" s="121">
        <v>3</v>
      </c>
      <c r="D44" s="180" t="s">
        <v>216</v>
      </c>
      <c r="E44" s="180">
        <v>12</v>
      </c>
      <c r="F44" s="181">
        <f t="shared" si="2"/>
        <v>6840</v>
      </c>
      <c r="G44" s="182">
        <v>0.02</v>
      </c>
      <c r="H44" s="183">
        <f t="shared" si="3"/>
        <v>136.8</v>
      </c>
    </row>
    <row r="45" spans="1:8" ht="15">
      <c r="A45" s="179" t="s">
        <v>217</v>
      </c>
      <c r="B45" s="121">
        <v>78</v>
      </c>
      <c r="C45" s="121">
        <v>3</v>
      </c>
      <c r="D45" s="180" t="s">
        <v>218</v>
      </c>
      <c r="E45" s="180">
        <v>12</v>
      </c>
      <c r="F45" s="181">
        <f t="shared" si="2"/>
        <v>2808</v>
      </c>
      <c r="G45" s="182">
        <v>0.02</v>
      </c>
      <c r="H45" s="183">
        <f t="shared" si="3"/>
        <v>56.160000000000004</v>
      </c>
    </row>
    <row r="46" spans="1:8" ht="15">
      <c r="A46" s="179" t="s">
        <v>219</v>
      </c>
      <c r="B46" s="121">
        <v>47</v>
      </c>
      <c r="C46" s="121">
        <v>3</v>
      </c>
      <c r="D46" s="180" t="s">
        <v>220</v>
      </c>
      <c r="E46" s="180">
        <v>12</v>
      </c>
      <c r="F46" s="181">
        <f t="shared" si="2"/>
        <v>1692</v>
      </c>
      <c r="G46" s="182">
        <v>0.02</v>
      </c>
      <c r="H46" s="183">
        <f t="shared" si="3"/>
        <v>33.84</v>
      </c>
    </row>
    <row r="47" spans="1:8" ht="15">
      <c r="A47" s="179" t="s">
        <v>219</v>
      </c>
      <c r="B47" s="121">
        <v>175</v>
      </c>
      <c r="C47" s="121">
        <v>3</v>
      </c>
      <c r="D47" s="180" t="s">
        <v>221</v>
      </c>
      <c r="E47" s="180">
        <v>12</v>
      </c>
      <c r="F47" s="181">
        <f t="shared" si="2"/>
        <v>6300</v>
      </c>
      <c r="G47" s="182">
        <v>0.02</v>
      </c>
      <c r="H47" s="183">
        <f t="shared" si="3"/>
        <v>126</v>
      </c>
    </row>
    <row r="48" spans="1:8" ht="15">
      <c r="A48" s="179" t="s">
        <v>5</v>
      </c>
      <c r="B48" s="121">
        <v>153</v>
      </c>
      <c r="C48" s="121">
        <v>4</v>
      </c>
      <c r="D48" s="180" t="s">
        <v>222</v>
      </c>
      <c r="E48" s="180">
        <v>12</v>
      </c>
      <c r="F48" s="181">
        <f t="shared" si="2"/>
        <v>7344</v>
      </c>
      <c r="G48" s="182">
        <v>0.02</v>
      </c>
      <c r="H48" s="183">
        <f t="shared" si="3"/>
        <v>146.88</v>
      </c>
    </row>
    <row r="49" spans="1:8" ht="15">
      <c r="A49" s="179" t="s">
        <v>6</v>
      </c>
      <c r="B49" s="121">
        <v>303</v>
      </c>
      <c r="C49" s="121">
        <v>4</v>
      </c>
      <c r="D49" s="180" t="s">
        <v>223</v>
      </c>
      <c r="E49" s="180">
        <v>26</v>
      </c>
      <c r="F49" s="181">
        <f t="shared" si="2"/>
        <v>31512</v>
      </c>
      <c r="G49" s="182">
        <v>0.02</v>
      </c>
      <c r="H49" s="183">
        <f t="shared" si="3"/>
        <v>630.24</v>
      </c>
    </row>
    <row r="50" spans="1:8" ht="15">
      <c r="A50" s="179" t="s">
        <v>224</v>
      </c>
      <c r="B50" s="121">
        <v>220</v>
      </c>
      <c r="C50" s="121">
        <v>4</v>
      </c>
      <c r="D50" s="180" t="s">
        <v>225</v>
      </c>
      <c r="E50" s="180">
        <v>12</v>
      </c>
      <c r="F50" s="181">
        <f t="shared" si="2"/>
        <v>10560</v>
      </c>
      <c r="G50" s="182">
        <v>0.02</v>
      </c>
      <c r="H50" s="183">
        <f t="shared" si="3"/>
        <v>211.20000000000002</v>
      </c>
    </row>
    <row r="51" spans="1:8" ht="15">
      <c r="A51" s="179" t="s">
        <v>226</v>
      </c>
      <c r="B51" s="121">
        <v>123</v>
      </c>
      <c r="C51" s="121">
        <v>4</v>
      </c>
      <c r="D51" s="180" t="s">
        <v>227</v>
      </c>
      <c r="E51" s="180">
        <v>12</v>
      </c>
      <c r="F51" s="181">
        <f t="shared" si="2"/>
        <v>5904</v>
      </c>
      <c r="G51" s="182">
        <v>0.02</v>
      </c>
      <c r="H51" s="183">
        <f t="shared" si="3"/>
        <v>118.08</v>
      </c>
    </row>
    <row r="52" spans="1:8" ht="15">
      <c r="A52" s="179" t="s">
        <v>7</v>
      </c>
      <c r="B52" s="121">
        <v>105</v>
      </c>
      <c r="C52" s="121">
        <v>4</v>
      </c>
      <c r="D52" s="180" t="s">
        <v>228</v>
      </c>
      <c r="E52" s="180">
        <v>26</v>
      </c>
      <c r="F52" s="181">
        <f t="shared" si="2"/>
        <v>10920</v>
      </c>
      <c r="G52" s="182">
        <v>0.02</v>
      </c>
      <c r="H52" s="183">
        <f t="shared" si="3"/>
        <v>218.4</v>
      </c>
    </row>
    <row r="53" spans="1:8" ht="15">
      <c r="A53" s="179" t="s">
        <v>7</v>
      </c>
      <c r="B53" s="121">
        <v>247</v>
      </c>
      <c r="C53" s="121">
        <v>3</v>
      </c>
      <c r="D53" s="180" t="s">
        <v>229</v>
      </c>
      <c r="E53" s="180">
        <v>12</v>
      </c>
      <c r="F53" s="181">
        <f t="shared" si="2"/>
        <v>8892</v>
      </c>
      <c r="G53" s="182">
        <v>0.02</v>
      </c>
      <c r="H53" s="183">
        <f t="shared" si="3"/>
        <v>177.84</v>
      </c>
    </row>
    <row r="54" spans="1:8" ht="15">
      <c r="A54" s="179" t="s">
        <v>230</v>
      </c>
      <c r="B54" s="121">
        <v>96</v>
      </c>
      <c r="C54" s="121">
        <v>4</v>
      </c>
      <c r="D54" s="180" t="s">
        <v>231</v>
      </c>
      <c r="E54" s="180">
        <v>12</v>
      </c>
      <c r="F54" s="181">
        <f t="shared" si="2"/>
        <v>4608</v>
      </c>
      <c r="G54" s="182">
        <v>0.02</v>
      </c>
      <c r="H54" s="183">
        <f t="shared" si="3"/>
        <v>92.16</v>
      </c>
    </row>
    <row r="55" spans="1:8" ht="15">
      <c r="A55" s="179" t="s">
        <v>230</v>
      </c>
      <c r="B55" s="121">
        <v>75</v>
      </c>
      <c r="C55" s="121">
        <v>4</v>
      </c>
      <c r="D55" s="180" t="s">
        <v>232</v>
      </c>
      <c r="E55" s="180">
        <v>12</v>
      </c>
      <c r="F55" s="181">
        <f t="shared" si="2"/>
        <v>3600</v>
      </c>
      <c r="G55" s="182">
        <v>0.02</v>
      </c>
      <c r="H55" s="183">
        <f t="shared" si="3"/>
        <v>72</v>
      </c>
    </row>
    <row r="56" spans="1:8" ht="15">
      <c r="A56" s="179" t="s">
        <v>233</v>
      </c>
      <c r="B56" s="121">
        <v>115</v>
      </c>
      <c r="C56" s="121">
        <v>2</v>
      </c>
      <c r="D56" s="180" t="s">
        <v>234</v>
      </c>
      <c r="E56" s="180">
        <v>12</v>
      </c>
      <c r="F56" s="181">
        <f t="shared" si="2"/>
        <v>2760</v>
      </c>
      <c r="G56" s="182">
        <v>0.02</v>
      </c>
      <c r="H56" s="183">
        <f t="shared" si="3"/>
        <v>55.2</v>
      </c>
    </row>
    <row r="57" spans="1:8" ht="15">
      <c r="A57" s="179" t="s">
        <v>129</v>
      </c>
      <c r="B57" s="121">
        <v>114</v>
      </c>
      <c r="C57" s="121">
        <v>4</v>
      </c>
      <c r="D57" s="180" t="s">
        <v>235</v>
      </c>
      <c r="E57" s="180">
        <v>12</v>
      </c>
      <c r="F57" s="181">
        <f t="shared" si="2"/>
        <v>5472</v>
      </c>
      <c r="G57" s="182">
        <v>0.02</v>
      </c>
      <c r="H57" s="183">
        <f t="shared" si="3"/>
        <v>109.44</v>
      </c>
    </row>
    <row r="58" spans="1:8" ht="15">
      <c r="A58" s="179" t="s">
        <v>129</v>
      </c>
      <c r="B58" s="121">
        <v>319</v>
      </c>
      <c r="C58" s="121">
        <v>3</v>
      </c>
      <c r="D58" s="180" t="s">
        <v>236</v>
      </c>
      <c r="E58" s="180">
        <v>12</v>
      </c>
      <c r="F58" s="181">
        <f t="shared" si="2"/>
        <v>11484</v>
      </c>
      <c r="G58" s="182">
        <v>0.02</v>
      </c>
      <c r="H58" s="183">
        <f t="shared" si="3"/>
        <v>229.68</v>
      </c>
    </row>
    <row r="59" spans="1:8" ht="15">
      <c r="A59" s="179" t="s">
        <v>8</v>
      </c>
      <c r="B59" s="121">
        <v>184</v>
      </c>
      <c r="C59" s="121">
        <v>2</v>
      </c>
      <c r="D59" s="180" t="s">
        <v>237</v>
      </c>
      <c r="E59" s="180">
        <v>1</v>
      </c>
      <c r="F59" s="181">
        <f>B59*E59*C59</f>
        <v>368</v>
      </c>
      <c r="G59" s="182">
        <v>0.05</v>
      </c>
      <c r="H59" s="183">
        <f>F59*G59</f>
        <v>18.400000000000002</v>
      </c>
    </row>
    <row r="60" spans="1:8" ht="15">
      <c r="A60" s="179" t="s">
        <v>8</v>
      </c>
      <c r="B60" s="121">
        <v>171</v>
      </c>
      <c r="C60" s="121">
        <v>4</v>
      </c>
      <c r="D60" s="180" t="s">
        <v>238</v>
      </c>
      <c r="E60" s="180">
        <v>1</v>
      </c>
      <c r="F60" s="181">
        <f>B60*E60*C60</f>
        <v>684</v>
      </c>
      <c r="G60" s="182">
        <v>0.05</v>
      </c>
      <c r="H60" s="183">
        <f>F60*G60</f>
        <v>34.2</v>
      </c>
    </row>
    <row r="61" spans="1:8" ht="15">
      <c r="A61" s="179" t="s">
        <v>8</v>
      </c>
      <c r="B61" s="121">
        <v>276</v>
      </c>
      <c r="C61" s="121">
        <v>4</v>
      </c>
      <c r="D61" s="180" t="s">
        <v>239</v>
      </c>
      <c r="E61" s="180">
        <v>1</v>
      </c>
      <c r="F61" s="181">
        <f>B61*E61*C61</f>
        <v>1104</v>
      </c>
      <c r="G61" s="182">
        <v>0.05</v>
      </c>
      <c r="H61" s="183">
        <f>F61*G61</f>
        <v>55.2</v>
      </c>
    </row>
    <row r="62" spans="1:8" ht="15">
      <c r="A62" s="179" t="s">
        <v>8</v>
      </c>
      <c r="B62" s="121">
        <v>24</v>
      </c>
      <c r="C62" s="121">
        <v>4</v>
      </c>
      <c r="D62" s="180" t="s">
        <v>240</v>
      </c>
      <c r="E62" s="180">
        <v>1</v>
      </c>
      <c r="F62" s="181">
        <f>B62*E62*C62</f>
        <v>96</v>
      </c>
      <c r="G62" s="182">
        <v>0.05</v>
      </c>
      <c r="H62" s="183">
        <f>F62*G62</f>
        <v>4.800000000000001</v>
      </c>
    </row>
    <row r="63" spans="1:8" ht="15">
      <c r="A63" s="179" t="s">
        <v>8</v>
      </c>
      <c r="B63" s="121">
        <v>22</v>
      </c>
      <c r="C63" s="121">
        <v>4</v>
      </c>
      <c r="D63" s="180" t="s">
        <v>241</v>
      </c>
      <c r="E63" s="180">
        <v>1</v>
      </c>
      <c r="F63" s="181">
        <f>B63*E63*C63</f>
        <v>88</v>
      </c>
      <c r="G63" s="182">
        <v>0.05</v>
      </c>
      <c r="H63" s="183">
        <f>F63*G63</f>
        <v>4.4</v>
      </c>
    </row>
    <row r="64" spans="1:8" ht="15">
      <c r="A64" s="179" t="s">
        <v>8</v>
      </c>
      <c r="B64" s="121">
        <v>184</v>
      </c>
      <c r="C64" s="121">
        <v>2</v>
      </c>
      <c r="D64" s="180" t="s">
        <v>237</v>
      </c>
      <c r="E64" s="180">
        <v>51</v>
      </c>
      <c r="F64" s="181">
        <f t="shared" si="2"/>
        <v>18768</v>
      </c>
      <c r="G64" s="182">
        <v>0.02</v>
      </c>
      <c r="H64" s="183">
        <f t="shared" si="3"/>
        <v>375.36</v>
      </c>
    </row>
    <row r="65" spans="1:8" ht="15">
      <c r="A65" s="179" t="s">
        <v>8</v>
      </c>
      <c r="B65" s="121">
        <v>171</v>
      </c>
      <c r="C65" s="121">
        <v>4</v>
      </c>
      <c r="D65" s="180" t="s">
        <v>238</v>
      </c>
      <c r="E65" s="180">
        <v>51</v>
      </c>
      <c r="F65" s="181">
        <f t="shared" si="2"/>
        <v>34884</v>
      </c>
      <c r="G65" s="182">
        <v>0.02</v>
      </c>
      <c r="H65" s="183">
        <f t="shared" si="3"/>
        <v>697.6800000000001</v>
      </c>
    </row>
    <row r="66" spans="1:8" ht="15">
      <c r="A66" s="179" t="s">
        <v>8</v>
      </c>
      <c r="B66" s="121">
        <v>276</v>
      </c>
      <c r="C66" s="121">
        <v>4</v>
      </c>
      <c r="D66" s="180" t="s">
        <v>239</v>
      </c>
      <c r="E66" s="180">
        <v>51</v>
      </c>
      <c r="F66" s="181">
        <f t="shared" si="2"/>
        <v>56304</v>
      </c>
      <c r="G66" s="182">
        <v>0.02</v>
      </c>
      <c r="H66" s="183">
        <f t="shared" si="3"/>
        <v>1126.08</v>
      </c>
    </row>
    <row r="67" spans="1:8" ht="15">
      <c r="A67" s="179" t="s">
        <v>8</v>
      </c>
      <c r="B67" s="121">
        <v>24</v>
      </c>
      <c r="C67" s="121">
        <v>4</v>
      </c>
      <c r="D67" s="180" t="s">
        <v>240</v>
      </c>
      <c r="E67" s="180">
        <v>51</v>
      </c>
      <c r="F67" s="181">
        <f t="shared" si="2"/>
        <v>4896</v>
      </c>
      <c r="G67" s="182">
        <v>0.02</v>
      </c>
      <c r="H67" s="183">
        <f t="shared" si="3"/>
        <v>97.92</v>
      </c>
    </row>
    <row r="68" spans="1:8" ht="15">
      <c r="A68" s="179" t="s">
        <v>8</v>
      </c>
      <c r="B68" s="121">
        <v>22</v>
      </c>
      <c r="C68" s="121">
        <v>4</v>
      </c>
      <c r="D68" s="180" t="s">
        <v>241</v>
      </c>
      <c r="E68" s="180">
        <v>51</v>
      </c>
      <c r="F68" s="181">
        <f t="shared" si="2"/>
        <v>4488</v>
      </c>
      <c r="G68" s="182">
        <v>0.02</v>
      </c>
      <c r="H68" s="183">
        <f t="shared" si="3"/>
        <v>89.76</v>
      </c>
    </row>
    <row r="69" spans="1:8" ht="15">
      <c r="A69" s="179" t="s">
        <v>8</v>
      </c>
      <c r="B69" s="121">
        <v>19</v>
      </c>
      <c r="C69" s="121">
        <v>4</v>
      </c>
      <c r="D69" s="180" t="s">
        <v>242</v>
      </c>
      <c r="E69" s="180">
        <v>1</v>
      </c>
      <c r="F69" s="181">
        <f t="shared" si="2"/>
        <v>76</v>
      </c>
      <c r="G69" s="182">
        <v>0.05</v>
      </c>
      <c r="H69" s="183">
        <f t="shared" si="3"/>
        <v>3.8000000000000003</v>
      </c>
    </row>
    <row r="70" spans="1:8" ht="15">
      <c r="A70" s="179" t="s">
        <v>8</v>
      </c>
      <c r="B70" s="121">
        <v>66</v>
      </c>
      <c r="C70" s="121">
        <v>4</v>
      </c>
      <c r="D70" s="180" t="s">
        <v>243</v>
      </c>
      <c r="E70" s="180">
        <v>1</v>
      </c>
      <c r="F70" s="181">
        <f t="shared" si="2"/>
        <v>264</v>
      </c>
      <c r="G70" s="182">
        <v>0.05</v>
      </c>
      <c r="H70" s="183">
        <f t="shared" si="3"/>
        <v>13.200000000000001</v>
      </c>
    </row>
    <row r="71" spans="1:8" ht="15">
      <c r="A71" s="179" t="s">
        <v>8</v>
      </c>
      <c r="B71" s="121">
        <v>78</v>
      </c>
      <c r="C71" s="121">
        <v>4</v>
      </c>
      <c r="D71" s="180" t="s">
        <v>244</v>
      </c>
      <c r="E71" s="180">
        <v>1</v>
      </c>
      <c r="F71" s="181">
        <f t="shared" si="2"/>
        <v>312</v>
      </c>
      <c r="G71" s="182">
        <v>0.05</v>
      </c>
      <c r="H71" s="183">
        <f t="shared" si="3"/>
        <v>15.600000000000001</v>
      </c>
    </row>
    <row r="72" spans="1:8" ht="15">
      <c r="A72" s="179" t="s">
        <v>8</v>
      </c>
      <c r="B72" s="121">
        <v>34</v>
      </c>
      <c r="C72" s="121">
        <v>3</v>
      </c>
      <c r="D72" s="180" t="s">
        <v>245</v>
      </c>
      <c r="E72" s="180">
        <v>1</v>
      </c>
      <c r="F72" s="181">
        <f t="shared" si="2"/>
        <v>102</v>
      </c>
      <c r="G72" s="182">
        <v>0.05</v>
      </c>
      <c r="H72" s="183">
        <f t="shared" si="3"/>
        <v>5.1000000000000005</v>
      </c>
    </row>
    <row r="73" spans="1:8" ht="15">
      <c r="A73" s="179" t="s">
        <v>8</v>
      </c>
      <c r="B73" s="121">
        <v>121</v>
      </c>
      <c r="C73" s="121">
        <v>4</v>
      </c>
      <c r="D73" s="180" t="s">
        <v>246</v>
      </c>
      <c r="E73" s="180">
        <v>1</v>
      </c>
      <c r="F73" s="181">
        <f t="shared" si="2"/>
        <v>484</v>
      </c>
      <c r="G73" s="182">
        <v>0.05</v>
      </c>
      <c r="H73" s="183">
        <f t="shared" si="3"/>
        <v>24.200000000000003</v>
      </c>
    </row>
    <row r="74" spans="1:8" ht="15">
      <c r="A74" s="179" t="s">
        <v>8</v>
      </c>
      <c r="B74" s="121">
        <v>807</v>
      </c>
      <c r="C74" s="121">
        <v>4</v>
      </c>
      <c r="D74" s="180" t="s">
        <v>247</v>
      </c>
      <c r="E74" s="180">
        <v>1</v>
      </c>
      <c r="F74" s="181">
        <f t="shared" si="2"/>
        <v>3228</v>
      </c>
      <c r="G74" s="182">
        <v>0.05</v>
      </c>
      <c r="H74" s="183">
        <f t="shared" si="3"/>
        <v>161.4</v>
      </c>
    </row>
    <row r="75" spans="1:8" ht="15">
      <c r="A75" s="179" t="s">
        <v>8</v>
      </c>
      <c r="B75" s="121">
        <v>19</v>
      </c>
      <c r="C75" s="121">
        <v>4</v>
      </c>
      <c r="D75" s="180" t="s">
        <v>242</v>
      </c>
      <c r="E75" s="180">
        <v>11</v>
      </c>
      <c r="F75" s="181">
        <f t="shared" si="2"/>
        <v>836</v>
      </c>
      <c r="G75" s="182">
        <v>0.02</v>
      </c>
      <c r="H75" s="183">
        <f t="shared" si="3"/>
        <v>16.72</v>
      </c>
    </row>
    <row r="76" spans="1:8" ht="15">
      <c r="A76" s="179" t="s">
        <v>8</v>
      </c>
      <c r="B76" s="121">
        <v>66</v>
      </c>
      <c r="C76" s="121">
        <v>4</v>
      </c>
      <c r="D76" s="180" t="s">
        <v>243</v>
      </c>
      <c r="E76" s="180">
        <v>11</v>
      </c>
      <c r="F76" s="181">
        <f t="shared" si="2"/>
        <v>2904</v>
      </c>
      <c r="G76" s="182">
        <v>0.02</v>
      </c>
      <c r="H76" s="183">
        <f t="shared" si="3"/>
        <v>58.08</v>
      </c>
    </row>
    <row r="77" spans="1:8" ht="15">
      <c r="A77" s="179" t="s">
        <v>8</v>
      </c>
      <c r="B77" s="121">
        <v>78</v>
      </c>
      <c r="C77" s="121">
        <v>4</v>
      </c>
      <c r="D77" s="180" t="s">
        <v>244</v>
      </c>
      <c r="E77" s="180">
        <v>11</v>
      </c>
      <c r="F77" s="181">
        <f t="shared" si="2"/>
        <v>3432</v>
      </c>
      <c r="G77" s="182">
        <v>0.02</v>
      </c>
      <c r="H77" s="183">
        <f t="shared" si="3"/>
        <v>68.64</v>
      </c>
    </row>
    <row r="78" spans="1:8" ht="15">
      <c r="A78" s="179" t="s">
        <v>8</v>
      </c>
      <c r="B78" s="121">
        <v>34</v>
      </c>
      <c r="C78" s="121">
        <v>3</v>
      </c>
      <c r="D78" s="180" t="s">
        <v>245</v>
      </c>
      <c r="E78" s="180">
        <v>11</v>
      </c>
      <c r="F78" s="181">
        <f aca="true" t="shared" si="4" ref="F78:F141">B78*E78*C78</f>
        <v>1122</v>
      </c>
      <c r="G78" s="182">
        <v>0.02</v>
      </c>
      <c r="H78" s="183">
        <f aca="true" t="shared" si="5" ref="H78:H140">F78*G78</f>
        <v>22.44</v>
      </c>
    </row>
    <row r="79" spans="1:8" ht="15">
      <c r="A79" s="179" t="s">
        <v>8</v>
      </c>
      <c r="B79" s="121">
        <v>121</v>
      </c>
      <c r="C79" s="121">
        <v>4</v>
      </c>
      <c r="D79" s="180" t="s">
        <v>246</v>
      </c>
      <c r="E79" s="180">
        <v>11</v>
      </c>
      <c r="F79" s="181">
        <f t="shared" si="4"/>
        <v>5324</v>
      </c>
      <c r="G79" s="182">
        <v>0.02</v>
      </c>
      <c r="H79" s="183">
        <f t="shared" si="5"/>
        <v>106.48</v>
      </c>
    </row>
    <row r="80" spans="1:8" ht="15">
      <c r="A80" s="179" t="s">
        <v>8</v>
      </c>
      <c r="B80" s="121">
        <v>807</v>
      </c>
      <c r="C80" s="121">
        <v>4</v>
      </c>
      <c r="D80" s="180" t="s">
        <v>247</v>
      </c>
      <c r="E80" s="180">
        <v>11</v>
      </c>
      <c r="F80" s="181">
        <f t="shared" si="4"/>
        <v>35508</v>
      </c>
      <c r="G80" s="182">
        <v>0.02</v>
      </c>
      <c r="H80" s="183">
        <f t="shared" si="5"/>
        <v>710.16</v>
      </c>
    </row>
    <row r="81" spans="1:8" ht="15">
      <c r="A81" s="179" t="s">
        <v>8</v>
      </c>
      <c r="B81" s="121">
        <v>366</v>
      </c>
      <c r="C81" s="121">
        <v>4</v>
      </c>
      <c r="D81" s="180" t="s">
        <v>248</v>
      </c>
      <c r="E81" s="180">
        <v>1</v>
      </c>
      <c r="F81" s="181">
        <f>B81*E81*C81</f>
        <v>1464</v>
      </c>
      <c r="G81" s="182">
        <v>0.05</v>
      </c>
      <c r="H81" s="183">
        <f t="shared" si="5"/>
        <v>73.2</v>
      </c>
    </row>
    <row r="82" spans="1:8" ht="15">
      <c r="A82" s="179" t="s">
        <v>8</v>
      </c>
      <c r="B82" s="121">
        <v>777</v>
      </c>
      <c r="C82" s="121">
        <v>4</v>
      </c>
      <c r="D82" s="180" t="s">
        <v>249</v>
      </c>
      <c r="E82" s="180">
        <v>1</v>
      </c>
      <c r="F82" s="181">
        <f>B82*E82*C82</f>
        <v>3108</v>
      </c>
      <c r="G82" s="182">
        <v>0.05</v>
      </c>
      <c r="H82" s="183">
        <f t="shared" si="5"/>
        <v>155.4</v>
      </c>
    </row>
    <row r="83" spans="1:8" ht="15">
      <c r="A83" s="179" t="s">
        <v>8</v>
      </c>
      <c r="B83" s="121">
        <v>304</v>
      </c>
      <c r="C83" s="121">
        <v>4</v>
      </c>
      <c r="D83" s="180" t="s">
        <v>250</v>
      </c>
      <c r="E83" s="180">
        <v>1</v>
      </c>
      <c r="F83" s="181">
        <f>B83*E83*C83</f>
        <v>1216</v>
      </c>
      <c r="G83" s="182">
        <v>0.05</v>
      </c>
      <c r="H83" s="183">
        <f t="shared" si="5"/>
        <v>60.800000000000004</v>
      </c>
    </row>
    <row r="84" spans="1:8" ht="15">
      <c r="A84" s="179" t="s">
        <v>8</v>
      </c>
      <c r="B84" s="121">
        <v>801</v>
      </c>
      <c r="C84" s="121">
        <v>4</v>
      </c>
      <c r="D84" s="180" t="s">
        <v>251</v>
      </c>
      <c r="E84" s="180">
        <v>1</v>
      </c>
      <c r="F84" s="181">
        <f>B84*E84*C84</f>
        <v>3204</v>
      </c>
      <c r="G84" s="182">
        <v>0.05</v>
      </c>
      <c r="H84" s="183">
        <f t="shared" si="5"/>
        <v>160.20000000000002</v>
      </c>
    </row>
    <row r="85" spans="1:8" ht="15">
      <c r="A85" s="179" t="s">
        <v>8</v>
      </c>
      <c r="B85" s="121">
        <v>366</v>
      </c>
      <c r="C85" s="121">
        <v>4</v>
      </c>
      <c r="D85" s="180" t="s">
        <v>248</v>
      </c>
      <c r="E85" s="180">
        <v>25</v>
      </c>
      <c r="F85" s="181">
        <f t="shared" si="4"/>
        <v>36600</v>
      </c>
      <c r="G85" s="182">
        <v>0.02</v>
      </c>
      <c r="H85" s="183">
        <f t="shared" si="5"/>
        <v>732</v>
      </c>
    </row>
    <row r="86" spans="1:8" ht="15">
      <c r="A86" s="179" t="s">
        <v>8</v>
      </c>
      <c r="B86" s="121">
        <v>777</v>
      </c>
      <c r="C86" s="121">
        <v>4</v>
      </c>
      <c r="D86" s="180" t="s">
        <v>249</v>
      </c>
      <c r="E86" s="180">
        <v>25</v>
      </c>
      <c r="F86" s="181">
        <f t="shared" si="4"/>
        <v>77700</v>
      </c>
      <c r="G86" s="182">
        <v>0.02</v>
      </c>
      <c r="H86" s="183">
        <f t="shared" si="5"/>
        <v>1554</v>
      </c>
    </row>
    <row r="87" spans="1:8" ht="15">
      <c r="A87" s="179" t="s">
        <v>8</v>
      </c>
      <c r="B87" s="121">
        <v>304</v>
      </c>
      <c r="C87" s="121">
        <v>4</v>
      </c>
      <c r="D87" s="180" t="s">
        <v>250</v>
      </c>
      <c r="E87" s="180">
        <v>25</v>
      </c>
      <c r="F87" s="181">
        <f t="shared" si="4"/>
        <v>30400</v>
      </c>
      <c r="G87" s="182">
        <v>0.02</v>
      </c>
      <c r="H87" s="183">
        <f t="shared" si="5"/>
        <v>608</v>
      </c>
    </row>
    <row r="88" spans="1:8" ht="15">
      <c r="A88" s="179" t="s">
        <v>8</v>
      </c>
      <c r="B88" s="121">
        <v>801</v>
      </c>
      <c r="C88" s="121">
        <v>4</v>
      </c>
      <c r="D88" s="180" t="s">
        <v>251</v>
      </c>
      <c r="E88" s="180">
        <v>25</v>
      </c>
      <c r="F88" s="181">
        <f t="shared" si="4"/>
        <v>80100</v>
      </c>
      <c r="G88" s="182">
        <v>0.02</v>
      </c>
      <c r="H88" s="183">
        <f t="shared" si="5"/>
        <v>1602</v>
      </c>
    </row>
    <row r="89" spans="1:8" ht="15">
      <c r="A89" s="179" t="s">
        <v>252</v>
      </c>
      <c r="B89" s="121">
        <v>195</v>
      </c>
      <c r="C89" s="121">
        <v>4</v>
      </c>
      <c r="D89" s="180" t="s">
        <v>253</v>
      </c>
      <c r="E89" s="180">
        <v>1</v>
      </c>
      <c r="F89" s="181">
        <f>B89*E89*C89</f>
        <v>780</v>
      </c>
      <c r="G89" s="182">
        <v>0.05</v>
      </c>
      <c r="H89" s="183">
        <f t="shared" si="5"/>
        <v>39</v>
      </c>
    </row>
    <row r="90" spans="1:8" ht="15">
      <c r="A90" s="179" t="s">
        <v>252</v>
      </c>
      <c r="B90" s="121">
        <v>195</v>
      </c>
      <c r="C90" s="121">
        <v>4</v>
      </c>
      <c r="D90" s="180" t="s">
        <v>253</v>
      </c>
      <c r="E90" s="180">
        <v>11</v>
      </c>
      <c r="F90" s="181">
        <f t="shared" si="4"/>
        <v>8580</v>
      </c>
      <c r="G90" s="182">
        <v>0.02</v>
      </c>
      <c r="H90" s="183">
        <f t="shared" si="5"/>
        <v>171.6</v>
      </c>
    </row>
    <row r="91" spans="1:8" ht="15">
      <c r="A91" s="179" t="s">
        <v>9</v>
      </c>
      <c r="B91" s="121">
        <v>210</v>
      </c>
      <c r="C91" s="121">
        <v>4</v>
      </c>
      <c r="D91" s="180" t="s">
        <v>254</v>
      </c>
      <c r="E91" s="180">
        <v>1</v>
      </c>
      <c r="F91" s="181">
        <f>B91*E91*C91</f>
        <v>840</v>
      </c>
      <c r="G91" s="182">
        <v>0.05</v>
      </c>
      <c r="H91" s="183">
        <f>F91*G91</f>
        <v>42</v>
      </c>
    </row>
    <row r="92" spans="1:8" ht="15">
      <c r="A92" s="179" t="s">
        <v>9</v>
      </c>
      <c r="B92" s="121">
        <v>394</v>
      </c>
      <c r="C92" s="121">
        <v>4</v>
      </c>
      <c r="D92" s="180" t="s">
        <v>255</v>
      </c>
      <c r="E92" s="180">
        <v>1</v>
      </c>
      <c r="F92" s="181">
        <f>B92*E92*C92</f>
        <v>1576</v>
      </c>
      <c r="G92" s="182">
        <v>0.05</v>
      </c>
      <c r="H92" s="183">
        <f>F92*G92</f>
        <v>78.80000000000001</v>
      </c>
    </row>
    <row r="93" spans="1:8" ht="15">
      <c r="A93" s="179" t="s">
        <v>9</v>
      </c>
      <c r="B93" s="121">
        <v>210</v>
      </c>
      <c r="C93" s="121">
        <v>4</v>
      </c>
      <c r="D93" s="180" t="s">
        <v>254</v>
      </c>
      <c r="E93" s="180">
        <v>51</v>
      </c>
      <c r="F93" s="181">
        <f t="shared" si="4"/>
        <v>42840</v>
      </c>
      <c r="G93" s="182">
        <v>0.02</v>
      </c>
      <c r="H93" s="183">
        <f t="shared" si="5"/>
        <v>856.8000000000001</v>
      </c>
    </row>
    <row r="94" spans="1:8" ht="15">
      <c r="A94" s="179" t="s">
        <v>9</v>
      </c>
      <c r="B94" s="121">
        <v>394</v>
      </c>
      <c r="C94" s="121">
        <v>4</v>
      </c>
      <c r="D94" s="180" t="s">
        <v>255</v>
      </c>
      <c r="E94" s="180">
        <v>51</v>
      </c>
      <c r="F94" s="181">
        <f t="shared" si="4"/>
        <v>80376</v>
      </c>
      <c r="G94" s="182">
        <v>0.02</v>
      </c>
      <c r="H94" s="183">
        <f t="shared" si="5"/>
        <v>1607.52</v>
      </c>
    </row>
    <row r="95" spans="1:8" ht="15">
      <c r="A95" s="179" t="s">
        <v>9</v>
      </c>
      <c r="B95" s="121">
        <v>33</v>
      </c>
      <c r="C95" s="121">
        <v>3</v>
      </c>
      <c r="D95" s="180" t="s">
        <v>256</v>
      </c>
      <c r="E95" s="180">
        <v>1</v>
      </c>
      <c r="F95" s="181">
        <f>B95*E95*C95</f>
        <v>99</v>
      </c>
      <c r="G95" s="182">
        <v>0.05</v>
      </c>
      <c r="H95" s="183">
        <f>F95*G95</f>
        <v>4.95</v>
      </c>
    </row>
    <row r="96" spans="1:8" ht="15">
      <c r="A96" s="179" t="s">
        <v>9</v>
      </c>
      <c r="B96" s="121">
        <v>33</v>
      </c>
      <c r="C96" s="121">
        <v>3</v>
      </c>
      <c r="D96" s="180" t="s">
        <v>256</v>
      </c>
      <c r="E96" s="180">
        <v>11</v>
      </c>
      <c r="F96" s="181">
        <f t="shared" si="4"/>
        <v>1089</v>
      </c>
      <c r="G96" s="182">
        <v>0.02</v>
      </c>
      <c r="H96" s="183">
        <f t="shared" si="5"/>
        <v>21.78</v>
      </c>
    </row>
    <row r="97" spans="1:8" ht="15">
      <c r="A97" s="179" t="s">
        <v>135</v>
      </c>
      <c r="B97" s="121">
        <v>67</v>
      </c>
      <c r="C97" s="121">
        <v>4</v>
      </c>
      <c r="D97" s="180" t="s">
        <v>257</v>
      </c>
      <c r="E97" s="180">
        <v>52</v>
      </c>
      <c r="F97" s="181">
        <f t="shared" si="4"/>
        <v>13936</v>
      </c>
      <c r="G97" s="182">
        <v>0.02</v>
      </c>
      <c r="H97" s="183">
        <f t="shared" si="5"/>
        <v>278.72</v>
      </c>
    </row>
    <row r="98" spans="1:8" ht="15">
      <c r="A98" s="179" t="s">
        <v>136</v>
      </c>
      <c r="B98" s="121">
        <v>46</v>
      </c>
      <c r="C98" s="121">
        <v>4</v>
      </c>
      <c r="D98" s="180" t="s">
        <v>258</v>
      </c>
      <c r="E98" s="180">
        <v>52</v>
      </c>
      <c r="F98" s="181">
        <f t="shared" si="4"/>
        <v>9568</v>
      </c>
      <c r="G98" s="182">
        <v>0.02</v>
      </c>
      <c r="H98" s="183">
        <f t="shared" si="5"/>
        <v>191.36</v>
      </c>
    </row>
    <row r="99" spans="1:8" ht="15">
      <c r="A99" s="179" t="s">
        <v>136</v>
      </c>
      <c r="B99" s="121">
        <v>79</v>
      </c>
      <c r="C99" s="121">
        <v>4</v>
      </c>
      <c r="D99" s="180" t="s">
        <v>259</v>
      </c>
      <c r="E99" s="180">
        <v>26</v>
      </c>
      <c r="F99" s="181">
        <f t="shared" si="4"/>
        <v>8216</v>
      </c>
      <c r="G99" s="182">
        <v>0.02</v>
      </c>
      <c r="H99" s="183">
        <f t="shared" si="5"/>
        <v>164.32</v>
      </c>
    </row>
    <row r="100" spans="1:8" ht="15">
      <c r="A100" s="179" t="s">
        <v>136</v>
      </c>
      <c r="B100" s="121">
        <v>41</v>
      </c>
      <c r="C100" s="121">
        <v>4</v>
      </c>
      <c r="D100" s="180" t="s">
        <v>260</v>
      </c>
      <c r="E100" s="180">
        <v>26</v>
      </c>
      <c r="F100" s="181">
        <f t="shared" si="4"/>
        <v>4264</v>
      </c>
      <c r="G100" s="182">
        <v>0.02</v>
      </c>
      <c r="H100" s="183">
        <f t="shared" si="5"/>
        <v>85.28</v>
      </c>
    </row>
    <row r="101" spans="1:8" ht="15">
      <c r="A101" s="179" t="s">
        <v>136</v>
      </c>
      <c r="B101" s="121">
        <v>40</v>
      </c>
      <c r="C101" s="121">
        <v>3</v>
      </c>
      <c r="D101" s="180" t="s">
        <v>261</v>
      </c>
      <c r="E101" s="180">
        <v>12</v>
      </c>
      <c r="F101" s="181">
        <f t="shared" si="4"/>
        <v>1440</v>
      </c>
      <c r="G101" s="182">
        <v>0.02</v>
      </c>
      <c r="H101" s="183">
        <f t="shared" si="5"/>
        <v>28.8</v>
      </c>
    </row>
    <row r="102" spans="1:8" ht="15">
      <c r="A102" s="179" t="s">
        <v>136</v>
      </c>
      <c r="B102" s="121">
        <v>53</v>
      </c>
      <c r="C102" s="121">
        <v>3</v>
      </c>
      <c r="D102" s="180" t="s">
        <v>262</v>
      </c>
      <c r="E102" s="180">
        <v>12</v>
      </c>
      <c r="F102" s="181">
        <f t="shared" si="4"/>
        <v>1908</v>
      </c>
      <c r="G102" s="182">
        <v>0.02</v>
      </c>
      <c r="H102" s="183">
        <f t="shared" si="5"/>
        <v>38.160000000000004</v>
      </c>
    </row>
    <row r="103" spans="1:8" ht="15">
      <c r="A103" s="179" t="s">
        <v>136</v>
      </c>
      <c r="B103" s="121">
        <v>60</v>
      </c>
      <c r="C103" s="121">
        <v>3</v>
      </c>
      <c r="D103" s="180" t="s">
        <v>263</v>
      </c>
      <c r="E103" s="180">
        <v>12</v>
      </c>
      <c r="F103" s="181">
        <f t="shared" si="4"/>
        <v>2160</v>
      </c>
      <c r="G103" s="182">
        <v>0.02</v>
      </c>
      <c r="H103" s="183">
        <f t="shared" si="5"/>
        <v>43.2</v>
      </c>
    </row>
    <row r="104" spans="1:8" ht="15">
      <c r="A104" s="179" t="s">
        <v>10</v>
      </c>
      <c r="B104" s="121">
        <v>401</v>
      </c>
      <c r="C104" s="121">
        <v>3</v>
      </c>
      <c r="D104" s="180" t="s">
        <v>264</v>
      </c>
      <c r="E104" s="180">
        <v>26</v>
      </c>
      <c r="F104" s="181">
        <f t="shared" si="4"/>
        <v>31278</v>
      </c>
      <c r="G104" s="182">
        <v>0.02</v>
      </c>
      <c r="H104" s="183">
        <f t="shared" si="5"/>
        <v>625.5600000000001</v>
      </c>
    </row>
    <row r="105" spans="1:8" ht="15">
      <c r="A105" s="179" t="s">
        <v>10</v>
      </c>
      <c r="B105" s="121">
        <v>152</v>
      </c>
      <c r="C105" s="121">
        <v>4</v>
      </c>
      <c r="D105" s="180" t="s">
        <v>265</v>
      </c>
      <c r="E105" s="180">
        <v>12</v>
      </c>
      <c r="F105" s="181">
        <f t="shared" si="4"/>
        <v>7296</v>
      </c>
      <c r="G105" s="182">
        <v>0.02</v>
      </c>
      <c r="H105" s="183">
        <f t="shared" si="5"/>
        <v>145.92000000000002</v>
      </c>
    </row>
    <row r="106" spans="1:8" ht="15">
      <c r="A106" s="179" t="s">
        <v>10</v>
      </c>
      <c r="B106" s="121">
        <v>70</v>
      </c>
      <c r="C106" s="121">
        <v>3</v>
      </c>
      <c r="D106" s="180" t="s">
        <v>266</v>
      </c>
      <c r="E106" s="180">
        <v>12</v>
      </c>
      <c r="F106" s="181">
        <f t="shared" si="4"/>
        <v>2520</v>
      </c>
      <c r="G106" s="182">
        <v>0.02</v>
      </c>
      <c r="H106" s="183">
        <f t="shared" si="5"/>
        <v>50.4</v>
      </c>
    </row>
    <row r="107" spans="1:8" ht="15">
      <c r="A107" s="179" t="s">
        <v>10</v>
      </c>
      <c r="B107" s="121">
        <v>76</v>
      </c>
      <c r="C107" s="121">
        <v>3</v>
      </c>
      <c r="D107" s="180" t="s">
        <v>267</v>
      </c>
      <c r="E107" s="180">
        <v>12</v>
      </c>
      <c r="F107" s="181">
        <f t="shared" si="4"/>
        <v>2736</v>
      </c>
      <c r="G107" s="182">
        <v>0.02</v>
      </c>
      <c r="H107" s="183">
        <f t="shared" si="5"/>
        <v>54.72</v>
      </c>
    </row>
    <row r="108" spans="1:8" ht="15">
      <c r="A108" s="179" t="s">
        <v>10</v>
      </c>
      <c r="B108" s="121">
        <v>95</v>
      </c>
      <c r="C108" s="121">
        <v>3</v>
      </c>
      <c r="D108" s="180" t="s">
        <v>268</v>
      </c>
      <c r="E108" s="180">
        <v>12</v>
      </c>
      <c r="F108" s="181">
        <f t="shared" si="4"/>
        <v>3420</v>
      </c>
      <c r="G108" s="182">
        <v>0.02</v>
      </c>
      <c r="H108" s="183">
        <f t="shared" si="5"/>
        <v>68.4</v>
      </c>
    </row>
    <row r="109" spans="1:8" ht="15">
      <c r="A109" s="179" t="s">
        <v>10</v>
      </c>
      <c r="B109" s="121">
        <v>145</v>
      </c>
      <c r="C109" s="121">
        <v>4</v>
      </c>
      <c r="D109" s="180" t="s">
        <v>269</v>
      </c>
      <c r="E109" s="180">
        <v>12</v>
      </c>
      <c r="F109" s="181">
        <f t="shared" si="4"/>
        <v>6960</v>
      </c>
      <c r="G109" s="182">
        <v>0.02</v>
      </c>
      <c r="H109" s="183">
        <f t="shared" si="5"/>
        <v>139.20000000000002</v>
      </c>
    </row>
    <row r="110" spans="1:8" ht="15">
      <c r="A110" s="179" t="s">
        <v>10</v>
      </c>
      <c r="B110" s="121">
        <v>143</v>
      </c>
      <c r="C110" s="121">
        <v>4</v>
      </c>
      <c r="D110" s="180" t="s">
        <v>270</v>
      </c>
      <c r="E110" s="180">
        <v>12</v>
      </c>
      <c r="F110" s="181">
        <f t="shared" si="4"/>
        <v>6864</v>
      </c>
      <c r="G110" s="182">
        <v>0.02</v>
      </c>
      <c r="H110" s="183">
        <f t="shared" si="5"/>
        <v>137.28</v>
      </c>
    </row>
    <row r="111" spans="1:8" ht="15">
      <c r="A111" s="179" t="s">
        <v>271</v>
      </c>
      <c r="B111" s="121">
        <v>4290</v>
      </c>
      <c r="C111" s="121">
        <v>4</v>
      </c>
      <c r="D111" s="180" t="s">
        <v>272</v>
      </c>
      <c r="E111" s="180">
        <v>12</v>
      </c>
      <c r="F111" s="181">
        <f t="shared" si="4"/>
        <v>205920</v>
      </c>
      <c r="G111" s="182">
        <v>0.02</v>
      </c>
      <c r="H111" s="183">
        <f>F111*G111</f>
        <v>4118.4</v>
      </c>
    </row>
    <row r="112" spans="1:8" ht="15">
      <c r="A112" s="179" t="s">
        <v>11</v>
      </c>
      <c r="B112" s="121">
        <v>223</v>
      </c>
      <c r="C112" s="121">
        <v>3</v>
      </c>
      <c r="D112" s="180" t="s">
        <v>273</v>
      </c>
      <c r="E112" s="180">
        <v>12</v>
      </c>
      <c r="F112" s="181">
        <f t="shared" si="4"/>
        <v>8028</v>
      </c>
      <c r="G112" s="182">
        <v>0.02</v>
      </c>
      <c r="H112" s="183">
        <f t="shared" si="5"/>
        <v>160.56</v>
      </c>
    </row>
    <row r="113" spans="1:8" ht="15">
      <c r="A113" s="179" t="s">
        <v>11</v>
      </c>
      <c r="B113" s="121">
        <v>225</v>
      </c>
      <c r="C113" s="121">
        <v>4</v>
      </c>
      <c r="D113" s="180" t="s">
        <v>274</v>
      </c>
      <c r="E113" s="180">
        <v>12</v>
      </c>
      <c r="F113" s="181">
        <f t="shared" si="4"/>
        <v>10800</v>
      </c>
      <c r="G113" s="182">
        <v>0.02</v>
      </c>
      <c r="H113" s="183">
        <f t="shared" si="5"/>
        <v>216</v>
      </c>
    </row>
    <row r="114" spans="1:8" ht="15">
      <c r="A114" s="179" t="s">
        <v>275</v>
      </c>
      <c r="B114" s="121">
        <v>75</v>
      </c>
      <c r="C114" s="121">
        <v>4</v>
      </c>
      <c r="D114" s="180" t="s">
        <v>276</v>
      </c>
      <c r="E114" s="180">
        <v>52</v>
      </c>
      <c r="F114" s="181">
        <f t="shared" si="4"/>
        <v>15600</v>
      </c>
      <c r="G114" s="182">
        <v>0.02</v>
      </c>
      <c r="H114" s="183">
        <f t="shared" si="5"/>
        <v>312</v>
      </c>
    </row>
    <row r="115" spans="1:8" ht="15">
      <c r="A115" s="179" t="s">
        <v>275</v>
      </c>
      <c r="B115" s="121">
        <v>170</v>
      </c>
      <c r="C115" s="121">
        <v>4</v>
      </c>
      <c r="D115" s="180" t="s">
        <v>277</v>
      </c>
      <c r="E115" s="180">
        <v>12</v>
      </c>
      <c r="F115" s="181">
        <f t="shared" si="4"/>
        <v>8160</v>
      </c>
      <c r="G115" s="182">
        <v>0.02</v>
      </c>
      <c r="H115" s="183">
        <f t="shared" si="5"/>
        <v>163.20000000000002</v>
      </c>
    </row>
    <row r="116" spans="1:8" ht="15">
      <c r="A116" s="179" t="s">
        <v>141</v>
      </c>
      <c r="B116" s="121">
        <v>216</v>
      </c>
      <c r="C116" s="121">
        <v>3</v>
      </c>
      <c r="D116" s="180" t="s">
        <v>278</v>
      </c>
      <c r="E116" s="180">
        <v>52</v>
      </c>
      <c r="F116" s="181">
        <f t="shared" si="4"/>
        <v>33696</v>
      </c>
      <c r="G116" s="182">
        <v>0.02</v>
      </c>
      <c r="H116" s="183">
        <f t="shared" si="5"/>
        <v>673.92</v>
      </c>
    </row>
    <row r="117" spans="1:8" ht="15">
      <c r="A117" s="179" t="s">
        <v>12</v>
      </c>
      <c r="B117" s="121">
        <v>123</v>
      </c>
      <c r="C117" s="121">
        <v>3</v>
      </c>
      <c r="D117" s="180" t="s">
        <v>279</v>
      </c>
      <c r="E117" s="180">
        <v>12</v>
      </c>
      <c r="F117" s="181">
        <f t="shared" si="4"/>
        <v>4428</v>
      </c>
      <c r="G117" s="182">
        <v>0.02</v>
      </c>
      <c r="H117" s="183">
        <f t="shared" si="5"/>
        <v>88.56</v>
      </c>
    </row>
    <row r="118" spans="1:8" ht="15">
      <c r="A118" s="179" t="s">
        <v>13</v>
      </c>
      <c r="B118" s="121">
        <v>172</v>
      </c>
      <c r="C118" s="121">
        <v>4</v>
      </c>
      <c r="D118" s="180" t="s">
        <v>280</v>
      </c>
      <c r="E118" s="180">
        <v>12</v>
      </c>
      <c r="F118" s="181">
        <f t="shared" si="4"/>
        <v>8256</v>
      </c>
      <c r="G118" s="182">
        <v>0.02</v>
      </c>
      <c r="H118" s="183">
        <f t="shared" si="5"/>
        <v>165.12</v>
      </c>
    </row>
    <row r="119" spans="1:8" ht="15">
      <c r="A119" s="179" t="s">
        <v>281</v>
      </c>
      <c r="B119" s="121">
        <v>143</v>
      </c>
      <c r="C119" s="121">
        <v>4</v>
      </c>
      <c r="D119" s="180" t="s">
        <v>282</v>
      </c>
      <c r="E119" s="180">
        <v>12</v>
      </c>
      <c r="F119" s="181">
        <f t="shared" si="4"/>
        <v>6864</v>
      </c>
      <c r="G119" s="182">
        <v>0.02</v>
      </c>
      <c r="H119" s="183">
        <f t="shared" si="5"/>
        <v>137.28</v>
      </c>
    </row>
    <row r="120" spans="1:8" ht="15">
      <c r="A120" s="179" t="s">
        <v>283</v>
      </c>
      <c r="B120" s="121">
        <v>104</v>
      </c>
      <c r="C120" s="121">
        <v>3</v>
      </c>
      <c r="D120" s="180" t="s">
        <v>284</v>
      </c>
      <c r="E120" s="180">
        <v>12</v>
      </c>
      <c r="F120" s="181">
        <f t="shared" si="4"/>
        <v>3744</v>
      </c>
      <c r="G120" s="182">
        <v>0.02</v>
      </c>
      <c r="H120" s="183">
        <f t="shared" si="5"/>
        <v>74.88</v>
      </c>
    </row>
    <row r="121" spans="1:8" ht="15">
      <c r="A121" s="179" t="s">
        <v>283</v>
      </c>
      <c r="B121" s="121">
        <v>80</v>
      </c>
      <c r="C121" s="121">
        <v>3</v>
      </c>
      <c r="D121" s="180" t="s">
        <v>285</v>
      </c>
      <c r="E121" s="180">
        <v>12</v>
      </c>
      <c r="F121" s="181">
        <f t="shared" si="4"/>
        <v>2880</v>
      </c>
      <c r="G121" s="182">
        <v>0.02</v>
      </c>
      <c r="H121" s="183">
        <f t="shared" si="5"/>
        <v>57.6</v>
      </c>
    </row>
    <row r="122" spans="1:8" ht="18" customHeight="1">
      <c r="A122" s="179" t="s">
        <v>283</v>
      </c>
      <c r="B122" s="121">
        <v>58</v>
      </c>
      <c r="C122" s="121">
        <v>3</v>
      </c>
      <c r="D122" s="180" t="s">
        <v>286</v>
      </c>
      <c r="E122" s="180">
        <v>12</v>
      </c>
      <c r="F122" s="181">
        <f t="shared" si="4"/>
        <v>2088</v>
      </c>
      <c r="G122" s="182">
        <v>0.02</v>
      </c>
      <c r="H122" s="183">
        <f t="shared" si="5"/>
        <v>41.76</v>
      </c>
    </row>
    <row r="123" spans="1:8" ht="15">
      <c r="A123" s="179" t="s">
        <v>98</v>
      </c>
      <c r="B123" s="121">
        <v>688</v>
      </c>
      <c r="C123" s="121">
        <v>4</v>
      </c>
      <c r="D123" s="180" t="s">
        <v>287</v>
      </c>
      <c r="E123" s="180">
        <v>26</v>
      </c>
      <c r="F123" s="181">
        <f t="shared" si="4"/>
        <v>71552</v>
      </c>
      <c r="G123" s="182">
        <v>0.02</v>
      </c>
      <c r="H123" s="183">
        <f t="shared" si="5"/>
        <v>1431.04</v>
      </c>
    </row>
    <row r="124" spans="1:8" ht="15">
      <c r="A124" s="179" t="s">
        <v>98</v>
      </c>
      <c r="B124" s="121">
        <v>261</v>
      </c>
      <c r="C124" s="121">
        <v>4</v>
      </c>
      <c r="D124" s="180" t="s">
        <v>288</v>
      </c>
      <c r="E124" s="180">
        <v>26</v>
      </c>
      <c r="F124" s="181">
        <f t="shared" si="4"/>
        <v>27144</v>
      </c>
      <c r="G124" s="182">
        <v>0.02</v>
      </c>
      <c r="H124" s="183">
        <f t="shared" si="5"/>
        <v>542.88</v>
      </c>
    </row>
    <row r="125" spans="1:8" ht="15">
      <c r="A125" s="179" t="s">
        <v>98</v>
      </c>
      <c r="B125" s="121">
        <v>16</v>
      </c>
      <c r="C125" s="121">
        <v>4</v>
      </c>
      <c r="D125" s="180" t="s">
        <v>289</v>
      </c>
      <c r="E125" s="180">
        <v>26</v>
      </c>
      <c r="F125" s="181">
        <f t="shared" si="4"/>
        <v>1664</v>
      </c>
      <c r="G125" s="182">
        <v>0.02</v>
      </c>
      <c r="H125" s="183">
        <f t="shared" si="5"/>
        <v>33.28</v>
      </c>
    </row>
    <row r="126" spans="1:8" ht="15">
      <c r="A126" s="179" t="s">
        <v>98</v>
      </c>
      <c r="B126" s="121">
        <v>109</v>
      </c>
      <c r="C126" s="121">
        <v>4</v>
      </c>
      <c r="D126" s="180" t="s">
        <v>290</v>
      </c>
      <c r="E126" s="180">
        <v>12</v>
      </c>
      <c r="F126" s="181">
        <f t="shared" si="4"/>
        <v>5232</v>
      </c>
      <c r="G126" s="182">
        <v>0.02</v>
      </c>
      <c r="H126" s="183">
        <f t="shared" si="5"/>
        <v>104.64</v>
      </c>
    </row>
    <row r="127" spans="1:8" ht="15">
      <c r="A127" s="179" t="s">
        <v>98</v>
      </c>
      <c r="B127" s="121">
        <v>103</v>
      </c>
      <c r="C127" s="121">
        <v>4</v>
      </c>
      <c r="D127" s="180" t="s">
        <v>291</v>
      </c>
      <c r="E127" s="180">
        <v>12</v>
      </c>
      <c r="F127" s="181">
        <f t="shared" si="4"/>
        <v>4944</v>
      </c>
      <c r="G127" s="182">
        <v>0.02</v>
      </c>
      <c r="H127" s="183">
        <f t="shared" si="5"/>
        <v>98.88</v>
      </c>
    </row>
    <row r="128" spans="1:8" ht="15">
      <c r="A128" s="179" t="s">
        <v>98</v>
      </c>
      <c r="B128" s="121">
        <v>112</v>
      </c>
      <c r="C128" s="121">
        <v>4</v>
      </c>
      <c r="D128" s="180" t="s">
        <v>292</v>
      </c>
      <c r="E128" s="180">
        <v>12</v>
      </c>
      <c r="F128" s="181">
        <f t="shared" si="4"/>
        <v>5376</v>
      </c>
      <c r="G128" s="182">
        <v>0.02</v>
      </c>
      <c r="H128" s="183">
        <f t="shared" si="5"/>
        <v>107.52</v>
      </c>
    </row>
    <row r="129" spans="1:8" ht="15">
      <c r="A129" s="179" t="s">
        <v>293</v>
      </c>
      <c r="B129" s="121">
        <v>412</v>
      </c>
      <c r="C129" s="121">
        <v>4</v>
      </c>
      <c r="D129" s="180" t="s">
        <v>294</v>
      </c>
      <c r="E129" s="180">
        <v>12</v>
      </c>
      <c r="F129" s="181">
        <f t="shared" si="4"/>
        <v>19776</v>
      </c>
      <c r="G129" s="182">
        <v>0.02</v>
      </c>
      <c r="H129" s="183">
        <f t="shared" si="5"/>
        <v>395.52</v>
      </c>
    </row>
    <row r="130" spans="1:8" ht="15">
      <c r="A130" s="179" t="s">
        <v>144</v>
      </c>
      <c r="B130" s="121">
        <v>118</v>
      </c>
      <c r="C130" s="121">
        <v>4</v>
      </c>
      <c r="D130" s="180" t="s">
        <v>295</v>
      </c>
      <c r="E130" s="180">
        <v>12</v>
      </c>
      <c r="F130" s="181">
        <f t="shared" si="4"/>
        <v>5664</v>
      </c>
      <c r="G130" s="182">
        <v>0.02</v>
      </c>
      <c r="H130" s="183">
        <f t="shared" si="5"/>
        <v>113.28</v>
      </c>
    </row>
    <row r="131" spans="1:8" ht="15">
      <c r="A131" s="179" t="s">
        <v>144</v>
      </c>
      <c r="B131" s="121">
        <v>146</v>
      </c>
      <c r="C131" s="121">
        <v>4</v>
      </c>
      <c r="D131" s="180" t="s">
        <v>296</v>
      </c>
      <c r="E131" s="180">
        <v>12</v>
      </c>
      <c r="F131" s="181">
        <f t="shared" si="4"/>
        <v>7008</v>
      </c>
      <c r="G131" s="182">
        <v>0.02</v>
      </c>
      <c r="H131" s="183">
        <f t="shared" si="5"/>
        <v>140.16</v>
      </c>
    </row>
    <row r="132" spans="1:8" ht="15">
      <c r="A132" s="179" t="s">
        <v>144</v>
      </c>
      <c r="B132" s="121">
        <v>66</v>
      </c>
      <c r="C132" s="121">
        <v>4</v>
      </c>
      <c r="D132" s="180" t="s">
        <v>297</v>
      </c>
      <c r="E132" s="180">
        <v>12</v>
      </c>
      <c r="F132" s="181">
        <f t="shared" si="4"/>
        <v>3168</v>
      </c>
      <c r="G132" s="182">
        <v>0.02</v>
      </c>
      <c r="H132" s="183">
        <f t="shared" si="5"/>
        <v>63.36</v>
      </c>
    </row>
    <row r="133" spans="1:8" ht="15">
      <c r="A133" s="179" t="s">
        <v>146</v>
      </c>
      <c r="B133" s="121">
        <v>219</v>
      </c>
      <c r="C133" s="121">
        <v>4</v>
      </c>
      <c r="D133" s="180" t="s">
        <v>298</v>
      </c>
      <c r="E133" s="180">
        <v>12</v>
      </c>
      <c r="F133" s="181">
        <f t="shared" si="4"/>
        <v>10512</v>
      </c>
      <c r="G133" s="182">
        <v>0.02</v>
      </c>
      <c r="H133" s="183">
        <f t="shared" si="5"/>
        <v>210.24</v>
      </c>
    </row>
    <row r="134" spans="1:8" ht="15">
      <c r="A134" s="179" t="s">
        <v>147</v>
      </c>
      <c r="B134" s="121">
        <v>70</v>
      </c>
      <c r="C134" s="121">
        <v>4</v>
      </c>
      <c r="D134" s="180" t="s">
        <v>299</v>
      </c>
      <c r="E134" s="180">
        <v>12</v>
      </c>
      <c r="F134" s="181">
        <f t="shared" si="4"/>
        <v>3360</v>
      </c>
      <c r="G134" s="182">
        <v>0.02</v>
      </c>
      <c r="H134" s="183">
        <f t="shared" si="5"/>
        <v>67.2</v>
      </c>
    </row>
    <row r="135" spans="1:8" ht="15">
      <c r="A135" s="179" t="s">
        <v>147</v>
      </c>
      <c r="B135" s="121">
        <v>83</v>
      </c>
      <c r="C135" s="121">
        <v>4</v>
      </c>
      <c r="D135" s="180" t="s">
        <v>300</v>
      </c>
      <c r="E135" s="180">
        <v>12</v>
      </c>
      <c r="F135" s="181">
        <f t="shared" si="4"/>
        <v>3984</v>
      </c>
      <c r="G135" s="182">
        <v>0.02</v>
      </c>
      <c r="H135" s="183">
        <f t="shared" si="5"/>
        <v>79.68</v>
      </c>
    </row>
    <row r="136" spans="1:8" ht="15">
      <c r="A136" s="179" t="s">
        <v>147</v>
      </c>
      <c r="B136" s="121">
        <v>95</v>
      </c>
      <c r="C136" s="121">
        <v>4</v>
      </c>
      <c r="D136" s="180" t="s">
        <v>301</v>
      </c>
      <c r="E136" s="180">
        <v>12</v>
      </c>
      <c r="F136" s="181">
        <f t="shared" si="4"/>
        <v>4560</v>
      </c>
      <c r="G136" s="182">
        <v>0.02</v>
      </c>
      <c r="H136" s="183">
        <f t="shared" si="5"/>
        <v>91.2</v>
      </c>
    </row>
    <row r="137" spans="1:8" ht="15">
      <c r="A137" s="179" t="s">
        <v>302</v>
      </c>
      <c r="B137" s="121">
        <v>208</v>
      </c>
      <c r="C137" s="121">
        <v>4</v>
      </c>
      <c r="D137" s="180" t="s">
        <v>303</v>
      </c>
      <c r="E137" s="180">
        <v>12</v>
      </c>
      <c r="F137" s="181">
        <f t="shared" si="4"/>
        <v>9984</v>
      </c>
      <c r="G137" s="182">
        <v>0.02</v>
      </c>
      <c r="H137" s="183">
        <f t="shared" si="5"/>
        <v>199.68</v>
      </c>
    </row>
    <row r="138" spans="1:8" ht="15">
      <c r="A138" s="179" t="s">
        <v>14</v>
      </c>
      <c r="B138" s="121">
        <v>227</v>
      </c>
      <c r="C138" s="121">
        <v>4</v>
      </c>
      <c r="D138" s="180" t="s">
        <v>304</v>
      </c>
      <c r="E138" s="180">
        <v>26</v>
      </c>
      <c r="F138" s="181">
        <f t="shared" si="4"/>
        <v>23608</v>
      </c>
      <c r="G138" s="182">
        <v>0.02</v>
      </c>
      <c r="H138" s="183">
        <f t="shared" si="5"/>
        <v>472.16</v>
      </c>
    </row>
    <row r="139" spans="1:8" ht="15">
      <c r="A139" s="179" t="s">
        <v>14</v>
      </c>
      <c r="B139" s="121">
        <v>801</v>
      </c>
      <c r="C139" s="121">
        <v>4</v>
      </c>
      <c r="D139" s="180" t="s">
        <v>305</v>
      </c>
      <c r="E139" s="180">
        <v>12</v>
      </c>
      <c r="F139" s="181">
        <f t="shared" si="4"/>
        <v>38448</v>
      </c>
      <c r="G139" s="182">
        <v>0.02</v>
      </c>
      <c r="H139" s="183">
        <f t="shared" si="5"/>
        <v>768.96</v>
      </c>
    </row>
    <row r="140" spans="1:8" ht="15">
      <c r="A140" s="179" t="s">
        <v>14</v>
      </c>
      <c r="B140" s="121">
        <v>1024</v>
      </c>
      <c r="C140" s="121">
        <v>4</v>
      </c>
      <c r="D140" s="180" t="s">
        <v>306</v>
      </c>
      <c r="E140" s="180">
        <v>12</v>
      </c>
      <c r="F140" s="181">
        <f t="shared" si="4"/>
        <v>49152</v>
      </c>
      <c r="G140" s="182">
        <v>0.02</v>
      </c>
      <c r="H140" s="183">
        <f t="shared" si="5"/>
        <v>983.04</v>
      </c>
    </row>
    <row r="141" spans="1:8" ht="15">
      <c r="A141" s="179" t="s">
        <v>14</v>
      </c>
      <c r="B141" s="121">
        <v>4618</v>
      </c>
      <c r="C141" s="121">
        <v>4</v>
      </c>
      <c r="D141" s="180" t="s">
        <v>307</v>
      </c>
      <c r="E141" s="180">
        <v>26</v>
      </c>
      <c r="F141" s="181">
        <f t="shared" si="4"/>
        <v>480272</v>
      </c>
      <c r="G141" s="182">
        <v>0.02</v>
      </c>
      <c r="H141" s="183">
        <f>F141*G141</f>
        <v>9605.44</v>
      </c>
    </row>
    <row r="142" spans="1:8" ht="15">
      <c r="A142" s="179" t="s">
        <v>15</v>
      </c>
      <c r="B142" s="121">
        <v>242</v>
      </c>
      <c r="C142" s="121">
        <v>4</v>
      </c>
      <c r="D142" s="180" t="s">
        <v>308</v>
      </c>
      <c r="E142" s="180">
        <v>12</v>
      </c>
      <c r="F142" s="181">
        <f aca="true" t="shared" si="6" ref="F142:F205">B142*E142*C142</f>
        <v>11616</v>
      </c>
      <c r="G142" s="182">
        <v>0.02</v>
      </c>
      <c r="H142" s="183">
        <f aca="true" t="shared" si="7" ref="H142:H205">F142*G142</f>
        <v>232.32</v>
      </c>
    </row>
    <row r="143" spans="1:8" ht="15">
      <c r="A143" s="165" t="s">
        <v>16</v>
      </c>
      <c r="B143" s="121"/>
      <c r="C143" s="121"/>
      <c r="D143" s="180"/>
      <c r="E143" s="180"/>
      <c r="F143" s="181"/>
      <c r="G143" s="182"/>
      <c r="H143" s="183"/>
    </row>
    <row r="144" spans="1:8" ht="15">
      <c r="A144" s="179" t="s">
        <v>152</v>
      </c>
      <c r="B144" s="180">
        <v>45</v>
      </c>
      <c r="C144" s="121">
        <v>4</v>
      </c>
      <c r="D144" s="180" t="s">
        <v>309</v>
      </c>
      <c r="E144" s="180">
        <v>26</v>
      </c>
      <c r="F144" s="181">
        <f t="shared" si="6"/>
        <v>4680</v>
      </c>
      <c r="G144" s="182">
        <v>0.02</v>
      </c>
      <c r="H144" s="183">
        <f t="shared" si="7"/>
        <v>93.60000000000001</v>
      </c>
    </row>
    <row r="145" spans="1:8" ht="15">
      <c r="A145" s="179" t="s">
        <v>152</v>
      </c>
      <c r="B145" s="121">
        <v>59</v>
      </c>
      <c r="C145" s="121">
        <v>4</v>
      </c>
      <c r="D145" s="180" t="s">
        <v>310</v>
      </c>
      <c r="E145" s="180">
        <v>26</v>
      </c>
      <c r="F145" s="181">
        <f t="shared" si="6"/>
        <v>6136</v>
      </c>
      <c r="G145" s="182">
        <v>0.02</v>
      </c>
      <c r="H145" s="183">
        <f t="shared" si="7"/>
        <v>122.72</v>
      </c>
    </row>
    <row r="146" spans="1:8" ht="15">
      <c r="A146" s="179" t="s">
        <v>311</v>
      </c>
      <c r="B146" s="121">
        <v>150</v>
      </c>
      <c r="C146" s="121">
        <v>4</v>
      </c>
      <c r="D146" s="180" t="s">
        <v>312</v>
      </c>
      <c r="E146" s="180">
        <v>12</v>
      </c>
      <c r="F146" s="181">
        <f t="shared" si="6"/>
        <v>7200</v>
      </c>
      <c r="G146" s="182">
        <v>0.02</v>
      </c>
      <c r="H146" s="183">
        <f t="shared" si="7"/>
        <v>144</v>
      </c>
    </row>
    <row r="147" spans="1:8" ht="15">
      <c r="A147" s="179" t="s">
        <v>313</v>
      </c>
      <c r="B147" s="121">
        <v>515</v>
      </c>
      <c r="C147" s="121">
        <v>4</v>
      </c>
      <c r="D147" s="180" t="s">
        <v>314</v>
      </c>
      <c r="E147" s="180">
        <v>1</v>
      </c>
      <c r="F147" s="181">
        <f t="shared" si="6"/>
        <v>2060</v>
      </c>
      <c r="G147" s="182">
        <v>0.05</v>
      </c>
      <c r="H147" s="183">
        <f t="shared" si="7"/>
        <v>103</v>
      </c>
    </row>
    <row r="148" spans="1:8" ht="15">
      <c r="A148" s="179" t="s">
        <v>313</v>
      </c>
      <c r="B148" s="121">
        <v>78</v>
      </c>
      <c r="C148" s="121">
        <v>4</v>
      </c>
      <c r="D148" s="180" t="s">
        <v>315</v>
      </c>
      <c r="E148" s="180">
        <v>1</v>
      </c>
      <c r="F148" s="181">
        <f t="shared" si="6"/>
        <v>312</v>
      </c>
      <c r="G148" s="182">
        <v>0.05</v>
      </c>
      <c r="H148" s="183">
        <f t="shared" si="7"/>
        <v>15.600000000000001</v>
      </c>
    </row>
    <row r="149" spans="1:8" ht="15">
      <c r="A149" s="179" t="s">
        <v>316</v>
      </c>
      <c r="B149" s="121">
        <v>113</v>
      </c>
      <c r="C149" s="121">
        <v>4</v>
      </c>
      <c r="D149" s="180" t="s">
        <v>317</v>
      </c>
      <c r="E149" s="180">
        <v>1</v>
      </c>
      <c r="F149" s="181">
        <f t="shared" si="6"/>
        <v>452</v>
      </c>
      <c r="G149" s="182">
        <v>0.05</v>
      </c>
      <c r="H149" s="183">
        <f t="shared" si="7"/>
        <v>22.6</v>
      </c>
    </row>
    <row r="150" spans="1:8" ht="15">
      <c r="A150" s="179" t="s">
        <v>316</v>
      </c>
      <c r="B150" s="121">
        <v>102</v>
      </c>
      <c r="C150" s="121">
        <v>4</v>
      </c>
      <c r="D150" s="180" t="s">
        <v>318</v>
      </c>
      <c r="E150" s="180">
        <v>1</v>
      </c>
      <c r="F150" s="181">
        <f t="shared" si="6"/>
        <v>408</v>
      </c>
      <c r="G150" s="182">
        <v>0.05</v>
      </c>
      <c r="H150" s="183">
        <f t="shared" si="7"/>
        <v>20.400000000000002</v>
      </c>
    </row>
    <row r="151" spans="1:8" ht="15">
      <c r="A151" s="179" t="s">
        <v>316</v>
      </c>
      <c r="B151" s="121">
        <v>119</v>
      </c>
      <c r="C151" s="121">
        <v>4</v>
      </c>
      <c r="D151" s="180" t="s">
        <v>319</v>
      </c>
      <c r="E151" s="180">
        <v>1</v>
      </c>
      <c r="F151" s="181">
        <f t="shared" si="6"/>
        <v>476</v>
      </c>
      <c r="G151" s="182">
        <v>0.05</v>
      </c>
      <c r="H151" s="183">
        <f t="shared" si="7"/>
        <v>23.8</v>
      </c>
    </row>
    <row r="152" spans="1:8" ht="15">
      <c r="A152" s="179" t="s">
        <v>316</v>
      </c>
      <c r="B152" s="121">
        <v>251</v>
      </c>
      <c r="C152" s="121">
        <v>4</v>
      </c>
      <c r="D152" s="180" t="s">
        <v>320</v>
      </c>
      <c r="E152" s="180">
        <v>1</v>
      </c>
      <c r="F152" s="181">
        <f t="shared" si="6"/>
        <v>1004</v>
      </c>
      <c r="G152" s="182">
        <v>0.05</v>
      </c>
      <c r="H152" s="183">
        <f t="shared" si="7"/>
        <v>50.2</v>
      </c>
    </row>
    <row r="153" spans="1:8" ht="15">
      <c r="A153" s="179" t="s">
        <v>321</v>
      </c>
      <c r="B153" s="121">
        <v>201</v>
      </c>
      <c r="C153" s="121">
        <v>4</v>
      </c>
      <c r="D153" s="180" t="s">
        <v>322</v>
      </c>
      <c r="E153" s="180">
        <v>1</v>
      </c>
      <c r="F153" s="181">
        <f t="shared" si="6"/>
        <v>804</v>
      </c>
      <c r="G153" s="182">
        <v>0.05</v>
      </c>
      <c r="H153" s="183">
        <f t="shared" si="7"/>
        <v>40.2</v>
      </c>
    </row>
    <row r="154" spans="1:8" ht="15">
      <c r="A154" s="179" t="s">
        <v>321</v>
      </c>
      <c r="B154" s="121">
        <v>196</v>
      </c>
      <c r="C154" s="121">
        <v>4</v>
      </c>
      <c r="D154" s="180" t="s">
        <v>323</v>
      </c>
      <c r="E154" s="180">
        <v>1</v>
      </c>
      <c r="F154" s="181">
        <f t="shared" si="6"/>
        <v>784</v>
      </c>
      <c r="G154" s="182">
        <v>0.05</v>
      </c>
      <c r="H154" s="183">
        <f t="shared" si="7"/>
        <v>39.2</v>
      </c>
    </row>
    <row r="155" spans="1:8" ht="15">
      <c r="A155" s="179" t="s">
        <v>324</v>
      </c>
      <c r="B155" s="121">
        <v>56</v>
      </c>
      <c r="C155" s="121">
        <v>4</v>
      </c>
      <c r="D155" s="180" t="s">
        <v>325</v>
      </c>
      <c r="E155" s="180">
        <v>1</v>
      </c>
      <c r="F155" s="181">
        <f t="shared" si="6"/>
        <v>224</v>
      </c>
      <c r="G155" s="182">
        <v>0.05</v>
      </c>
      <c r="H155" s="183">
        <f t="shared" si="7"/>
        <v>11.200000000000001</v>
      </c>
    </row>
    <row r="156" spans="1:8" ht="15">
      <c r="A156" s="179" t="s">
        <v>324</v>
      </c>
      <c r="B156" s="121">
        <v>29</v>
      </c>
      <c r="C156" s="121">
        <v>4</v>
      </c>
      <c r="D156" s="180" t="s">
        <v>326</v>
      </c>
      <c r="E156" s="180">
        <v>1</v>
      </c>
      <c r="F156" s="181">
        <f t="shared" si="6"/>
        <v>116</v>
      </c>
      <c r="G156" s="182">
        <v>0.05</v>
      </c>
      <c r="H156" s="183">
        <f t="shared" si="7"/>
        <v>5.800000000000001</v>
      </c>
    </row>
    <row r="157" spans="1:8" ht="15">
      <c r="A157" s="179" t="s">
        <v>324</v>
      </c>
      <c r="B157" s="121">
        <v>31</v>
      </c>
      <c r="C157" s="121">
        <v>4</v>
      </c>
      <c r="D157" s="180" t="s">
        <v>327</v>
      </c>
      <c r="E157" s="180">
        <v>1</v>
      </c>
      <c r="F157" s="181">
        <f t="shared" si="6"/>
        <v>124</v>
      </c>
      <c r="G157" s="182">
        <v>0.05</v>
      </c>
      <c r="H157" s="183">
        <f t="shared" si="7"/>
        <v>6.2</v>
      </c>
    </row>
    <row r="158" spans="1:8" ht="15">
      <c r="A158" s="179" t="s">
        <v>324</v>
      </c>
      <c r="B158" s="121">
        <v>57</v>
      </c>
      <c r="C158" s="121">
        <v>4</v>
      </c>
      <c r="D158" s="180" t="s">
        <v>328</v>
      </c>
      <c r="E158" s="180">
        <v>1</v>
      </c>
      <c r="F158" s="181">
        <f t="shared" si="6"/>
        <v>228</v>
      </c>
      <c r="G158" s="182">
        <v>0.05</v>
      </c>
      <c r="H158" s="183">
        <f t="shared" si="7"/>
        <v>11.4</v>
      </c>
    </row>
    <row r="159" spans="1:8" ht="15">
      <c r="A159" s="179" t="s">
        <v>324</v>
      </c>
      <c r="B159" s="121">
        <v>46</v>
      </c>
      <c r="C159" s="121">
        <v>4</v>
      </c>
      <c r="D159" s="180" t="s">
        <v>329</v>
      </c>
      <c r="E159" s="180">
        <v>1</v>
      </c>
      <c r="F159" s="181">
        <f t="shared" si="6"/>
        <v>184</v>
      </c>
      <c r="G159" s="182">
        <v>0.05</v>
      </c>
      <c r="H159" s="183">
        <f t="shared" si="7"/>
        <v>9.200000000000001</v>
      </c>
    </row>
    <row r="160" spans="1:8" ht="15">
      <c r="A160" s="179" t="s">
        <v>324</v>
      </c>
      <c r="B160" s="121">
        <v>31</v>
      </c>
      <c r="C160" s="121">
        <v>4</v>
      </c>
      <c r="D160" s="180" t="s">
        <v>330</v>
      </c>
      <c r="E160" s="180">
        <v>1</v>
      </c>
      <c r="F160" s="181">
        <f t="shared" si="6"/>
        <v>124</v>
      </c>
      <c r="G160" s="182">
        <v>0.05</v>
      </c>
      <c r="H160" s="183">
        <f t="shared" si="7"/>
        <v>6.2</v>
      </c>
    </row>
    <row r="161" spans="1:8" ht="15">
      <c r="A161" s="179" t="s">
        <v>324</v>
      </c>
      <c r="B161" s="121">
        <v>131</v>
      </c>
      <c r="C161" s="121">
        <v>4</v>
      </c>
      <c r="D161" s="180" t="s">
        <v>331</v>
      </c>
      <c r="E161" s="180">
        <v>1</v>
      </c>
      <c r="F161" s="181">
        <f t="shared" si="6"/>
        <v>524</v>
      </c>
      <c r="G161" s="182">
        <v>0.05</v>
      </c>
      <c r="H161" s="183">
        <f t="shared" si="7"/>
        <v>26.200000000000003</v>
      </c>
    </row>
    <row r="162" spans="1:8" ht="15">
      <c r="A162" s="179" t="s">
        <v>324</v>
      </c>
      <c r="B162" s="121">
        <v>220</v>
      </c>
      <c r="C162" s="121">
        <v>4</v>
      </c>
      <c r="D162" s="180" t="s">
        <v>332</v>
      </c>
      <c r="E162" s="180">
        <v>1</v>
      </c>
      <c r="F162" s="181">
        <f t="shared" si="6"/>
        <v>880</v>
      </c>
      <c r="G162" s="182">
        <v>0.05</v>
      </c>
      <c r="H162" s="183">
        <f t="shared" si="7"/>
        <v>44</v>
      </c>
    </row>
    <row r="163" spans="1:8" ht="15">
      <c r="A163" s="179" t="s">
        <v>333</v>
      </c>
      <c r="B163" s="121">
        <v>267</v>
      </c>
      <c r="C163" s="121">
        <v>4</v>
      </c>
      <c r="D163" s="180" t="s">
        <v>334</v>
      </c>
      <c r="E163" s="180">
        <v>1</v>
      </c>
      <c r="F163" s="181">
        <f t="shared" si="6"/>
        <v>1068</v>
      </c>
      <c r="G163" s="182">
        <v>0.05</v>
      </c>
      <c r="H163" s="183">
        <f t="shared" si="7"/>
        <v>53.400000000000006</v>
      </c>
    </row>
    <row r="164" spans="1:8" ht="15">
      <c r="A164" s="179" t="s">
        <v>333</v>
      </c>
      <c r="B164" s="121">
        <v>178</v>
      </c>
      <c r="C164" s="121">
        <v>4</v>
      </c>
      <c r="D164" s="180" t="s">
        <v>335</v>
      </c>
      <c r="E164" s="180">
        <v>1</v>
      </c>
      <c r="F164" s="181">
        <f t="shared" si="6"/>
        <v>712</v>
      </c>
      <c r="G164" s="182">
        <v>0.05</v>
      </c>
      <c r="H164" s="183">
        <f t="shared" si="7"/>
        <v>35.6</v>
      </c>
    </row>
    <row r="165" spans="1:8" ht="15">
      <c r="A165" s="179" t="s">
        <v>18</v>
      </c>
      <c r="B165" s="121">
        <v>73</v>
      </c>
      <c r="C165" s="121">
        <v>4</v>
      </c>
      <c r="D165" s="180" t="s">
        <v>336</v>
      </c>
      <c r="E165" s="180">
        <v>1</v>
      </c>
      <c r="F165" s="181">
        <f t="shared" si="6"/>
        <v>292</v>
      </c>
      <c r="G165" s="182">
        <v>0.05</v>
      </c>
      <c r="H165" s="183">
        <f t="shared" si="7"/>
        <v>14.600000000000001</v>
      </c>
    </row>
    <row r="166" spans="1:8" ht="15">
      <c r="A166" s="179" t="s">
        <v>18</v>
      </c>
      <c r="B166" s="121">
        <v>440</v>
      </c>
      <c r="C166" s="121">
        <v>4</v>
      </c>
      <c r="D166" s="180" t="s">
        <v>337</v>
      </c>
      <c r="E166" s="180">
        <v>1</v>
      </c>
      <c r="F166" s="181">
        <f t="shared" si="6"/>
        <v>1760</v>
      </c>
      <c r="G166" s="182">
        <v>0.05</v>
      </c>
      <c r="H166" s="183">
        <f t="shared" si="7"/>
        <v>88</v>
      </c>
    </row>
    <row r="167" spans="1:8" ht="15">
      <c r="A167" s="179" t="s">
        <v>18</v>
      </c>
      <c r="B167" s="121">
        <v>27</v>
      </c>
      <c r="C167" s="121">
        <v>4</v>
      </c>
      <c r="D167" s="180" t="s">
        <v>338</v>
      </c>
      <c r="E167" s="180">
        <v>1</v>
      </c>
      <c r="F167" s="181">
        <f t="shared" si="6"/>
        <v>108</v>
      </c>
      <c r="G167" s="182">
        <v>0.05</v>
      </c>
      <c r="H167" s="183">
        <f t="shared" si="7"/>
        <v>5.4</v>
      </c>
    </row>
    <row r="168" spans="1:8" ht="15">
      <c r="A168" s="179" t="s">
        <v>18</v>
      </c>
      <c r="B168" s="121">
        <v>182</v>
      </c>
      <c r="C168" s="121">
        <v>4</v>
      </c>
      <c r="D168" s="180" t="s">
        <v>339</v>
      </c>
      <c r="E168" s="180">
        <v>1</v>
      </c>
      <c r="F168" s="181">
        <f t="shared" si="6"/>
        <v>728</v>
      </c>
      <c r="G168" s="182">
        <v>0.05</v>
      </c>
      <c r="H168" s="183">
        <f t="shared" si="7"/>
        <v>36.4</v>
      </c>
    </row>
    <row r="169" spans="1:8" ht="15">
      <c r="A169" s="179" t="s">
        <v>18</v>
      </c>
      <c r="B169" s="121">
        <v>37</v>
      </c>
      <c r="C169" s="121">
        <v>4</v>
      </c>
      <c r="D169" s="180" t="s">
        <v>340</v>
      </c>
      <c r="E169" s="180">
        <v>1</v>
      </c>
      <c r="F169" s="181">
        <f t="shared" si="6"/>
        <v>148</v>
      </c>
      <c r="G169" s="182">
        <v>0.05</v>
      </c>
      <c r="H169" s="183">
        <f t="shared" si="7"/>
        <v>7.4</v>
      </c>
    </row>
    <row r="170" spans="1:8" ht="15">
      <c r="A170" s="179" t="s">
        <v>18</v>
      </c>
      <c r="B170" s="121">
        <v>203</v>
      </c>
      <c r="C170" s="121">
        <v>3</v>
      </c>
      <c r="D170" s="180" t="s">
        <v>341</v>
      </c>
      <c r="E170" s="180">
        <v>1</v>
      </c>
      <c r="F170" s="181">
        <f t="shared" si="6"/>
        <v>609</v>
      </c>
      <c r="G170" s="182">
        <v>0.05</v>
      </c>
      <c r="H170" s="183">
        <f t="shared" si="7"/>
        <v>30.450000000000003</v>
      </c>
    </row>
    <row r="171" spans="1:8" ht="15">
      <c r="A171" s="179" t="s">
        <v>18</v>
      </c>
      <c r="B171" s="121">
        <v>43</v>
      </c>
      <c r="C171" s="121">
        <v>3</v>
      </c>
      <c r="D171" s="180" t="s">
        <v>342</v>
      </c>
      <c r="E171" s="180">
        <v>1</v>
      </c>
      <c r="F171" s="181">
        <f t="shared" si="6"/>
        <v>129</v>
      </c>
      <c r="G171" s="182">
        <v>0.05</v>
      </c>
      <c r="H171" s="183">
        <f t="shared" si="7"/>
        <v>6.45</v>
      </c>
    </row>
    <row r="172" spans="1:8" ht="15">
      <c r="A172" s="179" t="s">
        <v>18</v>
      </c>
      <c r="B172" s="121">
        <v>41</v>
      </c>
      <c r="C172" s="121">
        <v>3</v>
      </c>
      <c r="D172" s="180" t="s">
        <v>343</v>
      </c>
      <c r="E172" s="180">
        <v>1</v>
      </c>
      <c r="F172" s="181">
        <f t="shared" si="6"/>
        <v>123</v>
      </c>
      <c r="G172" s="182">
        <v>0.05</v>
      </c>
      <c r="H172" s="183">
        <f t="shared" si="7"/>
        <v>6.15</v>
      </c>
    </row>
    <row r="173" spans="1:8" ht="15">
      <c r="A173" s="179" t="s">
        <v>18</v>
      </c>
      <c r="B173" s="121">
        <v>185</v>
      </c>
      <c r="C173" s="121">
        <v>3</v>
      </c>
      <c r="D173" s="180" t="s">
        <v>344</v>
      </c>
      <c r="E173" s="180">
        <v>1</v>
      </c>
      <c r="F173" s="181">
        <f t="shared" si="6"/>
        <v>555</v>
      </c>
      <c r="G173" s="182">
        <v>0.05</v>
      </c>
      <c r="H173" s="183">
        <f t="shared" si="7"/>
        <v>27.75</v>
      </c>
    </row>
    <row r="174" spans="1:8" ht="15">
      <c r="A174" s="179" t="s">
        <v>18</v>
      </c>
      <c r="B174" s="121">
        <v>100</v>
      </c>
      <c r="C174" s="121">
        <v>3</v>
      </c>
      <c r="D174" s="180" t="s">
        <v>345</v>
      </c>
      <c r="E174" s="180">
        <v>1</v>
      </c>
      <c r="F174" s="181">
        <f t="shared" si="6"/>
        <v>300</v>
      </c>
      <c r="G174" s="182">
        <v>0.05</v>
      </c>
      <c r="H174" s="183">
        <f t="shared" si="7"/>
        <v>15</v>
      </c>
    </row>
    <row r="175" spans="1:8" ht="15">
      <c r="A175" s="179" t="s">
        <v>18</v>
      </c>
      <c r="B175" s="121">
        <v>48</v>
      </c>
      <c r="C175" s="121">
        <v>4</v>
      </c>
      <c r="D175" s="180" t="s">
        <v>346</v>
      </c>
      <c r="E175" s="180">
        <v>1</v>
      </c>
      <c r="F175" s="181">
        <f t="shared" si="6"/>
        <v>192</v>
      </c>
      <c r="G175" s="182">
        <v>0.05</v>
      </c>
      <c r="H175" s="183">
        <f t="shared" si="7"/>
        <v>9.600000000000001</v>
      </c>
    </row>
    <row r="176" spans="1:8" ht="15">
      <c r="A176" s="179" t="s">
        <v>18</v>
      </c>
      <c r="B176" s="121">
        <v>265</v>
      </c>
      <c r="C176" s="121">
        <v>4</v>
      </c>
      <c r="D176" s="180" t="s">
        <v>347</v>
      </c>
      <c r="E176" s="180">
        <v>1</v>
      </c>
      <c r="F176" s="181">
        <f t="shared" si="6"/>
        <v>1060</v>
      </c>
      <c r="G176" s="182">
        <v>0.05</v>
      </c>
      <c r="H176" s="183">
        <f t="shared" si="7"/>
        <v>53</v>
      </c>
    </row>
    <row r="177" spans="1:8" ht="15">
      <c r="A177" s="179" t="s">
        <v>348</v>
      </c>
      <c r="B177" s="121">
        <v>65</v>
      </c>
      <c r="C177" s="121">
        <v>3</v>
      </c>
      <c r="D177" s="180" t="s">
        <v>349</v>
      </c>
      <c r="E177" s="180">
        <v>1</v>
      </c>
      <c r="F177" s="181">
        <f t="shared" si="6"/>
        <v>195</v>
      </c>
      <c r="G177" s="182">
        <v>0.05</v>
      </c>
      <c r="H177" s="183">
        <f t="shared" si="7"/>
        <v>9.75</v>
      </c>
    </row>
    <row r="178" spans="1:8" ht="15">
      <c r="A178" s="179" t="s">
        <v>19</v>
      </c>
      <c r="B178" s="121">
        <v>216</v>
      </c>
      <c r="C178" s="121">
        <v>4</v>
      </c>
      <c r="D178" s="180" t="s">
        <v>350</v>
      </c>
      <c r="E178" s="180">
        <v>1</v>
      </c>
      <c r="F178" s="181">
        <f t="shared" si="6"/>
        <v>864</v>
      </c>
      <c r="G178" s="182">
        <v>0.05</v>
      </c>
      <c r="H178" s="183">
        <f t="shared" si="7"/>
        <v>43.2</v>
      </c>
    </row>
    <row r="179" spans="1:8" ht="15">
      <c r="A179" s="179" t="s">
        <v>19</v>
      </c>
      <c r="B179" s="121">
        <v>337</v>
      </c>
      <c r="C179" s="121">
        <v>4</v>
      </c>
      <c r="D179" s="180" t="s">
        <v>351</v>
      </c>
      <c r="E179" s="180">
        <v>1</v>
      </c>
      <c r="F179" s="181">
        <f t="shared" si="6"/>
        <v>1348</v>
      </c>
      <c r="G179" s="182">
        <v>0.05</v>
      </c>
      <c r="H179" s="183">
        <f t="shared" si="7"/>
        <v>67.4</v>
      </c>
    </row>
    <row r="180" spans="1:8" ht="15">
      <c r="A180" s="179" t="s">
        <v>316</v>
      </c>
      <c r="B180" s="121">
        <v>43</v>
      </c>
      <c r="C180" s="121">
        <v>4</v>
      </c>
      <c r="D180" s="180" t="s">
        <v>352</v>
      </c>
      <c r="E180" s="180">
        <v>1</v>
      </c>
      <c r="F180" s="181">
        <f t="shared" si="6"/>
        <v>172</v>
      </c>
      <c r="G180" s="182">
        <v>0.05</v>
      </c>
      <c r="H180" s="183">
        <f t="shared" si="7"/>
        <v>8.6</v>
      </c>
    </row>
    <row r="181" spans="1:8" ht="15">
      <c r="A181" s="179" t="s">
        <v>19</v>
      </c>
      <c r="B181" s="121">
        <v>1585</v>
      </c>
      <c r="C181" s="121">
        <v>4</v>
      </c>
      <c r="D181" s="180" t="s">
        <v>353</v>
      </c>
      <c r="E181" s="180">
        <v>1</v>
      </c>
      <c r="F181" s="181">
        <f t="shared" si="6"/>
        <v>6340</v>
      </c>
      <c r="G181" s="182">
        <v>0.05</v>
      </c>
      <c r="H181" s="183">
        <f t="shared" si="7"/>
        <v>317</v>
      </c>
    </row>
    <row r="182" spans="1:8" ht="15">
      <c r="A182" s="179" t="s">
        <v>17</v>
      </c>
      <c r="B182" s="121">
        <v>532</v>
      </c>
      <c r="C182" s="121">
        <v>4</v>
      </c>
      <c r="D182" s="180" t="s">
        <v>354</v>
      </c>
      <c r="E182" s="180">
        <v>1</v>
      </c>
      <c r="F182" s="181">
        <f t="shared" si="6"/>
        <v>2128</v>
      </c>
      <c r="G182" s="182">
        <v>0.05</v>
      </c>
      <c r="H182" s="183">
        <f t="shared" si="7"/>
        <v>106.4</v>
      </c>
    </row>
    <row r="183" spans="1:8" ht="15">
      <c r="A183" s="179" t="s">
        <v>19</v>
      </c>
      <c r="B183" s="121">
        <v>1000</v>
      </c>
      <c r="C183" s="121">
        <v>4</v>
      </c>
      <c r="D183" s="180" t="s">
        <v>355</v>
      </c>
      <c r="E183" s="180">
        <v>1</v>
      </c>
      <c r="F183" s="181">
        <f t="shared" si="6"/>
        <v>4000</v>
      </c>
      <c r="G183" s="182">
        <v>0.05</v>
      </c>
      <c r="H183" s="183">
        <f t="shared" si="7"/>
        <v>200</v>
      </c>
    </row>
    <row r="184" spans="1:8" ht="15">
      <c r="A184" s="179" t="s">
        <v>356</v>
      </c>
      <c r="B184" s="121">
        <v>325</v>
      </c>
      <c r="C184" s="121">
        <v>4</v>
      </c>
      <c r="D184" s="180" t="s">
        <v>357</v>
      </c>
      <c r="E184" s="180">
        <v>1</v>
      </c>
      <c r="F184" s="181">
        <f t="shared" si="6"/>
        <v>1300</v>
      </c>
      <c r="G184" s="182">
        <v>0.05</v>
      </c>
      <c r="H184" s="183">
        <f t="shared" si="7"/>
        <v>65</v>
      </c>
    </row>
    <row r="185" spans="1:8" ht="15">
      <c r="A185" s="179" t="s">
        <v>356</v>
      </c>
      <c r="B185" s="121">
        <v>83</v>
      </c>
      <c r="C185" s="121">
        <v>3</v>
      </c>
      <c r="D185" s="180" t="s">
        <v>358</v>
      </c>
      <c r="E185" s="180">
        <v>1</v>
      </c>
      <c r="F185" s="181">
        <f t="shared" si="6"/>
        <v>249</v>
      </c>
      <c r="G185" s="182">
        <v>0.05</v>
      </c>
      <c r="H185" s="183">
        <f t="shared" si="7"/>
        <v>12.450000000000001</v>
      </c>
    </row>
    <row r="186" spans="1:8" ht="15">
      <c r="A186" s="179" t="s">
        <v>356</v>
      </c>
      <c r="B186" s="121">
        <v>46</v>
      </c>
      <c r="C186" s="121">
        <v>3</v>
      </c>
      <c r="D186" s="180" t="s">
        <v>359</v>
      </c>
      <c r="E186" s="180">
        <v>1</v>
      </c>
      <c r="F186" s="181">
        <f t="shared" si="6"/>
        <v>138</v>
      </c>
      <c r="G186" s="182">
        <v>0.05</v>
      </c>
      <c r="H186" s="183">
        <f t="shared" si="7"/>
        <v>6.9</v>
      </c>
    </row>
    <row r="187" spans="1:8" ht="15">
      <c r="A187" s="179" t="s">
        <v>313</v>
      </c>
      <c r="B187" s="121">
        <v>515</v>
      </c>
      <c r="C187" s="121">
        <v>4</v>
      </c>
      <c r="D187" s="180" t="s">
        <v>314</v>
      </c>
      <c r="E187" s="180">
        <v>11</v>
      </c>
      <c r="F187" s="181">
        <f t="shared" si="6"/>
        <v>22660</v>
      </c>
      <c r="G187" s="182">
        <v>0.02</v>
      </c>
      <c r="H187" s="183">
        <f t="shared" si="7"/>
        <v>453.2</v>
      </c>
    </row>
    <row r="188" spans="1:8" ht="15">
      <c r="A188" s="179" t="s">
        <v>313</v>
      </c>
      <c r="B188" s="121">
        <v>78</v>
      </c>
      <c r="C188" s="121">
        <v>4</v>
      </c>
      <c r="D188" s="180" t="s">
        <v>315</v>
      </c>
      <c r="E188" s="180">
        <v>11</v>
      </c>
      <c r="F188" s="181">
        <f t="shared" si="6"/>
        <v>3432</v>
      </c>
      <c r="G188" s="182">
        <v>0.02</v>
      </c>
      <c r="H188" s="183">
        <f t="shared" si="7"/>
        <v>68.64</v>
      </c>
    </row>
    <row r="189" spans="1:8" ht="15">
      <c r="A189" s="179" t="s">
        <v>316</v>
      </c>
      <c r="B189" s="121">
        <v>113</v>
      </c>
      <c r="C189" s="121">
        <v>4</v>
      </c>
      <c r="D189" s="180" t="s">
        <v>317</v>
      </c>
      <c r="E189" s="180">
        <v>11</v>
      </c>
      <c r="F189" s="181">
        <f t="shared" si="6"/>
        <v>4972</v>
      </c>
      <c r="G189" s="182">
        <v>0.02</v>
      </c>
      <c r="H189" s="183">
        <f t="shared" si="7"/>
        <v>99.44</v>
      </c>
    </row>
    <row r="190" spans="1:8" ht="15">
      <c r="A190" s="179" t="s">
        <v>316</v>
      </c>
      <c r="B190" s="121">
        <v>102</v>
      </c>
      <c r="C190" s="121">
        <v>4</v>
      </c>
      <c r="D190" s="180" t="s">
        <v>318</v>
      </c>
      <c r="E190" s="180">
        <v>11</v>
      </c>
      <c r="F190" s="181">
        <f t="shared" si="6"/>
        <v>4488</v>
      </c>
      <c r="G190" s="182">
        <v>0.02</v>
      </c>
      <c r="H190" s="183">
        <f t="shared" si="7"/>
        <v>89.76</v>
      </c>
    </row>
    <row r="191" spans="1:8" ht="15">
      <c r="A191" s="179" t="s">
        <v>316</v>
      </c>
      <c r="B191" s="121">
        <v>119</v>
      </c>
      <c r="C191" s="121">
        <v>4</v>
      </c>
      <c r="D191" s="180" t="s">
        <v>319</v>
      </c>
      <c r="E191" s="180">
        <v>11</v>
      </c>
      <c r="F191" s="181">
        <f t="shared" si="6"/>
        <v>5236</v>
      </c>
      <c r="G191" s="182">
        <v>0.02</v>
      </c>
      <c r="H191" s="183">
        <f t="shared" si="7"/>
        <v>104.72</v>
      </c>
    </row>
    <row r="192" spans="1:8" ht="15">
      <c r="A192" s="179" t="s">
        <v>316</v>
      </c>
      <c r="B192" s="121">
        <v>251</v>
      </c>
      <c r="C192" s="121">
        <v>4</v>
      </c>
      <c r="D192" s="180" t="s">
        <v>320</v>
      </c>
      <c r="E192" s="180">
        <v>11</v>
      </c>
      <c r="F192" s="181">
        <f t="shared" si="6"/>
        <v>11044</v>
      </c>
      <c r="G192" s="182">
        <v>0.02</v>
      </c>
      <c r="H192" s="183">
        <f t="shared" si="7"/>
        <v>220.88</v>
      </c>
    </row>
    <row r="193" spans="1:8" ht="15">
      <c r="A193" s="179" t="s">
        <v>321</v>
      </c>
      <c r="B193" s="121">
        <v>201</v>
      </c>
      <c r="C193" s="121">
        <v>4</v>
      </c>
      <c r="D193" s="180" t="s">
        <v>322</v>
      </c>
      <c r="E193" s="180">
        <v>11</v>
      </c>
      <c r="F193" s="181">
        <f t="shared" si="6"/>
        <v>8844</v>
      </c>
      <c r="G193" s="182">
        <v>0.02</v>
      </c>
      <c r="H193" s="183">
        <f t="shared" si="7"/>
        <v>176.88</v>
      </c>
    </row>
    <row r="194" spans="1:8" ht="15">
      <c r="A194" s="179" t="s">
        <v>321</v>
      </c>
      <c r="B194" s="121">
        <v>196</v>
      </c>
      <c r="C194" s="121">
        <v>4</v>
      </c>
      <c r="D194" s="180" t="s">
        <v>323</v>
      </c>
      <c r="E194" s="180">
        <v>11</v>
      </c>
      <c r="F194" s="181">
        <f t="shared" si="6"/>
        <v>8624</v>
      </c>
      <c r="G194" s="182">
        <v>0.02</v>
      </c>
      <c r="H194" s="183">
        <f t="shared" si="7"/>
        <v>172.48</v>
      </c>
    </row>
    <row r="195" spans="1:8" ht="15">
      <c r="A195" s="179" t="s">
        <v>324</v>
      </c>
      <c r="B195" s="121">
        <v>56</v>
      </c>
      <c r="C195" s="121">
        <v>4</v>
      </c>
      <c r="D195" s="180" t="s">
        <v>325</v>
      </c>
      <c r="E195" s="180">
        <v>11</v>
      </c>
      <c r="F195" s="181">
        <f t="shared" si="6"/>
        <v>2464</v>
      </c>
      <c r="G195" s="182">
        <v>0.02</v>
      </c>
      <c r="H195" s="183">
        <f t="shared" si="7"/>
        <v>49.28</v>
      </c>
    </row>
    <row r="196" spans="1:8" ht="15">
      <c r="A196" s="179" t="s">
        <v>324</v>
      </c>
      <c r="B196" s="121">
        <v>29</v>
      </c>
      <c r="C196" s="121">
        <v>4</v>
      </c>
      <c r="D196" s="180" t="s">
        <v>326</v>
      </c>
      <c r="E196" s="180">
        <v>11</v>
      </c>
      <c r="F196" s="181">
        <f t="shared" si="6"/>
        <v>1276</v>
      </c>
      <c r="G196" s="182">
        <v>0.02</v>
      </c>
      <c r="H196" s="183">
        <f t="shared" si="7"/>
        <v>25.52</v>
      </c>
    </row>
    <row r="197" spans="1:8" ht="15">
      <c r="A197" s="179" t="s">
        <v>324</v>
      </c>
      <c r="B197" s="121">
        <v>31</v>
      </c>
      <c r="C197" s="121">
        <v>4</v>
      </c>
      <c r="D197" s="180" t="s">
        <v>327</v>
      </c>
      <c r="E197" s="180">
        <v>11</v>
      </c>
      <c r="F197" s="181">
        <f t="shared" si="6"/>
        <v>1364</v>
      </c>
      <c r="G197" s="182">
        <v>0.02</v>
      </c>
      <c r="H197" s="183">
        <f t="shared" si="7"/>
        <v>27.28</v>
      </c>
    </row>
    <row r="198" spans="1:8" ht="15">
      <c r="A198" s="179" t="s">
        <v>324</v>
      </c>
      <c r="B198" s="121">
        <v>57</v>
      </c>
      <c r="C198" s="121">
        <v>4</v>
      </c>
      <c r="D198" s="180" t="s">
        <v>328</v>
      </c>
      <c r="E198" s="180">
        <v>11</v>
      </c>
      <c r="F198" s="181">
        <f t="shared" si="6"/>
        <v>2508</v>
      </c>
      <c r="G198" s="182">
        <v>0.02</v>
      </c>
      <c r="H198" s="183">
        <f t="shared" si="7"/>
        <v>50.160000000000004</v>
      </c>
    </row>
    <row r="199" spans="1:8" ht="15">
      <c r="A199" s="179" t="s">
        <v>324</v>
      </c>
      <c r="B199" s="121">
        <v>46</v>
      </c>
      <c r="C199" s="121">
        <v>4</v>
      </c>
      <c r="D199" s="180" t="s">
        <v>329</v>
      </c>
      <c r="E199" s="180">
        <v>11</v>
      </c>
      <c r="F199" s="181">
        <f t="shared" si="6"/>
        <v>2024</v>
      </c>
      <c r="G199" s="182">
        <v>0.02</v>
      </c>
      <c r="H199" s="183">
        <f t="shared" si="7"/>
        <v>40.480000000000004</v>
      </c>
    </row>
    <row r="200" spans="1:8" ht="15">
      <c r="A200" s="179" t="s">
        <v>324</v>
      </c>
      <c r="B200" s="121">
        <v>31</v>
      </c>
      <c r="C200" s="121">
        <v>4</v>
      </c>
      <c r="D200" s="180" t="s">
        <v>330</v>
      </c>
      <c r="E200" s="180">
        <v>11</v>
      </c>
      <c r="F200" s="181">
        <f t="shared" si="6"/>
        <v>1364</v>
      </c>
      <c r="G200" s="182">
        <v>0.02</v>
      </c>
      <c r="H200" s="183">
        <f t="shared" si="7"/>
        <v>27.28</v>
      </c>
    </row>
    <row r="201" spans="1:8" ht="15">
      <c r="A201" s="179" t="s">
        <v>324</v>
      </c>
      <c r="B201" s="121">
        <v>131</v>
      </c>
      <c r="C201" s="121">
        <v>4</v>
      </c>
      <c r="D201" s="180" t="s">
        <v>331</v>
      </c>
      <c r="E201" s="180">
        <v>11</v>
      </c>
      <c r="F201" s="181">
        <f t="shared" si="6"/>
        <v>5764</v>
      </c>
      <c r="G201" s="182">
        <v>0.02</v>
      </c>
      <c r="H201" s="183">
        <f t="shared" si="7"/>
        <v>115.28</v>
      </c>
    </row>
    <row r="202" spans="1:8" ht="15">
      <c r="A202" s="179" t="s">
        <v>324</v>
      </c>
      <c r="B202" s="121">
        <v>220</v>
      </c>
      <c r="C202" s="121">
        <v>4</v>
      </c>
      <c r="D202" s="180" t="s">
        <v>332</v>
      </c>
      <c r="E202" s="180">
        <v>11</v>
      </c>
      <c r="F202" s="181">
        <f t="shared" si="6"/>
        <v>9680</v>
      </c>
      <c r="G202" s="182">
        <v>0.02</v>
      </c>
      <c r="H202" s="183">
        <f t="shared" si="7"/>
        <v>193.6</v>
      </c>
    </row>
    <row r="203" spans="1:8" ht="15">
      <c r="A203" s="179" t="s">
        <v>333</v>
      </c>
      <c r="B203" s="121">
        <v>267</v>
      </c>
      <c r="C203" s="121">
        <v>4</v>
      </c>
      <c r="D203" s="180" t="s">
        <v>334</v>
      </c>
      <c r="E203" s="180">
        <v>11</v>
      </c>
      <c r="F203" s="181">
        <f t="shared" si="6"/>
        <v>11748</v>
      </c>
      <c r="G203" s="182">
        <v>0.02</v>
      </c>
      <c r="H203" s="183">
        <f t="shared" si="7"/>
        <v>234.96</v>
      </c>
    </row>
    <row r="204" spans="1:8" ht="15">
      <c r="A204" s="179" t="s">
        <v>333</v>
      </c>
      <c r="B204" s="121">
        <v>178</v>
      </c>
      <c r="C204" s="121">
        <v>4</v>
      </c>
      <c r="D204" s="180" t="s">
        <v>335</v>
      </c>
      <c r="E204" s="180">
        <v>11</v>
      </c>
      <c r="F204" s="181">
        <f t="shared" si="6"/>
        <v>7832</v>
      </c>
      <c r="G204" s="182">
        <v>0.02</v>
      </c>
      <c r="H204" s="183">
        <f t="shared" si="7"/>
        <v>156.64000000000001</v>
      </c>
    </row>
    <row r="205" spans="1:8" ht="15">
      <c r="A205" s="179" t="s">
        <v>18</v>
      </c>
      <c r="B205" s="121">
        <v>73</v>
      </c>
      <c r="C205" s="121">
        <v>4</v>
      </c>
      <c r="D205" s="180" t="s">
        <v>336</v>
      </c>
      <c r="E205" s="180">
        <v>11</v>
      </c>
      <c r="F205" s="181">
        <f t="shared" si="6"/>
        <v>3212</v>
      </c>
      <c r="G205" s="182">
        <v>0.02</v>
      </c>
      <c r="H205" s="183">
        <f t="shared" si="7"/>
        <v>64.24</v>
      </c>
    </row>
    <row r="206" spans="1:8" ht="15">
      <c r="A206" s="179" t="s">
        <v>18</v>
      </c>
      <c r="B206" s="121">
        <v>440</v>
      </c>
      <c r="C206" s="121">
        <v>4</v>
      </c>
      <c r="D206" s="180" t="s">
        <v>337</v>
      </c>
      <c r="E206" s="180">
        <v>11</v>
      </c>
      <c r="F206" s="181">
        <f aca="true" t="shared" si="8" ref="F206:F269">B206*E206*C206</f>
        <v>19360</v>
      </c>
      <c r="G206" s="182">
        <v>0.02</v>
      </c>
      <c r="H206" s="183">
        <f aca="true" t="shared" si="9" ref="H206:H269">F206*G206</f>
        <v>387.2</v>
      </c>
    </row>
    <row r="207" spans="1:8" ht="15">
      <c r="A207" s="179" t="s">
        <v>18</v>
      </c>
      <c r="B207" s="121">
        <v>27</v>
      </c>
      <c r="C207" s="121">
        <v>4</v>
      </c>
      <c r="D207" s="180" t="s">
        <v>338</v>
      </c>
      <c r="E207" s="180">
        <v>11</v>
      </c>
      <c r="F207" s="181">
        <f t="shared" si="8"/>
        <v>1188</v>
      </c>
      <c r="G207" s="182">
        <v>0.02</v>
      </c>
      <c r="H207" s="183">
        <f t="shared" si="9"/>
        <v>23.76</v>
      </c>
    </row>
    <row r="208" spans="1:8" ht="15">
      <c r="A208" s="179" t="s">
        <v>18</v>
      </c>
      <c r="B208" s="121">
        <v>182</v>
      </c>
      <c r="C208" s="121">
        <v>4</v>
      </c>
      <c r="D208" s="180" t="s">
        <v>339</v>
      </c>
      <c r="E208" s="180">
        <v>11</v>
      </c>
      <c r="F208" s="181">
        <f t="shared" si="8"/>
        <v>8008</v>
      </c>
      <c r="G208" s="182">
        <v>0.02</v>
      </c>
      <c r="H208" s="183">
        <f t="shared" si="9"/>
        <v>160.16</v>
      </c>
    </row>
    <row r="209" spans="1:8" ht="15">
      <c r="A209" s="179" t="s">
        <v>18</v>
      </c>
      <c r="B209" s="121">
        <v>37</v>
      </c>
      <c r="C209" s="121">
        <v>4</v>
      </c>
      <c r="D209" s="180" t="s">
        <v>340</v>
      </c>
      <c r="E209" s="180">
        <v>11</v>
      </c>
      <c r="F209" s="181">
        <f t="shared" si="8"/>
        <v>1628</v>
      </c>
      <c r="G209" s="182">
        <v>0.02</v>
      </c>
      <c r="H209" s="183">
        <f t="shared" si="9"/>
        <v>32.56</v>
      </c>
    </row>
    <row r="210" spans="1:8" ht="15">
      <c r="A210" s="179" t="s">
        <v>18</v>
      </c>
      <c r="B210" s="121">
        <v>203</v>
      </c>
      <c r="C210" s="121">
        <v>3</v>
      </c>
      <c r="D210" s="180" t="s">
        <v>341</v>
      </c>
      <c r="E210" s="180">
        <v>11</v>
      </c>
      <c r="F210" s="181">
        <f t="shared" si="8"/>
        <v>6699</v>
      </c>
      <c r="G210" s="182">
        <v>0.02</v>
      </c>
      <c r="H210" s="183">
        <f t="shared" si="9"/>
        <v>133.98</v>
      </c>
    </row>
    <row r="211" spans="1:8" ht="15">
      <c r="A211" s="179" t="s">
        <v>18</v>
      </c>
      <c r="B211" s="121">
        <v>43</v>
      </c>
      <c r="C211" s="121">
        <v>3</v>
      </c>
      <c r="D211" s="180" t="s">
        <v>342</v>
      </c>
      <c r="E211" s="180">
        <v>11</v>
      </c>
      <c r="F211" s="181">
        <f t="shared" si="8"/>
        <v>1419</v>
      </c>
      <c r="G211" s="182">
        <v>0.02</v>
      </c>
      <c r="H211" s="183">
        <f t="shared" si="9"/>
        <v>28.38</v>
      </c>
    </row>
    <row r="212" spans="1:8" ht="15">
      <c r="A212" s="179" t="s">
        <v>18</v>
      </c>
      <c r="B212" s="121">
        <v>41</v>
      </c>
      <c r="C212" s="121">
        <v>3</v>
      </c>
      <c r="D212" s="180" t="s">
        <v>343</v>
      </c>
      <c r="E212" s="180">
        <v>11</v>
      </c>
      <c r="F212" s="181">
        <f t="shared" si="8"/>
        <v>1353</v>
      </c>
      <c r="G212" s="182">
        <v>0.02</v>
      </c>
      <c r="H212" s="183">
        <f t="shared" si="9"/>
        <v>27.060000000000002</v>
      </c>
    </row>
    <row r="213" spans="1:8" ht="15">
      <c r="A213" s="179" t="s">
        <v>18</v>
      </c>
      <c r="B213" s="121">
        <v>185</v>
      </c>
      <c r="C213" s="121">
        <v>3</v>
      </c>
      <c r="D213" s="180" t="s">
        <v>344</v>
      </c>
      <c r="E213" s="180">
        <v>11</v>
      </c>
      <c r="F213" s="181">
        <f t="shared" si="8"/>
        <v>6105</v>
      </c>
      <c r="G213" s="182">
        <v>0.02</v>
      </c>
      <c r="H213" s="183">
        <f t="shared" si="9"/>
        <v>122.10000000000001</v>
      </c>
    </row>
    <row r="214" spans="1:8" ht="15">
      <c r="A214" s="179" t="s">
        <v>18</v>
      </c>
      <c r="B214" s="121">
        <v>100</v>
      </c>
      <c r="C214" s="121">
        <v>3</v>
      </c>
      <c r="D214" s="180" t="s">
        <v>345</v>
      </c>
      <c r="E214" s="180">
        <v>11</v>
      </c>
      <c r="F214" s="181">
        <f t="shared" si="8"/>
        <v>3300</v>
      </c>
      <c r="G214" s="182">
        <v>0.02</v>
      </c>
      <c r="H214" s="183">
        <f t="shared" si="9"/>
        <v>66</v>
      </c>
    </row>
    <row r="215" spans="1:8" ht="15">
      <c r="A215" s="179" t="s">
        <v>18</v>
      </c>
      <c r="B215" s="121">
        <v>48</v>
      </c>
      <c r="C215" s="121">
        <v>4</v>
      </c>
      <c r="D215" s="180" t="s">
        <v>346</v>
      </c>
      <c r="E215" s="180">
        <v>11</v>
      </c>
      <c r="F215" s="181">
        <f t="shared" si="8"/>
        <v>2112</v>
      </c>
      <c r="G215" s="182">
        <v>0.02</v>
      </c>
      <c r="H215" s="183">
        <f t="shared" si="9"/>
        <v>42.24</v>
      </c>
    </row>
    <row r="216" spans="1:8" ht="15">
      <c r="A216" s="179" t="s">
        <v>18</v>
      </c>
      <c r="B216" s="121">
        <v>265</v>
      </c>
      <c r="C216" s="121">
        <v>4</v>
      </c>
      <c r="D216" s="180" t="s">
        <v>347</v>
      </c>
      <c r="E216" s="180">
        <v>11</v>
      </c>
      <c r="F216" s="181">
        <f t="shared" si="8"/>
        <v>11660</v>
      </c>
      <c r="G216" s="182">
        <v>0.02</v>
      </c>
      <c r="H216" s="183">
        <f t="shared" si="9"/>
        <v>233.20000000000002</v>
      </c>
    </row>
    <row r="217" spans="1:8" ht="15">
      <c r="A217" s="179" t="s">
        <v>348</v>
      </c>
      <c r="B217" s="121">
        <v>65</v>
      </c>
      <c r="C217" s="121">
        <v>3</v>
      </c>
      <c r="D217" s="180" t="s">
        <v>349</v>
      </c>
      <c r="E217" s="180">
        <v>11</v>
      </c>
      <c r="F217" s="181">
        <f t="shared" si="8"/>
        <v>2145</v>
      </c>
      <c r="G217" s="182">
        <v>0.02</v>
      </c>
      <c r="H217" s="183">
        <f t="shared" si="9"/>
        <v>42.9</v>
      </c>
    </row>
    <row r="218" spans="1:8" ht="15">
      <c r="A218" s="179" t="s">
        <v>19</v>
      </c>
      <c r="B218" s="121">
        <v>216</v>
      </c>
      <c r="C218" s="121">
        <v>4</v>
      </c>
      <c r="D218" s="180" t="s">
        <v>350</v>
      </c>
      <c r="E218" s="180">
        <v>11</v>
      </c>
      <c r="F218" s="181">
        <f t="shared" si="8"/>
        <v>9504</v>
      </c>
      <c r="G218" s="182">
        <v>0.02</v>
      </c>
      <c r="H218" s="183">
        <f t="shared" si="9"/>
        <v>190.08</v>
      </c>
    </row>
    <row r="219" spans="1:8" ht="15">
      <c r="A219" s="179" t="s">
        <v>19</v>
      </c>
      <c r="B219" s="121">
        <v>337</v>
      </c>
      <c r="C219" s="121">
        <v>4</v>
      </c>
      <c r="D219" s="180" t="s">
        <v>351</v>
      </c>
      <c r="E219" s="180">
        <v>11</v>
      </c>
      <c r="F219" s="181">
        <f t="shared" si="8"/>
        <v>14828</v>
      </c>
      <c r="G219" s="182">
        <v>0.02</v>
      </c>
      <c r="H219" s="183">
        <f t="shared" si="9"/>
        <v>296.56</v>
      </c>
    </row>
    <row r="220" spans="1:8" ht="15">
      <c r="A220" s="179" t="s">
        <v>316</v>
      </c>
      <c r="B220" s="121">
        <v>43</v>
      </c>
      <c r="C220" s="121">
        <v>4</v>
      </c>
      <c r="D220" s="180" t="s">
        <v>352</v>
      </c>
      <c r="E220" s="180">
        <v>11</v>
      </c>
      <c r="F220" s="181">
        <f t="shared" si="8"/>
        <v>1892</v>
      </c>
      <c r="G220" s="182">
        <v>0.02</v>
      </c>
      <c r="H220" s="183">
        <f t="shared" si="9"/>
        <v>37.84</v>
      </c>
    </row>
    <row r="221" spans="1:8" ht="15">
      <c r="A221" s="179" t="s">
        <v>19</v>
      </c>
      <c r="B221" s="121">
        <v>1585</v>
      </c>
      <c r="C221" s="121">
        <v>4</v>
      </c>
      <c r="D221" s="180" t="s">
        <v>353</v>
      </c>
      <c r="E221" s="180">
        <v>11</v>
      </c>
      <c r="F221" s="181">
        <f t="shared" si="8"/>
        <v>69740</v>
      </c>
      <c r="G221" s="182">
        <v>0.02</v>
      </c>
      <c r="H221" s="183">
        <f t="shared" si="9"/>
        <v>1394.8</v>
      </c>
    </row>
    <row r="222" spans="1:8" ht="15">
      <c r="A222" s="179" t="s">
        <v>17</v>
      </c>
      <c r="B222" s="121">
        <v>532</v>
      </c>
      <c r="C222" s="121">
        <v>4</v>
      </c>
      <c r="D222" s="180" t="s">
        <v>354</v>
      </c>
      <c r="E222" s="180">
        <v>11</v>
      </c>
      <c r="F222" s="181">
        <f t="shared" si="8"/>
        <v>23408</v>
      </c>
      <c r="G222" s="182">
        <v>0.02</v>
      </c>
      <c r="H222" s="183">
        <f t="shared" si="9"/>
        <v>468.16</v>
      </c>
    </row>
    <row r="223" spans="1:8" ht="15">
      <c r="A223" s="179" t="s">
        <v>19</v>
      </c>
      <c r="B223" s="121">
        <v>1000</v>
      </c>
      <c r="C223" s="121">
        <v>4</v>
      </c>
      <c r="D223" s="180" t="s">
        <v>355</v>
      </c>
      <c r="E223" s="180">
        <v>11</v>
      </c>
      <c r="F223" s="181">
        <f t="shared" si="8"/>
        <v>44000</v>
      </c>
      <c r="G223" s="182">
        <v>0.02</v>
      </c>
      <c r="H223" s="183">
        <f t="shared" si="9"/>
        <v>880</v>
      </c>
    </row>
    <row r="224" spans="1:8" ht="15">
      <c r="A224" s="179" t="s">
        <v>356</v>
      </c>
      <c r="B224" s="121">
        <v>325</v>
      </c>
      <c r="C224" s="121">
        <v>4</v>
      </c>
      <c r="D224" s="180" t="s">
        <v>357</v>
      </c>
      <c r="E224" s="180">
        <v>11</v>
      </c>
      <c r="F224" s="181">
        <f t="shared" si="8"/>
        <v>14300</v>
      </c>
      <c r="G224" s="182">
        <v>0.02</v>
      </c>
      <c r="H224" s="183">
        <f t="shared" si="9"/>
        <v>286</v>
      </c>
    </row>
    <row r="225" spans="1:8" ht="15">
      <c r="A225" s="179" t="s">
        <v>356</v>
      </c>
      <c r="B225" s="121">
        <v>83</v>
      </c>
      <c r="C225" s="121">
        <v>3</v>
      </c>
      <c r="D225" s="180" t="s">
        <v>358</v>
      </c>
      <c r="E225" s="180">
        <v>11</v>
      </c>
      <c r="F225" s="181">
        <f t="shared" si="8"/>
        <v>2739</v>
      </c>
      <c r="G225" s="182">
        <v>0.02</v>
      </c>
      <c r="H225" s="183">
        <f t="shared" si="9"/>
        <v>54.78</v>
      </c>
    </row>
    <row r="226" spans="1:8" ht="15">
      <c r="A226" s="179" t="s">
        <v>356</v>
      </c>
      <c r="B226" s="121">
        <v>46</v>
      </c>
      <c r="C226" s="121">
        <v>3</v>
      </c>
      <c r="D226" s="180" t="s">
        <v>359</v>
      </c>
      <c r="E226" s="180">
        <v>11</v>
      </c>
      <c r="F226" s="181">
        <f t="shared" si="8"/>
        <v>1518</v>
      </c>
      <c r="G226" s="182">
        <v>0.02</v>
      </c>
      <c r="H226" s="183">
        <f t="shared" si="9"/>
        <v>30.36</v>
      </c>
    </row>
    <row r="227" spans="1:8" ht="15">
      <c r="A227" s="165" t="s">
        <v>20</v>
      </c>
      <c r="B227" s="121"/>
      <c r="C227" s="121"/>
      <c r="D227" s="180"/>
      <c r="E227" s="180"/>
      <c r="F227" s="181"/>
      <c r="G227" s="182"/>
      <c r="H227" s="183"/>
    </row>
    <row r="228" spans="1:8" ht="15">
      <c r="A228" s="179" t="s">
        <v>360</v>
      </c>
      <c r="B228" s="121">
        <v>259</v>
      </c>
      <c r="C228" s="121">
        <v>4</v>
      </c>
      <c r="D228" s="180" t="s">
        <v>361</v>
      </c>
      <c r="E228" s="180">
        <v>1</v>
      </c>
      <c r="F228" s="181">
        <f aca="true" t="shared" si="10" ref="F228:F245">B228*E228*C228</f>
        <v>1036</v>
      </c>
      <c r="G228" s="182">
        <v>0.05</v>
      </c>
      <c r="H228" s="183">
        <f aca="true" t="shared" si="11" ref="H228:H245">F228*G228</f>
        <v>51.800000000000004</v>
      </c>
    </row>
    <row r="229" spans="1:8" ht="15">
      <c r="A229" s="179" t="s">
        <v>362</v>
      </c>
      <c r="B229" s="121">
        <v>65</v>
      </c>
      <c r="C229" s="121">
        <v>4</v>
      </c>
      <c r="D229" s="180" t="s">
        <v>363</v>
      </c>
      <c r="E229" s="180">
        <v>1</v>
      </c>
      <c r="F229" s="181">
        <f t="shared" si="10"/>
        <v>260</v>
      </c>
      <c r="G229" s="182">
        <v>0.05</v>
      </c>
      <c r="H229" s="183">
        <f t="shared" si="11"/>
        <v>13</v>
      </c>
    </row>
    <row r="230" spans="1:8" ht="15">
      <c r="A230" s="179" t="s">
        <v>362</v>
      </c>
      <c r="B230" s="121">
        <v>69</v>
      </c>
      <c r="C230" s="121">
        <v>4</v>
      </c>
      <c r="D230" s="180" t="s">
        <v>364</v>
      </c>
      <c r="E230" s="180">
        <v>1</v>
      </c>
      <c r="F230" s="181">
        <f t="shared" si="10"/>
        <v>276</v>
      </c>
      <c r="G230" s="182">
        <v>0.05</v>
      </c>
      <c r="H230" s="183">
        <f t="shared" si="11"/>
        <v>13.8</v>
      </c>
    </row>
    <row r="231" spans="1:8" ht="15">
      <c r="A231" s="179" t="s">
        <v>22</v>
      </c>
      <c r="B231" s="121">
        <v>54</v>
      </c>
      <c r="C231" s="121">
        <v>4</v>
      </c>
      <c r="D231" s="180" t="s">
        <v>365</v>
      </c>
      <c r="E231" s="180">
        <v>1</v>
      </c>
      <c r="F231" s="181">
        <f t="shared" si="10"/>
        <v>216</v>
      </c>
      <c r="G231" s="182">
        <v>0.05</v>
      </c>
      <c r="H231" s="183">
        <f t="shared" si="11"/>
        <v>10.8</v>
      </c>
    </row>
    <row r="232" spans="1:8" ht="15">
      <c r="A232" s="179" t="s">
        <v>362</v>
      </c>
      <c r="B232" s="121">
        <v>85</v>
      </c>
      <c r="C232" s="121">
        <v>4</v>
      </c>
      <c r="D232" s="180" t="s">
        <v>366</v>
      </c>
      <c r="E232" s="180">
        <v>1</v>
      </c>
      <c r="F232" s="181">
        <f t="shared" si="10"/>
        <v>340</v>
      </c>
      <c r="G232" s="182">
        <v>0.05</v>
      </c>
      <c r="H232" s="183">
        <f t="shared" si="11"/>
        <v>17</v>
      </c>
    </row>
    <row r="233" spans="1:8" ht="15">
      <c r="A233" s="179" t="s">
        <v>362</v>
      </c>
      <c r="B233" s="121">
        <v>302</v>
      </c>
      <c r="C233" s="121">
        <v>4</v>
      </c>
      <c r="D233" s="180" t="s">
        <v>367</v>
      </c>
      <c r="E233" s="180">
        <v>1</v>
      </c>
      <c r="F233" s="181">
        <f t="shared" si="10"/>
        <v>1208</v>
      </c>
      <c r="G233" s="182">
        <v>0.05</v>
      </c>
      <c r="H233" s="183">
        <f t="shared" si="11"/>
        <v>60.400000000000006</v>
      </c>
    </row>
    <row r="234" spans="1:8" ht="15">
      <c r="A234" s="179" t="s">
        <v>362</v>
      </c>
      <c r="B234" s="121">
        <v>165</v>
      </c>
      <c r="C234" s="121">
        <v>4</v>
      </c>
      <c r="D234" s="180" t="s">
        <v>368</v>
      </c>
      <c r="E234" s="180">
        <v>1</v>
      </c>
      <c r="F234" s="181">
        <f t="shared" si="10"/>
        <v>660</v>
      </c>
      <c r="G234" s="182">
        <v>0.05</v>
      </c>
      <c r="H234" s="183">
        <f t="shared" si="11"/>
        <v>33</v>
      </c>
    </row>
    <row r="235" spans="1:8" ht="15">
      <c r="A235" s="179" t="s">
        <v>21</v>
      </c>
      <c r="B235" s="121">
        <v>193</v>
      </c>
      <c r="C235" s="121">
        <v>4</v>
      </c>
      <c r="D235" s="180" t="s">
        <v>369</v>
      </c>
      <c r="E235" s="180">
        <v>1</v>
      </c>
      <c r="F235" s="181">
        <f t="shared" si="10"/>
        <v>772</v>
      </c>
      <c r="G235" s="182">
        <v>0.05</v>
      </c>
      <c r="H235" s="183">
        <f t="shared" si="11"/>
        <v>38.6</v>
      </c>
    </row>
    <row r="236" spans="1:8" ht="15">
      <c r="A236" s="179" t="s">
        <v>370</v>
      </c>
      <c r="B236" s="121">
        <v>358</v>
      </c>
      <c r="C236" s="121">
        <v>3</v>
      </c>
      <c r="D236" s="180" t="s">
        <v>371</v>
      </c>
      <c r="E236" s="180">
        <v>1</v>
      </c>
      <c r="F236" s="181">
        <f t="shared" si="10"/>
        <v>1074</v>
      </c>
      <c r="G236" s="182">
        <v>0.05</v>
      </c>
      <c r="H236" s="183">
        <f t="shared" si="11"/>
        <v>53.7</v>
      </c>
    </row>
    <row r="237" spans="1:8" ht="15">
      <c r="A237" s="179" t="s">
        <v>370</v>
      </c>
      <c r="B237" s="121">
        <v>128</v>
      </c>
      <c r="C237" s="121">
        <v>4</v>
      </c>
      <c r="D237" s="180" t="s">
        <v>372</v>
      </c>
      <c r="E237" s="180">
        <v>1</v>
      </c>
      <c r="F237" s="181">
        <f t="shared" si="10"/>
        <v>512</v>
      </c>
      <c r="G237" s="182">
        <v>0.05</v>
      </c>
      <c r="H237" s="183">
        <f t="shared" si="11"/>
        <v>25.6</v>
      </c>
    </row>
    <row r="238" spans="1:8" ht="15">
      <c r="A238" s="179" t="s">
        <v>373</v>
      </c>
      <c r="B238" s="121">
        <v>223</v>
      </c>
      <c r="C238" s="121">
        <v>4</v>
      </c>
      <c r="D238" s="180" t="s">
        <v>374</v>
      </c>
      <c r="E238" s="180">
        <v>1</v>
      </c>
      <c r="F238" s="181">
        <f t="shared" si="10"/>
        <v>892</v>
      </c>
      <c r="G238" s="182">
        <v>0.05</v>
      </c>
      <c r="H238" s="183">
        <f t="shared" si="11"/>
        <v>44.6</v>
      </c>
    </row>
    <row r="239" spans="1:8" ht="15">
      <c r="A239" s="179" t="s">
        <v>375</v>
      </c>
      <c r="B239" s="121">
        <v>115</v>
      </c>
      <c r="C239" s="121">
        <v>3</v>
      </c>
      <c r="D239" s="180" t="s">
        <v>376</v>
      </c>
      <c r="E239" s="180">
        <v>1</v>
      </c>
      <c r="F239" s="181">
        <f t="shared" si="10"/>
        <v>345</v>
      </c>
      <c r="G239" s="182">
        <v>0.05</v>
      </c>
      <c r="H239" s="183">
        <f t="shared" si="11"/>
        <v>17.25</v>
      </c>
    </row>
    <row r="240" spans="1:8" ht="15">
      <c r="A240" s="179" t="s">
        <v>375</v>
      </c>
      <c r="B240" s="121">
        <v>223</v>
      </c>
      <c r="C240" s="121">
        <v>4</v>
      </c>
      <c r="D240" s="180" t="s">
        <v>377</v>
      </c>
      <c r="E240" s="180">
        <v>1</v>
      </c>
      <c r="F240" s="181">
        <f t="shared" si="10"/>
        <v>892</v>
      </c>
      <c r="G240" s="182">
        <v>0.05</v>
      </c>
      <c r="H240" s="183">
        <f t="shared" si="11"/>
        <v>44.6</v>
      </c>
    </row>
    <row r="241" spans="1:8" ht="15">
      <c r="A241" s="179" t="s">
        <v>159</v>
      </c>
      <c r="B241" s="121">
        <v>63</v>
      </c>
      <c r="C241" s="121">
        <v>4</v>
      </c>
      <c r="D241" s="180" t="s">
        <v>378</v>
      </c>
      <c r="E241" s="180">
        <v>1</v>
      </c>
      <c r="F241" s="181">
        <f t="shared" si="10"/>
        <v>252</v>
      </c>
      <c r="G241" s="182">
        <v>0.05</v>
      </c>
      <c r="H241" s="183">
        <f t="shared" si="11"/>
        <v>12.600000000000001</v>
      </c>
    </row>
    <row r="242" spans="1:8" ht="15">
      <c r="A242" s="179" t="s">
        <v>159</v>
      </c>
      <c r="B242" s="121">
        <v>140</v>
      </c>
      <c r="C242" s="121">
        <v>4</v>
      </c>
      <c r="D242" s="180" t="s">
        <v>379</v>
      </c>
      <c r="E242" s="180">
        <v>1</v>
      </c>
      <c r="F242" s="181">
        <f t="shared" si="10"/>
        <v>560</v>
      </c>
      <c r="G242" s="182">
        <v>0.05</v>
      </c>
      <c r="H242" s="183">
        <f t="shared" si="11"/>
        <v>28</v>
      </c>
    </row>
    <row r="243" spans="1:8" ht="15">
      <c r="A243" s="179" t="s">
        <v>159</v>
      </c>
      <c r="B243" s="121">
        <v>86</v>
      </c>
      <c r="C243" s="121">
        <v>4</v>
      </c>
      <c r="D243" s="180" t="s">
        <v>380</v>
      </c>
      <c r="E243" s="180">
        <v>1</v>
      </c>
      <c r="F243" s="181">
        <f t="shared" si="10"/>
        <v>344</v>
      </c>
      <c r="G243" s="182">
        <v>0.05</v>
      </c>
      <c r="H243" s="183">
        <f t="shared" si="11"/>
        <v>17.2</v>
      </c>
    </row>
    <row r="244" spans="1:8" ht="15">
      <c r="A244" s="179" t="s">
        <v>159</v>
      </c>
      <c r="B244" s="121">
        <v>571</v>
      </c>
      <c r="C244" s="121">
        <v>4</v>
      </c>
      <c r="D244" s="180" t="s">
        <v>381</v>
      </c>
      <c r="E244" s="180">
        <v>1</v>
      </c>
      <c r="F244" s="181">
        <f t="shared" si="10"/>
        <v>2284</v>
      </c>
      <c r="G244" s="182">
        <v>0.05</v>
      </c>
      <c r="H244" s="183">
        <f t="shared" si="11"/>
        <v>114.2</v>
      </c>
    </row>
    <row r="245" spans="1:8" ht="15">
      <c r="A245" s="179" t="s">
        <v>160</v>
      </c>
      <c r="B245" s="121">
        <v>191</v>
      </c>
      <c r="C245" s="121">
        <v>3</v>
      </c>
      <c r="D245" s="180" t="s">
        <v>382</v>
      </c>
      <c r="E245" s="180">
        <v>1</v>
      </c>
      <c r="F245" s="181">
        <f t="shared" si="10"/>
        <v>573</v>
      </c>
      <c r="G245" s="182">
        <v>0.05</v>
      </c>
      <c r="H245" s="183">
        <f t="shared" si="11"/>
        <v>28.650000000000002</v>
      </c>
    </row>
    <row r="246" spans="1:8" ht="15">
      <c r="A246" s="179" t="s">
        <v>360</v>
      </c>
      <c r="B246" s="121">
        <v>259</v>
      </c>
      <c r="C246" s="121">
        <v>4</v>
      </c>
      <c r="D246" s="180" t="s">
        <v>361</v>
      </c>
      <c r="E246" s="180">
        <v>11</v>
      </c>
      <c r="F246" s="181">
        <f t="shared" si="8"/>
        <v>11396</v>
      </c>
      <c r="G246" s="182">
        <v>0.02</v>
      </c>
      <c r="H246" s="183">
        <f t="shared" si="9"/>
        <v>227.92000000000002</v>
      </c>
    </row>
    <row r="247" spans="1:8" ht="15">
      <c r="A247" s="179" t="s">
        <v>362</v>
      </c>
      <c r="B247" s="121">
        <v>65</v>
      </c>
      <c r="C247" s="121">
        <v>4</v>
      </c>
      <c r="D247" s="180" t="s">
        <v>363</v>
      </c>
      <c r="E247" s="180">
        <v>11</v>
      </c>
      <c r="F247" s="181">
        <f t="shared" si="8"/>
        <v>2860</v>
      </c>
      <c r="G247" s="182">
        <v>0.02</v>
      </c>
      <c r="H247" s="183">
        <f t="shared" si="9"/>
        <v>57.2</v>
      </c>
    </row>
    <row r="248" spans="1:8" ht="15">
      <c r="A248" s="179" t="s">
        <v>362</v>
      </c>
      <c r="B248" s="121">
        <v>69</v>
      </c>
      <c r="C248" s="121">
        <v>4</v>
      </c>
      <c r="D248" s="180" t="s">
        <v>364</v>
      </c>
      <c r="E248" s="180">
        <v>11</v>
      </c>
      <c r="F248" s="181">
        <f t="shared" si="8"/>
        <v>3036</v>
      </c>
      <c r="G248" s="182">
        <v>0.02</v>
      </c>
      <c r="H248" s="183">
        <f t="shared" si="9"/>
        <v>60.72</v>
      </c>
    </row>
    <row r="249" spans="1:8" ht="15">
      <c r="A249" s="179" t="s">
        <v>22</v>
      </c>
      <c r="B249" s="121">
        <v>54</v>
      </c>
      <c r="C249" s="121">
        <v>4</v>
      </c>
      <c r="D249" s="180" t="s">
        <v>365</v>
      </c>
      <c r="E249" s="180">
        <v>11</v>
      </c>
      <c r="F249" s="181">
        <f t="shared" si="8"/>
        <v>2376</v>
      </c>
      <c r="G249" s="182">
        <v>0.02</v>
      </c>
      <c r="H249" s="183">
        <f t="shared" si="9"/>
        <v>47.52</v>
      </c>
    </row>
    <row r="250" spans="1:8" ht="15">
      <c r="A250" s="179" t="s">
        <v>362</v>
      </c>
      <c r="B250" s="121">
        <v>85</v>
      </c>
      <c r="C250" s="121">
        <v>4</v>
      </c>
      <c r="D250" s="180" t="s">
        <v>366</v>
      </c>
      <c r="E250" s="180">
        <v>11</v>
      </c>
      <c r="F250" s="181">
        <f t="shared" si="8"/>
        <v>3740</v>
      </c>
      <c r="G250" s="182">
        <v>0.02</v>
      </c>
      <c r="H250" s="183">
        <f t="shared" si="9"/>
        <v>74.8</v>
      </c>
    </row>
    <row r="251" spans="1:8" ht="15">
      <c r="A251" s="179" t="s">
        <v>362</v>
      </c>
      <c r="B251" s="121">
        <v>302</v>
      </c>
      <c r="C251" s="121">
        <v>4</v>
      </c>
      <c r="D251" s="180" t="s">
        <v>367</v>
      </c>
      <c r="E251" s="180">
        <v>11</v>
      </c>
      <c r="F251" s="181">
        <f t="shared" si="8"/>
        <v>13288</v>
      </c>
      <c r="G251" s="182">
        <v>0.02</v>
      </c>
      <c r="H251" s="183">
        <f t="shared" si="9"/>
        <v>265.76</v>
      </c>
    </row>
    <row r="252" spans="1:8" ht="15">
      <c r="A252" s="179" t="s">
        <v>362</v>
      </c>
      <c r="B252" s="121">
        <v>165</v>
      </c>
      <c r="C252" s="121">
        <v>4</v>
      </c>
      <c r="D252" s="180" t="s">
        <v>368</v>
      </c>
      <c r="E252" s="180">
        <v>11</v>
      </c>
      <c r="F252" s="181">
        <f t="shared" si="8"/>
        <v>7260</v>
      </c>
      <c r="G252" s="182">
        <v>0.02</v>
      </c>
      <c r="H252" s="183">
        <f t="shared" si="9"/>
        <v>145.20000000000002</v>
      </c>
    </row>
    <row r="253" spans="1:8" ht="15">
      <c r="A253" s="179" t="s">
        <v>21</v>
      </c>
      <c r="B253" s="121">
        <v>193</v>
      </c>
      <c r="C253" s="121">
        <v>4</v>
      </c>
      <c r="D253" s="180" t="s">
        <v>369</v>
      </c>
      <c r="E253" s="180">
        <v>11</v>
      </c>
      <c r="F253" s="181">
        <f t="shared" si="8"/>
        <v>8492</v>
      </c>
      <c r="G253" s="182">
        <v>0.02</v>
      </c>
      <c r="H253" s="183">
        <f t="shared" si="9"/>
        <v>169.84</v>
      </c>
    </row>
    <row r="254" spans="1:8" ht="15">
      <c r="A254" s="179" t="s">
        <v>370</v>
      </c>
      <c r="B254" s="121">
        <v>358</v>
      </c>
      <c r="C254" s="121">
        <v>3</v>
      </c>
      <c r="D254" s="180" t="s">
        <v>371</v>
      </c>
      <c r="E254" s="180">
        <v>11</v>
      </c>
      <c r="F254" s="181">
        <f t="shared" si="8"/>
        <v>11814</v>
      </c>
      <c r="G254" s="182">
        <v>0.02</v>
      </c>
      <c r="H254" s="183">
        <f t="shared" si="9"/>
        <v>236.28</v>
      </c>
    </row>
    <row r="255" spans="1:8" ht="15">
      <c r="A255" s="179" t="s">
        <v>370</v>
      </c>
      <c r="B255" s="121">
        <v>128</v>
      </c>
      <c r="C255" s="121">
        <v>4</v>
      </c>
      <c r="D255" s="180" t="s">
        <v>372</v>
      </c>
      <c r="E255" s="180">
        <v>11</v>
      </c>
      <c r="F255" s="181">
        <f t="shared" si="8"/>
        <v>5632</v>
      </c>
      <c r="G255" s="182">
        <v>0.02</v>
      </c>
      <c r="H255" s="183">
        <f t="shared" si="9"/>
        <v>112.64</v>
      </c>
    </row>
    <row r="256" spans="1:8" ht="15">
      <c r="A256" s="179" t="s">
        <v>373</v>
      </c>
      <c r="B256" s="121">
        <v>223</v>
      </c>
      <c r="C256" s="121">
        <v>4</v>
      </c>
      <c r="D256" s="180" t="s">
        <v>374</v>
      </c>
      <c r="E256" s="180">
        <v>11</v>
      </c>
      <c r="F256" s="181">
        <f t="shared" si="8"/>
        <v>9812</v>
      </c>
      <c r="G256" s="182">
        <v>0.02</v>
      </c>
      <c r="H256" s="183">
        <f t="shared" si="9"/>
        <v>196.24</v>
      </c>
    </row>
    <row r="257" spans="1:8" ht="15">
      <c r="A257" s="179" t="s">
        <v>375</v>
      </c>
      <c r="B257" s="121">
        <v>115</v>
      </c>
      <c r="C257" s="121">
        <v>3</v>
      </c>
      <c r="D257" s="180" t="s">
        <v>376</v>
      </c>
      <c r="E257" s="180">
        <v>11</v>
      </c>
      <c r="F257" s="181">
        <f t="shared" si="8"/>
        <v>3795</v>
      </c>
      <c r="G257" s="182">
        <v>0.02</v>
      </c>
      <c r="H257" s="183">
        <f t="shared" si="9"/>
        <v>75.9</v>
      </c>
    </row>
    <row r="258" spans="1:8" ht="15">
      <c r="A258" s="179" t="s">
        <v>375</v>
      </c>
      <c r="B258" s="121">
        <v>223</v>
      </c>
      <c r="C258" s="121">
        <v>4</v>
      </c>
      <c r="D258" s="180" t="s">
        <v>377</v>
      </c>
      <c r="E258" s="180">
        <v>11</v>
      </c>
      <c r="F258" s="181">
        <f t="shared" si="8"/>
        <v>9812</v>
      </c>
      <c r="G258" s="182">
        <v>0.02</v>
      </c>
      <c r="H258" s="183">
        <f t="shared" si="9"/>
        <v>196.24</v>
      </c>
    </row>
    <row r="259" spans="1:8" ht="15">
      <c r="A259" s="179" t="s">
        <v>159</v>
      </c>
      <c r="B259" s="121">
        <v>63</v>
      </c>
      <c r="C259" s="121">
        <v>4</v>
      </c>
      <c r="D259" s="180" t="s">
        <v>378</v>
      </c>
      <c r="E259" s="180">
        <v>11</v>
      </c>
      <c r="F259" s="181">
        <f t="shared" si="8"/>
        <v>2772</v>
      </c>
      <c r="G259" s="182">
        <v>0.02</v>
      </c>
      <c r="H259" s="183">
        <f t="shared" si="9"/>
        <v>55.44</v>
      </c>
    </row>
    <row r="260" spans="1:8" ht="15">
      <c r="A260" s="179" t="s">
        <v>159</v>
      </c>
      <c r="B260" s="121">
        <v>140</v>
      </c>
      <c r="C260" s="121">
        <v>4</v>
      </c>
      <c r="D260" s="180" t="s">
        <v>379</v>
      </c>
      <c r="E260" s="180">
        <v>11</v>
      </c>
      <c r="F260" s="181">
        <f t="shared" si="8"/>
        <v>6160</v>
      </c>
      <c r="G260" s="182">
        <v>0.02</v>
      </c>
      <c r="H260" s="183">
        <f t="shared" si="9"/>
        <v>123.2</v>
      </c>
    </row>
    <row r="261" spans="1:8" ht="15">
      <c r="A261" s="179" t="s">
        <v>159</v>
      </c>
      <c r="B261" s="121">
        <v>86</v>
      </c>
      <c r="C261" s="121">
        <v>4</v>
      </c>
      <c r="D261" s="180" t="s">
        <v>380</v>
      </c>
      <c r="E261" s="180">
        <v>11</v>
      </c>
      <c r="F261" s="181">
        <f t="shared" si="8"/>
        <v>3784</v>
      </c>
      <c r="G261" s="182">
        <v>0.02</v>
      </c>
      <c r="H261" s="183">
        <f t="shared" si="9"/>
        <v>75.68</v>
      </c>
    </row>
    <row r="262" spans="1:8" ht="15">
      <c r="A262" s="179" t="s">
        <v>159</v>
      </c>
      <c r="B262" s="121">
        <v>571</v>
      </c>
      <c r="C262" s="121">
        <v>4</v>
      </c>
      <c r="D262" s="180" t="s">
        <v>381</v>
      </c>
      <c r="E262" s="180">
        <v>11</v>
      </c>
      <c r="F262" s="181">
        <f t="shared" si="8"/>
        <v>25124</v>
      </c>
      <c r="G262" s="182">
        <v>0.02</v>
      </c>
      <c r="H262" s="183">
        <f t="shared" si="9"/>
        <v>502.48</v>
      </c>
    </row>
    <row r="263" spans="1:8" ht="15">
      <c r="A263" s="179" t="s">
        <v>160</v>
      </c>
      <c r="B263" s="121">
        <v>191</v>
      </c>
      <c r="C263" s="121">
        <v>3</v>
      </c>
      <c r="D263" s="180" t="s">
        <v>382</v>
      </c>
      <c r="E263" s="180">
        <v>11</v>
      </c>
      <c r="F263" s="181">
        <f t="shared" si="8"/>
        <v>6303</v>
      </c>
      <c r="G263" s="182">
        <v>0.02</v>
      </c>
      <c r="H263" s="183">
        <f t="shared" si="9"/>
        <v>126.06</v>
      </c>
    </row>
    <row r="264" spans="1:8" ht="15">
      <c r="A264" s="179" t="s">
        <v>22</v>
      </c>
      <c r="B264" s="121">
        <v>362</v>
      </c>
      <c r="C264" s="121">
        <v>4</v>
      </c>
      <c r="D264" s="180" t="s">
        <v>383</v>
      </c>
      <c r="E264" s="180">
        <v>1</v>
      </c>
      <c r="F264" s="181">
        <f>B264*E264*C264</f>
        <v>1448</v>
      </c>
      <c r="G264" s="182">
        <v>0.05</v>
      </c>
      <c r="H264" s="183">
        <f>F264*G264</f>
        <v>72.4</v>
      </c>
    </row>
    <row r="265" spans="1:8" ht="15">
      <c r="A265" s="179" t="s">
        <v>22</v>
      </c>
      <c r="B265" s="121">
        <v>362</v>
      </c>
      <c r="C265" s="121">
        <v>4</v>
      </c>
      <c r="D265" s="180" t="s">
        <v>383</v>
      </c>
      <c r="E265" s="180">
        <v>25</v>
      </c>
      <c r="F265" s="181">
        <f t="shared" si="8"/>
        <v>36200</v>
      </c>
      <c r="G265" s="182">
        <v>0.02</v>
      </c>
      <c r="H265" s="183">
        <f t="shared" si="9"/>
        <v>724</v>
      </c>
    </row>
    <row r="266" spans="1:8" ht="15">
      <c r="A266" s="179" t="s">
        <v>22</v>
      </c>
      <c r="B266" s="121">
        <v>335</v>
      </c>
      <c r="C266" s="121">
        <v>4</v>
      </c>
      <c r="D266" s="180" t="s">
        <v>384</v>
      </c>
      <c r="E266" s="180">
        <v>1</v>
      </c>
      <c r="F266" s="181">
        <f t="shared" si="8"/>
        <v>1340</v>
      </c>
      <c r="G266" s="182">
        <v>0.05</v>
      </c>
      <c r="H266" s="183">
        <f t="shared" si="9"/>
        <v>67</v>
      </c>
    </row>
    <row r="267" spans="1:8" ht="15">
      <c r="A267" s="179" t="s">
        <v>22</v>
      </c>
      <c r="B267" s="121">
        <v>45</v>
      </c>
      <c r="C267" s="121">
        <v>4</v>
      </c>
      <c r="D267" s="180" t="s">
        <v>385</v>
      </c>
      <c r="E267" s="180">
        <v>1</v>
      </c>
      <c r="F267" s="181">
        <f t="shared" si="8"/>
        <v>180</v>
      </c>
      <c r="G267" s="182">
        <v>0.05</v>
      </c>
      <c r="H267" s="183">
        <f t="shared" si="9"/>
        <v>9</v>
      </c>
    </row>
    <row r="268" spans="1:8" ht="15">
      <c r="A268" s="179" t="s">
        <v>22</v>
      </c>
      <c r="B268" s="121">
        <v>202</v>
      </c>
      <c r="C268" s="121">
        <v>4</v>
      </c>
      <c r="D268" s="180" t="s">
        <v>386</v>
      </c>
      <c r="E268" s="180">
        <v>1</v>
      </c>
      <c r="F268" s="181">
        <f t="shared" si="8"/>
        <v>808</v>
      </c>
      <c r="G268" s="182">
        <v>0.05</v>
      </c>
      <c r="H268" s="183">
        <f t="shared" si="9"/>
        <v>40.400000000000006</v>
      </c>
    </row>
    <row r="269" spans="1:8" ht="15">
      <c r="A269" s="179" t="s">
        <v>22</v>
      </c>
      <c r="B269" s="121">
        <v>234</v>
      </c>
      <c r="C269" s="121">
        <v>4</v>
      </c>
      <c r="D269" s="180" t="s">
        <v>387</v>
      </c>
      <c r="E269" s="180">
        <v>1</v>
      </c>
      <c r="F269" s="181">
        <f t="shared" si="8"/>
        <v>936</v>
      </c>
      <c r="G269" s="182">
        <v>0.05</v>
      </c>
      <c r="H269" s="183">
        <f t="shared" si="9"/>
        <v>46.800000000000004</v>
      </c>
    </row>
    <row r="270" spans="1:8" ht="15">
      <c r="A270" s="179" t="s">
        <v>22</v>
      </c>
      <c r="B270" s="121">
        <v>189</v>
      </c>
      <c r="C270" s="121">
        <v>4</v>
      </c>
      <c r="D270" s="180" t="s">
        <v>388</v>
      </c>
      <c r="E270" s="180">
        <v>1</v>
      </c>
      <c r="F270" s="181">
        <f aca="true" t="shared" si="12" ref="F270:F292">B270*E270*C270</f>
        <v>756</v>
      </c>
      <c r="G270" s="182">
        <v>0.05</v>
      </c>
      <c r="H270" s="183">
        <f aca="true" t="shared" si="13" ref="H270:H292">F270*G270</f>
        <v>37.800000000000004</v>
      </c>
    </row>
    <row r="271" spans="1:8" ht="15">
      <c r="A271" s="179" t="s">
        <v>22</v>
      </c>
      <c r="B271" s="121">
        <v>123</v>
      </c>
      <c r="C271" s="121">
        <v>4</v>
      </c>
      <c r="D271" s="180" t="s">
        <v>389</v>
      </c>
      <c r="E271" s="180">
        <v>1</v>
      </c>
      <c r="F271" s="181">
        <f t="shared" si="12"/>
        <v>492</v>
      </c>
      <c r="G271" s="182">
        <v>0.05</v>
      </c>
      <c r="H271" s="183">
        <f t="shared" si="13"/>
        <v>24.6</v>
      </c>
    </row>
    <row r="272" spans="1:8" ht="15">
      <c r="A272" s="179" t="s">
        <v>22</v>
      </c>
      <c r="B272" s="121">
        <v>62</v>
      </c>
      <c r="C272" s="121">
        <v>4</v>
      </c>
      <c r="D272" s="180" t="s">
        <v>390</v>
      </c>
      <c r="E272" s="180">
        <v>1</v>
      </c>
      <c r="F272" s="181">
        <f t="shared" si="12"/>
        <v>248</v>
      </c>
      <c r="G272" s="182">
        <v>0.05</v>
      </c>
      <c r="H272" s="183">
        <f t="shared" si="13"/>
        <v>12.4</v>
      </c>
    </row>
    <row r="273" spans="1:8" ht="15">
      <c r="A273" s="179" t="s">
        <v>22</v>
      </c>
      <c r="B273" s="121">
        <v>244</v>
      </c>
      <c r="C273" s="121">
        <v>4</v>
      </c>
      <c r="D273" s="180" t="s">
        <v>391</v>
      </c>
      <c r="E273" s="180">
        <v>1</v>
      </c>
      <c r="F273" s="181">
        <f t="shared" si="12"/>
        <v>976</v>
      </c>
      <c r="G273" s="182">
        <v>0.05</v>
      </c>
      <c r="H273" s="183">
        <f t="shared" si="13"/>
        <v>48.800000000000004</v>
      </c>
    </row>
    <row r="274" spans="1:8" ht="15">
      <c r="A274" s="179" t="s">
        <v>22</v>
      </c>
      <c r="B274" s="121">
        <v>139</v>
      </c>
      <c r="C274" s="121">
        <v>4</v>
      </c>
      <c r="D274" s="180" t="s">
        <v>392</v>
      </c>
      <c r="E274" s="180">
        <v>1</v>
      </c>
      <c r="F274" s="181">
        <f t="shared" si="12"/>
        <v>556</v>
      </c>
      <c r="G274" s="182">
        <v>0.05</v>
      </c>
      <c r="H274" s="183">
        <f t="shared" si="13"/>
        <v>27.8</v>
      </c>
    </row>
    <row r="275" spans="1:8" ht="15">
      <c r="A275" s="179" t="s">
        <v>22</v>
      </c>
      <c r="B275" s="121">
        <v>335</v>
      </c>
      <c r="C275" s="121">
        <v>4</v>
      </c>
      <c r="D275" s="180" t="s">
        <v>384</v>
      </c>
      <c r="E275" s="180">
        <v>11</v>
      </c>
      <c r="F275" s="181">
        <f t="shared" si="12"/>
        <v>14740</v>
      </c>
      <c r="G275" s="182">
        <v>0.02</v>
      </c>
      <c r="H275" s="183">
        <f t="shared" si="13"/>
        <v>294.8</v>
      </c>
    </row>
    <row r="276" spans="1:8" ht="15">
      <c r="A276" s="179" t="s">
        <v>22</v>
      </c>
      <c r="B276" s="121">
        <v>45</v>
      </c>
      <c r="C276" s="121">
        <v>4</v>
      </c>
      <c r="D276" s="180" t="s">
        <v>385</v>
      </c>
      <c r="E276" s="180">
        <v>11</v>
      </c>
      <c r="F276" s="181">
        <f t="shared" si="12"/>
        <v>1980</v>
      </c>
      <c r="G276" s="182">
        <v>0.02</v>
      </c>
      <c r="H276" s="183">
        <f t="shared" si="13"/>
        <v>39.6</v>
      </c>
    </row>
    <row r="277" spans="1:8" ht="15">
      <c r="A277" s="179" t="s">
        <v>22</v>
      </c>
      <c r="B277" s="121">
        <v>202</v>
      </c>
      <c r="C277" s="121">
        <v>4</v>
      </c>
      <c r="D277" s="180" t="s">
        <v>386</v>
      </c>
      <c r="E277" s="180">
        <v>11</v>
      </c>
      <c r="F277" s="181">
        <f t="shared" si="12"/>
        <v>8888</v>
      </c>
      <c r="G277" s="182">
        <v>0.02</v>
      </c>
      <c r="H277" s="183">
        <f t="shared" si="13"/>
        <v>177.76</v>
      </c>
    </row>
    <row r="278" spans="1:8" ht="15">
      <c r="A278" s="179" t="s">
        <v>22</v>
      </c>
      <c r="B278" s="121">
        <v>234</v>
      </c>
      <c r="C278" s="121">
        <v>4</v>
      </c>
      <c r="D278" s="180" t="s">
        <v>387</v>
      </c>
      <c r="E278" s="180">
        <v>11</v>
      </c>
      <c r="F278" s="181">
        <f t="shared" si="12"/>
        <v>10296</v>
      </c>
      <c r="G278" s="182">
        <v>0.02</v>
      </c>
      <c r="H278" s="183">
        <f t="shared" si="13"/>
        <v>205.92000000000002</v>
      </c>
    </row>
    <row r="279" spans="1:8" ht="15">
      <c r="A279" s="179" t="s">
        <v>22</v>
      </c>
      <c r="B279" s="121">
        <v>189</v>
      </c>
      <c r="C279" s="121">
        <v>4</v>
      </c>
      <c r="D279" s="180" t="s">
        <v>388</v>
      </c>
      <c r="E279" s="180">
        <v>11</v>
      </c>
      <c r="F279" s="181">
        <f t="shared" si="12"/>
        <v>8316</v>
      </c>
      <c r="G279" s="182">
        <v>0.02</v>
      </c>
      <c r="H279" s="183">
        <f t="shared" si="13"/>
        <v>166.32</v>
      </c>
    </row>
    <row r="280" spans="1:8" ht="15">
      <c r="A280" s="179" t="s">
        <v>22</v>
      </c>
      <c r="B280" s="121">
        <v>123</v>
      </c>
      <c r="C280" s="121">
        <v>4</v>
      </c>
      <c r="D280" s="180" t="s">
        <v>389</v>
      </c>
      <c r="E280" s="180">
        <v>11</v>
      </c>
      <c r="F280" s="181">
        <f t="shared" si="12"/>
        <v>5412</v>
      </c>
      <c r="G280" s="182">
        <v>0.02</v>
      </c>
      <c r="H280" s="183">
        <f t="shared" si="13"/>
        <v>108.24000000000001</v>
      </c>
    </row>
    <row r="281" spans="1:8" ht="15">
      <c r="A281" s="179" t="s">
        <v>22</v>
      </c>
      <c r="B281" s="121">
        <v>62</v>
      </c>
      <c r="C281" s="121">
        <v>4</v>
      </c>
      <c r="D281" s="180" t="s">
        <v>390</v>
      </c>
      <c r="E281" s="180">
        <v>11</v>
      </c>
      <c r="F281" s="181">
        <f t="shared" si="12"/>
        <v>2728</v>
      </c>
      <c r="G281" s="182">
        <v>0.02</v>
      </c>
      <c r="H281" s="183">
        <f t="shared" si="13"/>
        <v>54.56</v>
      </c>
    </row>
    <row r="282" spans="1:8" ht="15">
      <c r="A282" s="179" t="s">
        <v>22</v>
      </c>
      <c r="B282" s="121">
        <v>244</v>
      </c>
      <c r="C282" s="121">
        <v>4</v>
      </c>
      <c r="D282" s="180" t="s">
        <v>391</v>
      </c>
      <c r="E282" s="180">
        <v>11</v>
      </c>
      <c r="F282" s="181">
        <f t="shared" si="12"/>
        <v>10736</v>
      </c>
      <c r="G282" s="182">
        <v>0.02</v>
      </c>
      <c r="H282" s="183">
        <f t="shared" si="13"/>
        <v>214.72</v>
      </c>
    </row>
    <row r="283" spans="1:8" ht="15">
      <c r="A283" s="179" t="s">
        <v>22</v>
      </c>
      <c r="B283" s="121">
        <v>139</v>
      </c>
      <c r="C283" s="121">
        <v>4</v>
      </c>
      <c r="D283" s="180" t="s">
        <v>392</v>
      </c>
      <c r="E283" s="180">
        <v>11</v>
      </c>
      <c r="F283" s="181">
        <f t="shared" si="12"/>
        <v>6116</v>
      </c>
      <c r="G283" s="182">
        <v>0.02</v>
      </c>
      <c r="H283" s="183">
        <f t="shared" si="13"/>
        <v>122.32000000000001</v>
      </c>
    </row>
    <row r="284" spans="1:8" ht="15">
      <c r="A284" s="179" t="s">
        <v>393</v>
      </c>
      <c r="B284" s="121">
        <v>272</v>
      </c>
      <c r="C284" s="121">
        <v>4</v>
      </c>
      <c r="D284" s="180" t="s">
        <v>394</v>
      </c>
      <c r="E284" s="180">
        <v>12</v>
      </c>
      <c r="F284" s="181">
        <f t="shared" si="12"/>
        <v>13056</v>
      </c>
      <c r="G284" s="182">
        <v>0.02</v>
      </c>
      <c r="H284" s="183">
        <f t="shared" si="13"/>
        <v>261.12</v>
      </c>
    </row>
    <row r="285" spans="1:8" ht="15">
      <c r="A285" s="179" t="s">
        <v>53</v>
      </c>
      <c r="B285" s="121">
        <v>249</v>
      </c>
      <c r="C285" s="121">
        <v>4</v>
      </c>
      <c r="D285" s="180" t="s">
        <v>395</v>
      </c>
      <c r="E285" s="180">
        <v>1</v>
      </c>
      <c r="F285" s="181">
        <f>B285*E285*C285</f>
        <v>996</v>
      </c>
      <c r="G285" s="182">
        <v>0.05</v>
      </c>
      <c r="H285" s="183">
        <f>F285*G285</f>
        <v>49.800000000000004</v>
      </c>
    </row>
    <row r="286" spans="1:8" ht="15">
      <c r="A286" s="179" t="s">
        <v>53</v>
      </c>
      <c r="B286" s="121">
        <v>113</v>
      </c>
      <c r="C286" s="121">
        <v>4</v>
      </c>
      <c r="D286" s="180" t="s">
        <v>396</v>
      </c>
      <c r="E286" s="180">
        <v>1</v>
      </c>
      <c r="F286" s="181">
        <f>B286*E286*C286</f>
        <v>452</v>
      </c>
      <c r="G286" s="182">
        <v>0.05</v>
      </c>
      <c r="H286" s="183">
        <f>F286*G286</f>
        <v>22.6</v>
      </c>
    </row>
    <row r="287" spans="1:8" ht="15">
      <c r="A287" s="179" t="s">
        <v>53</v>
      </c>
      <c r="B287" s="121">
        <v>222</v>
      </c>
      <c r="C287" s="121">
        <v>4</v>
      </c>
      <c r="D287" s="180" t="s">
        <v>397</v>
      </c>
      <c r="E287" s="180">
        <v>1</v>
      </c>
      <c r="F287" s="181">
        <f>B287*E287*C287</f>
        <v>888</v>
      </c>
      <c r="G287" s="182">
        <v>0.05</v>
      </c>
      <c r="H287" s="183">
        <f>F287*G287</f>
        <v>44.400000000000006</v>
      </c>
    </row>
    <row r="288" spans="1:8" ht="15">
      <c r="A288" s="179" t="s">
        <v>398</v>
      </c>
      <c r="B288" s="121">
        <v>25</v>
      </c>
      <c r="C288" s="121">
        <v>4</v>
      </c>
      <c r="D288" s="180" t="s">
        <v>399</v>
      </c>
      <c r="E288" s="180">
        <v>1</v>
      </c>
      <c r="F288" s="181">
        <f>B288*E288*C288</f>
        <v>100</v>
      </c>
      <c r="G288" s="182">
        <v>0.05</v>
      </c>
      <c r="H288" s="183">
        <f>F288*G288</f>
        <v>5</v>
      </c>
    </row>
    <row r="289" spans="1:8" ht="15">
      <c r="A289" s="179" t="s">
        <v>53</v>
      </c>
      <c r="B289" s="121">
        <v>249</v>
      </c>
      <c r="C289" s="121">
        <v>4</v>
      </c>
      <c r="D289" s="180" t="s">
        <v>395</v>
      </c>
      <c r="E289" s="180">
        <v>11</v>
      </c>
      <c r="F289" s="181">
        <f t="shared" si="12"/>
        <v>10956</v>
      </c>
      <c r="G289" s="182">
        <v>0.02</v>
      </c>
      <c r="H289" s="183">
        <f t="shared" si="13"/>
        <v>219.12</v>
      </c>
    </row>
    <row r="290" spans="1:8" ht="15">
      <c r="A290" s="179" t="s">
        <v>53</v>
      </c>
      <c r="B290" s="121">
        <v>113</v>
      </c>
      <c r="C290" s="121">
        <v>4</v>
      </c>
      <c r="D290" s="180" t="s">
        <v>396</v>
      </c>
      <c r="E290" s="180">
        <v>11</v>
      </c>
      <c r="F290" s="181">
        <f t="shared" si="12"/>
        <v>4972</v>
      </c>
      <c r="G290" s="182">
        <v>0.02</v>
      </c>
      <c r="H290" s="183">
        <f t="shared" si="13"/>
        <v>99.44</v>
      </c>
    </row>
    <row r="291" spans="1:8" ht="15">
      <c r="A291" s="179" t="s">
        <v>53</v>
      </c>
      <c r="B291" s="121">
        <v>222</v>
      </c>
      <c r="C291" s="121">
        <v>4</v>
      </c>
      <c r="D291" s="180" t="s">
        <v>397</v>
      </c>
      <c r="E291" s="180">
        <v>11</v>
      </c>
      <c r="F291" s="181">
        <f t="shared" si="12"/>
        <v>9768</v>
      </c>
      <c r="G291" s="182">
        <v>0.02</v>
      </c>
      <c r="H291" s="183">
        <f t="shared" si="13"/>
        <v>195.36</v>
      </c>
    </row>
    <row r="292" spans="1:8" ht="15">
      <c r="A292" s="179" t="s">
        <v>398</v>
      </c>
      <c r="B292" s="121">
        <v>25</v>
      </c>
      <c r="C292" s="121">
        <v>4</v>
      </c>
      <c r="D292" s="180" t="s">
        <v>399</v>
      </c>
      <c r="E292" s="180">
        <v>11</v>
      </c>
      <c r="F292" s="181">
        <f t="shared" si="12"/>
        <v>1100</v>
      </c>
      <c r="G292" s="182">
        <v>0.02</v>
      </c>
      <c r="H292" s="183">
        <f t="shared" si="13"/>
        <v>22</v>
      </c>
    </row>
    <row r="293" spans="1:8" ht="15">
      <c r="A293" s="165" t="s">
        <v>23</v>
      </c>
      <c r="B293" s="121"/>
      <c r="C293" s="121"/>
      <c r="D293" s="180"/>
      <c r="E293" s="180"/>
      <c r="F293" s="181"/>
      <c r="G293" s="182"/>
      <c r="H293" s="183"/>
    </row>
    <row r="294" spans="1:8" ht="15">
      <c r="A294" s="179" t="s">
        <v>24</v>
      </c>
      <c r="B294" s="121">
        <v>804</v>
      </c>
      <c r="C294" s="121">
        <v>2</v>
      </c>
      <c r="D294" s="180" t="s">
        <v>400</v>
      </c>
      <c r="E294" s="180">
        <v>12</v>
      </c>
      <c r="F294" s="181">
        <f>B294*E294*C294</f>
        <v>19296</v>
      </c>
      <c r="G294" s="182">
        <v>0.02</v>
      </c>
      <c r="H294" s="183">
        <f>F294*G294</f>
        <v>385.92</v>
      </c>
    </row>
    <row r="295" spans="1:8" ht="15">
      <c r="A295" s="179" t="s">
        <v>401</v>
      </c>
      <c r="B295" s="121">
        <v>361</v>
      </c>
      <c r="C295" s="121">
        <v>2</v>
      </c>
      <c r="D295" s="180" t="s">
        <v>402</v>
      </c>
      <c r="E295" s="180">
        <v>12</v>
      </c>
      <c r="F295" s="181">
        <f>B295*E295*C295</f>
        <v>8664</v>
      </c>
      <c r="G295" s="182">
        <v>0.02</v>
      </c>
      <c r="H295" s="183">
        <f>F295*G295</f>
        <v>173.28</v>
      </c>
    </row>
    <row r="296" spans="1:8" ht="15">
      <c r="A296" s="179" t="s">
        <v>403</v>
      </c>
      <c r="B296" s="121">
        <v>75</v>
      </c>
      <c r="C296" s="121">
        <v>3</v>
      </c>
      <c r="D296" s="180" t="s">
        <v>404</v>
      </c>
      <c r="E296" s="180">
        <v>12</v>
      </c>
      <c r="F296" s="181">
        <f>B296*E296*C296</f>
        <v>2700</v>
      </c>
      <c r="G296" s="182">
        <v>0.02</v>
      </c>
      <c r="H296" s="183">
        <f>F296*G296</f>
        <v>54</v>
      </c>
    </row>
    <row r="297" spans="1:8" ht="15">
      <c r="A297" s="179" t="s">
        <v>405</v>
      </c>
      <c r="B297" s="121">
        <v>542</v>
      </c>
      <c r="C297" s="121">
        <v>3</v>
      </c>
      <c r="D297" s="180" t="s">
        <v>406</v>
      </c>
      <c r="E297" s="180">
        <v>12</v>
      </c>
      <c r="F297" s="181">
        <f>B297*E297*C297</f>
        <v>19512</v>
      </c>
      <c r="G297" s="182">
        <v>0.02</v>
      </c>
      <c r="H297" s="183">
        <f>F297*G297</f>
        <v>390.24</v>
      </c>
    </row>
    <row r="298" spans="1:8" ht="15">
      <c r="A298" s="179" t="s">
        <v>407</v>
      </c>
      <c r="B298" s="121">
        <v>211</v>
      </c>
      <c r="C298" s="121">
        <v>2</v>
      </c>
      <c r="D298" s="180" t="s">
        <v>408</v>
      </c>
      <c r="E298" s="180">
        <v>12</v>
      </c>
      <c r="F298" s="181">
        <f>B298*E298*C298</f>
        <v>5064</v>
      </c>
      <c r="G298" s="182">
        <v>0.02</v>
      </c>
      <c r="H298" s="183">
        <f>F298*G298</f>
        <v>101.28</v>
      </c>
    </row>
    <row r="299" spans="1:8" ht="15.75" thickBot="1">
      <c r="A299" s="201" t="s">
        <v>31</v>
      </c>
      <c r="B299" s="127"/>
      <c r="C299" s="127"/>
      <c r="D299" s="202"/>
      <c r="E299" s="127"/>
      <c r="F299" s="203">
        <f>SUM(F6:F298)</f>
        <v>3133890</v>
      </c>
      <c r="G299" s="182"/>
      <c r="H299" s="203">
        <f>SUM(H6:H298)</f>
        <v>65326.61999999996</v>
      </c>
    </row>
    <row r="300" spans="1:8" ht="15">
      <c r="A300" s="281" t="s">
        <v>409</v>
      </c>
      <c r="B300" s="282"/>
      <c r="C300" s="282"/>
      <c r="D300" s="282"/>
      <c r="E300" s="282"/>
      <c r="F300" s="282"/>
      <c r="G300" s="282"/>
      <c r="H300" s="283"/>
    </row>
    <row r="301" spans="1:8" ht="15">
      <c r="A301" s="284"/>
      <c r="B301" s="285"/>
      <c r="C301" s="285"/>
      <c r="D301" s="285"/>
      <c r="E301" s="285"/>
      <c r="F301" s="285"/>
      <c r="G301" s="285"/>
      <c r="H301" s="286"/>
    </row>
    <row r="302" spans="1:8" ht="15">
      <c r="A302" s="194" t="s">
        <v>0</v>
      </c>
      <c r="B302" s="279" t="s">
        <v>410</v>
      </c>
      <c r="C302" s="279"/>
      <c r="D302" s="279"/>
      <c r="E302" s="279"/>
      <c r="F302" s="279"/>
      <c r="G302" s="279"/>
      <c r="H302" s="280"/>
    </row>
    <row r="303" spans="1:8" ht="15.75" thickBot="1">
      <c r="A303" s="195"/>
      <c r="B303" s="196" t="s">
        <v>188</v>
      </c>
      <c r="C303" s="196" t="s">
        <v>189</v>
      </c>
      <c r="D303" s="197" t="s">
        <v>26</v>
      </c>
      <c r="E303" s="196" t="s">
        <v>27</v>
      </c>
      <c r="F303" s="196" t="s">
        <v>28</v>
      </c>
      <c r="G303" s="196" t="s">
        <v>29</v>
      </c>
      <c r="H303" s="198" t="s">
        <v>30</v>
      </c>
    </row>
    <row r="304" spans="1:8" ht="15">
      <c r="A304" s="199" t="s">
        <v>1</v>
      </c>
      <c r="B304" s="131"/>
      <c r="C304" s="131"/>
      <c r="D304" s="200"/>
      <c r="E304" s="131"/>
      <c r="F304" s="131"/>
      <c r="G304" s="131"/>
      <c r="H304" s="132"/>
    </row>
    <row r="305" spans="1:8" ht="15">
      <c r="A305" s="179" t="s">
        <v>2</v>
      </c>
      <c r="B305" s="121">
        <v>318</v>
      </c>
      <c r="C305" s="121">
        <v>1.2</v>
      </c>
      <c r="D305" s="180" t="s">
        <v>411</v>
      </c>
      <c r="E305" s="180">
        <v>26</v>
      </c>
      <c r="F305" s="181">
        <f aca="true" t="shared" si="14" ref="F305:F310">B305*E305*C305</f>
        <v>9921.6</v>
      </c>
      <c r="G305" s="121">
        <v>0.031</v>
      </c>
      <c r="H305" s="183">
        <f aca="true" t="shared" si="15" ref="H305:H310">F305*G305</f>
        <v>307.56960000000004</v>
      </c>
    </row>
    <row r="306" spans="1:8" ht="15">
      <c r="A306" s="204" t="s">
        <v>412</v>
      </c>
      <c r="B306" s="121">
        <v>751</v>
      </c>
      <c r="C306" s="121">
        <v>1.2</v>
      </c>
      <c r="D306" s="180" t="s">
        <v>413</v>
      </c>
      <c r="E306" s="180">
        <v>26</v>
      </c>
      <c r="F306" s="181">
        <f t="shared" si="14"/>
        <v>23431.2</v>
      </c>
      <c r="G306" s="121">
        <v>0.031</v>
      </c>
      <c r="H306" s="183">
        <f t="shared" si="15"/>
        <v>726.3672</v>
      </c>
    </row>
    <row r="307" spans="1:8" ht="15">
      <c r="A307" s="204" t="s">
        <v>414</v>
      </c>
      <c r="B307" s="121">
        <v>140</v>
      </c>
      <c r="C307" s="121">
        <v>1.2</v>
      </c>
      <c r="D307" s="180" t="s">
        <v>415</v>
      </c>
      <c r="E307" s="180">
        <v>12</v>
      </c>
      <c r="F307" s="181">
        <f t="shared" si="14"/>
        <v>2016</v>
      </c>
      <c r="G307" s="121">
        <v>0.031</v>
      </c>
      <c r="H307" s="183">
        <f t="shared" si="15"/>
        <v>62.496</v>
      </c>
    </row>
    <row r="308" spans="1:8" ht="15">
      <c r="A308" s="179" t="s">
        <v>321</v>
      </c>
      <c r="B308" s="121">
        <v>328</v>
      </c>
      <c r="C308" s="121">
        <v>1.2</v>
      </c>
      <c r="D308" s="180" t="s">
        <v>416</v>
      </c>
      <c r="E308" s="180">
        <v>12</v>
      </c>
      <c r="F308" s="181">
        <f t="shared" si="14"/>
        <v>4723.2</v>
      </c>
      <c r="G308" s="121">
        <v>0.031</v>
      </c>
      <c r="H308" s="183">
        <f t="shared" si="15"/>
        <v>146.4192</v>
      </c>
    </row>
    <row r="309" spans="1:8" ht="15">
      <c r="A309" s="179" t="s">
        <v>14</v>
      </c>
      <c r="B309" s="121">
        <v>1080</v>
      </c>
      <c r="C309" s="121">
        <v>1.3</v>
      </c>
      <c r="D309" s="180" t="s">
        <v>417</v>
      </c>
      <c r="E309" s="180">
        <v>2</v>
      </c>
      <c r="F309" s="181">
        <f t="shared" si="14"/>
        <v>2808</v>
      </c>
      <c r="G309" s="121">
        <v>0.031</v>
      </c>
      <c r="H309" s="183">
        <f t="shared" si="15"/>
        <v>87.048</v>
      </c>
    </row>
    <row r="310" spans="1:8" ht="15">
      <c r="A310" s="204" t="s">
        <v>72</v>
      </c>
      <c r="B310" s="121">
        <v>704</v>
      </c>
      <c r="C310" s="121">
        <v>2.2</v>
      </c>
      <c r="D310" s="180" t="s">
        <v>418</v>
      </c>
      <c r="E310" s="180">
        <v>12</v>
      </c>
      <c r="F310" s="181">
        <f t="shared" si="14"/>
        <v>18585.600000000002</v>
      </c>
      <c r="G310" s="121">
        <v>0.031</v>
      </c>
      <c r="H310" s="183">
        <f t="shared" si="15"/>
        <v>576.1536000000001</v>
      </c>
    </row>
    <row r="311" spans="1:8" ht="15">
      <c r="A311" s="179" t="s">
        <v>192</v>
      </c>
      <c r="B311" s="121">
        <v>180</v>
      </c>
      <c r="C311" s="121">
        <v>1.5</v>
      </c>
      <c r="D311" s="180" t="s">
        <v>193</v>
      </c>
      <c r="E311" s="180">
        <v>52</v>
      </c>
      <c r="F311" s="181">
        <f>B311*E311*C311</f>
        <v>14040</v>
      </c>
      <c r="G311" s="121">
        <v>0.031</v>
      </c>
      <c r="H311" s="183">
        <f>F311*G311</f>
        <v>435.24</v>
      </c>
    </row>
    <row r="312" spans="1:8" ht="15">
      <c r="A312" s="179" t="s">
        <v>2</v>
      </c>
      <c r="B312" s="121">
        <v>355</v>
      </c>
      <c r="C312" s="121">
        <v>1.5</v>
      </c>
      <c r="D312" s="180" t="s">
        <v>194</v>
      </c>
      <c r="E312" s="180">
        <v>52</v>
      </c>
      <c r="F312" s="181">
        <f aca="true" t="shared" si="16" ref="F312:F375">B312*E312*C312</f>
        <v>27690</v>
      </c>
      <c r="G312" s="121">
        <v>0.031</v>
      </c>
      <c r="H312" s="183">
        <f aca="true" t="shared" si="17" ref="H312:H356">F312*G312</f>
        <v>858.39</v>
      </c>
    </row>
    <row r="313" spans="1:8" ht="15">
      <c r="A313" s="179" t="s">
        <v>2</v>
      </c>
      <c r="B313" s="121">
        <v>16</v>
      </c>
      <c r="C313" s="121">
        <v>1.5</v>
      </c>
      <c r="D313" s="180" t="s">
        <v>195</v>
      </c>
      <c r="E313" s="180">
        <v>52</v>
      </c>
      <c r="F313" s="181">
        <f t="shared" si="16"/>
        <v>1248</v>
      </c>
      <c r="G313" s="121">
        <v>0.031</v>
      </c>
      <c r="H313" s="183">
        <f t="shared" si="17"/>
        <v>38.688</v>
      </c>
    </row>
    <row r="314" spans="1:8" ht="15">
      <c r="A314" s="179" t="s">
        <v>2</v>
      </c>
      <c r="B314" s="121">
        <v>250</v>
      </c>
      <c r="C314" s="121">
        <v>1.2</v>
      </c>
      <c r="D314" s="180" t="s">
        <v>196</v>
      </c>
      <c r="E314" s="180">
        <v>52</v>
      </c>
      <c r="F314" s="181">
        <f t="shared" si="16"/>
        <v>15600</v>
      </c>
      <c r="G314" s="121">
        <v>0.031</v>
      </c>
      <c r="H314" s="183">
        <f t="shared" si="17"/>
        <v>483.6</v>
      </c>
    </row>
    <row r="315" spans="1:8" ht="15">
      <c r="A315" s="179" t="s">
        <v>2</v>
      </c>
      <c r="B315" s="121">
        <v>1150</v>
      </c>
      <c r="C315" s="121">
        <v>1.5</v>
      </c>
      <c r="D315" s="180" t="s">
        <v>197</v>
      </c>
      <c r="E315" s="180">
        <v>52</v>
      </c>
      <c r="F315" s="181">
        <f t="shared" si="16"/>
        <v>89700</v>
      </c>
      <c r="G315" s="121">
        <v>0.031</v>
      </c>
      <c r="H315" s="183">
        <f t="shared" si="17"/>
        <v>2780.7</v>
      </c>
    </row>
    <row r="316" spans="1:8" ht="15">
      <c r="A316" s="179" t="s">
        <v>2</v>
      </c>
      <c r="B316" s="121">
        <v>350</v>
      </c>
      <c r="C316" s="121">
        <v>1.5</v>
      </c>
      <c r="D316" s="180" t="s">
        <v>198</v>
      </c>
      <c r="E316" s="180">
        <v>52</v>
      </c>
      <c r="F316" s="181">
        <f t="shared" si="16"/>
        <v>27300</v>
      </c>
      <c r="G316" s="121">
        <v>0.031</v>
      </c>
      <c r="H316" s="183">
        <f t="shared" si="17"/>
        <v>846.3</v>
      </c>
    </row>
    <row r="317" spans="1:8" ht="15">
      <c r="A317" s="179" t="s">
        <v>199</v>
      </c>
      <c r="B317" s="121">
        <v>352</v>
      </c>
      <c r="C317" s="121">
        <v>1</v>
      </c>
      <c r="D317" s="180" t="s">
        <v>200</v>
      </c>
      <c r="E317" s="180">
        <v>52</v>
      </c>
      <c r="F317" s="181">
        <f t="shared" si="16"/>
        <v>18304</v>
      </c>
      <c r="G317" s="121">
        <v>0.031</v>
      </c>
      <c r="H317" s="183">
        <f t="shared" si="17"/>
        <v>567.424</v>
      </c>
    </row>
    <row r="318" spans="1:8" ht="14.25" customHeight="1">
      <c r="A318" s="179" t="s">
        <v>201</v>
      </c>
      <c r="B318" s="121">
        <v>0</v>
      </c>
      <c r="C318" s="121">
        <v>0</v>
      </c>
      <c r="D318" s="180" t="s">
        <v>202</v>
      </c>
      <c r="E318" s="180">
        <v>12</v>
      </c>
      <c r="F318" s="181">
        <f t="shared" si="16"/>
        <v>0</v>
      </c>
      <c r="G318" s="121">
        <v>0.031</v>
      </c>
      <c r="H318" s="183">
        <f t="shared" si="17"/>
        <v>0</v>
      </c>
    </row>
    <row r="319" spans="1:8" ht="14.25" customHeight="1">
      <c r="A319" s="179" t="s">
        <v>177</v>
      </c>
      <c r="B319" s="121">
        <v>220</v>
      </c>
      <c r="C319" s="121">
        <v>1</v>
      </c>
      <c r="D319" s="180" t="s">
        <v>203</v>
      </c>
      <c r="E319" s="180">
        <v>12</v>
      </c>
      <c r="F319" s="181">
        <f t="shared" si="16"/>
        <v>2640</v>
      </c>
      <c r="G319" s="121">
        <v>0.031</v>
      </c>
      <c r="H319" s="183">
        <f t="shared" si="17"/>
        <v>81.84</v>
      </c>
    </row>
    <row r="320" spans="1:8" ht="15">
      <c r="A320" s="179" t="s">
        <v>177</v>
      </c>
      <c r="B320" s="121">
        <v>0</v>
      </c>
      <c r="C320" s="121">
        <v>0</v>
      </c>
      <c r="D320" s="180" t="s">
        <v>204</v>
      </c>
      <c r="E320" s="180">
        <v>12</v>
      </c>
      <c r="F320" s="181">
        <f t="shared" si="16"/>
        <v>0</v>
      </c>
      <c r="G320" s="121">
        <v>0.031</v>
      </c>
      <c r="H320" s="183">
        <f t="shared" si="17"/>
        <v>0</v>
      </c>
    </row>
    <row r="321" spans="1:8" ht="15">
      <c r="A321" s="179" t="s">
        <v>3</v>
      </c>
      <c r="B321" s="121">
        <v>300</v>
      </c>
      <c r="C321" s="121">
        <v>1.5</v>
      </c>
      <c r="D321" s="180" t="s">
        <v>205</v>
      </c>
      <c r="E321" s="180">
        <v>26</v>
      </c>
      <c r="F321" s="181">
        <f t="shared" si="16"/>
        <v>11700</v>
      </c>
      <c r="G321" s="121">
        <v>0.031</v>
      </c>
      <c r="H321" s="183">
        <f t="shared" si="17"/>
        <v>362.7</v>
      </c>
    </row>
    <row r="322" spans="1:8" ht="15">
      <c r="A322" s="179" t="s">
        <v>3</v>
      </c>
      <c r="B322" s="121">
        <v>200</v>
      </c>
      <c r="C322" s="121">
        <v>1.5</v>
      </c>
      <c r="D322" s="180" t="s">
        <v>206</v>
      </c>
      <c r="E322" s="180">
        <v>26</v>
      </c>
      <c r="F322" s="181">
        <f t="shared" si="16"/>
        <v>7800</v>
      </c>
      <c r="G322" s="121">
        <v>0.031</v>
      </c>
      <c r="H322" s="183">
        <f t="shared" si="17"/>
        <v>241.8</v>
      </c>
    </row>
    <row r="323" spans="1:8" ht="15">
      <c r="A323" s="179" t="s">
        <v>3</v>
      </c>
      <c r="B323" s="121">
        <v>100</v>
      </c>
      <c r="C323" s="121">
        <v>1</v>
      </c>
      <c r="D323" s="180" t="s">
        <v>207</v>
      </c>
      <c r="E323" s="180">
        <v>12</v>
      </c>
      <c r="F323" s="181">
        <f t="shared" si="16"/>
        <v>1200</v>
      </c>
      <c r="G323" s="121">
        <v>0.031</v>
      </c>
      <c r="H323" s="183">
        <f t="shared" si="17"/>
        <v>37.2</v>
      </c>
    </row>
    <row r="324" spans="1:8" ht="15">
      <c r="A324" s="179" t="s">
        <v>3</v>
      </c>
      <c r="B324" s="121">
        <v>60</v>
      </c>
      <c r="C324" s="121">
        <v>1</v>
      </c>
      <c r="D324" s="180" t="s">
        <v>208</v>
      </c>
      <c r="E324" s="180">
        <v>12</v>
      </c>
      <c r="F324" s="181">
        <f t="shared" si="16"/>
        <v>720</v>
      </c>
      <c r="G324" s="121">
        <v>0.031</v>
      </c>
      <c r="H324" s="183">
        <f t="shared" si="17"/>
        <v>22.32</v>
      </c>
    </row>
    <row r="325" spans="1:8" ht="15">
      <c r="A325" s="179" t="s">
        <v>3</v>
      </c>
      <c r="B325" s="121">
        <v>60</v>
      </c>
      <c r="C325" s="121">
        <v>1</v>
      </c>
      <c r="D325" s="180" t="s">
        <v>209</v>
      </c>
      <c r="E325" s="180">
        <v>12</v>
      </c>
      <c r="F325" s="181">
        <f t="shared" si="16"/>
        <v>720</v>
      </c>
      <c r="G325" s="121">
        <v>0.031</v>
      </c>
      <c r="H325" s="183">
        <f t="shared" si="17"/>
        <v>22.32</v>
      </c>
    </row>
    <row r="326" spans="1:8" ht="15">
      <c r="A326" s="179" t="s">
        <v>3</v>
      </c>
      <c r="B326" s="121">
        <v>60</v>
      </c>
      <c r="C326" s="121">
        <v>1</v>
      </c>
      <c r="D326" s="180" t="s">
        <v>210</v>
      </c>
      <c r="E326" s="180">
        <v>12</v>
      </c>
      <c r="F326" s="181">
        <f t="shared" si="16"/>
        <v>720</v>
      </c>
      <c r="G326" s="121">
        <v>0.031</v>
      </c>
      <c r="H326" s="183">
        <f t="shared" si="17"/>
        <v>22.32</v>
      </c>
    </row>
    <row r="327" spans="1:8" ht="15">
      <c r="A327" s="179" t="s">
        <v>3</v>
      </c>
      <c r="B327" s="121">
        <v>59</v>
      </c>
      <c r="C327" s="121">
        <v>1</v>
      </c>
      <c r="D327" s="180" t="s">
        <v>211</v>
      </c>
      <c r="E327" s="180">
        <v>12</v>
      </c>
      <c r="F327" s="181">
        <f t="shared" si="16"/>
        <v>708</v>
      </c>
      <c r="G327" s="121">
        <v>0.031</v>
      </c>
      <c r="H327" s="183">
        <f t="shared" si="17"/>
        <v>21.948</v>
      </c>
    </row>
    <row r="328" spans="1:8" ht="15">
      <c r="A328" s="179" t="s">
        <v>4</v>
      </c>
      <c r="B328" s="121">
        <v>0</v>
      </c>
      <c r="C328" s="121">
        <v>0</v>
      </c>
      <c r="D328" s="180" t="s">
        <v>212</v>
      </c>
      <c r="E328" s="180">
        <v>52</v>
      </c>
      <c r="F328" s="181">
        <f t="shared" si="16"/>
        <v>0</v>
      </c>
      <c r="G328" s="121">
        <v>0.031</v>
      </c>
      <c r="H328" s="183">
        <f t="shared" si="17"/>
        <v>0</v>
      </c>
    </row>
    <row r="329" spans="1:8" ht="15">
      <c r="A329" s="179" t="s">
        <v>213</v>
      </c>
      <c r="B329" s="121">
        <v>15</v>
      </c>
      <c r="C329" s="121">
        <v>1</v>
      </c>
      <c r="D329" s="180" t="s">
        <v>214</v>
      </c>
      <c r="E329" s="180">
        <v>26</v>
      </c>
      <c r="F329" s="181">
        <f t="shared" si="16"/>
        <v>390</v>
      </c>
      <c r="G329" s="121">
        <v>0.031</v>
      </c>
      <c r="H329" s="183">
        <f t="shared" si="17"/>
        <v>12.09</v>
      </c>
    </row>
    <row r="330" spans="1:8" ht="15">
      <c r="A330" s="179" t="s">
        <v>4</v>
      </c>
      <c r="B330" s="121">
        <v>76</v>
      </c>
      <c r="C330" s="121">
        <v>1</v>
      </c>
      <c r="D330" s="180" t="s">
        <v>215</v>
      </c>
      <c r="E330" s="180">
        <v>26</v>
      </c>
      <c r="F330" s="181">
        <f t="shared" si="16"/>
        <v>1976</v>
      </c>
      <c r="G330" s="121">
        <v>0.031</v>
      </c>
      <c r="H330" s="183">
        <f t="shared" si="17"/>
        <v>61.256</v>
      </c>
    </row>
    <row r="331" spans="1:8" ht="15">
      <c r="A331" s="179" t="s">
        <v>4</v>
      </c>
      <c r="B331" s="121">
        <v>0</v>
      </c>
      <c r="C331" s="121">
        <v>0</v>
      </c>
      <c r="D331" s="180" t="s">
        <v>216</v>
      </c>
      <c r="E331" s="180">
        <v>12</v>
      </c>
      <c r="F331" s="181">
        <f t="shared" si="16"/>
        <v>0</v>
      </c>
      <c r="G331" s="121">
        <v>0.031</v>
      </c>
      <c r="H331" s="183">
        <f t="shared" si="17"/>
        <v>0</v>
      </c>
    </row>
    <row r="332" spans="1:8" ht="15">
      <c r="A332" s="179" t="s">
        <v>217</v>
      </c>
      <c r="B332" s="121">
        <v>78</v>
      </c>
      <c r="C332" s="121">
        <v>1</v>
      </c>
      <c r="D332" s="180" t="s">
        <v>218</v>
      </c>
      <c r="E332" s="180">
        <v>12</v>
      </c>
      <c r="F332" s="181">
        <f t="shared" si="16"/>
        <v>936</v>
      </c>
      <c r="G332" s="121">
        <v>0.031</v>
      </c>
      <c r="H332" s="183">
        <f t="shared" si="17"/>
        <v>29.016</v>
      </c>
    </row>
    <row r="333" spans="1:8" ht="15">
      <c r="A333" s="179" t="s">
        <v>219</v>
      </c>
      <c r="B333" s="121">
        <v>0</v>
      </c>
      <c r="C333" s="121">
        <v>0</v>
      </c>
      <c r="D333" s="180" t="s">
        <v>220</v>
      </c>
      <c r="E333" s="180">
        <v>12</v>
      </c>
      <c r="F333" s="181">
        <f t="shared" si="16"/>
        <v>0</v>
      </c>
      <c r="G333" s="121">
        <v>0.031</v>
      </c>
      <c r="H333" s="183">
        <f t="shared" si="17"/>
        <v>0</v>
      </c>
    </row>
    <row r="334" spans="1:8" ht="15">
      <c r="A334" s="179" t="s">
        <v>219</v>
      </c>
      <c r="B334" s="121">
        <v>50</v>
      </c>
      <c r="C334" s="121">
        <v>1</v>
      </c>
      <c r="D334" s="180" t="s">
        <v>221</v>
      </c>
      <c r="E334" s="180">
        <v>12</v>
      </c>
      <c r="F334" s="181">
        <f t="shared" si="16"/>
        <v>600</v>
      </c>
      <c r="G334" s="121">
        <v>0.031</v>
      </c>
      <c r="H334" s="183">
        <f t="shared" si="17"/>
        <v>18.6</v>
      </c>
    </row>
    <row r="335" spans="1:8" ht="15">
      <c r="A335" s="179" t="s">
        <v>5</v>
      </c>
      <c r="B335" s="121">
        <v>120</v>
      </c>
      <c r="C335" s="121">
        <v>1.5</v>
      </c>
      <c r="D335" s="180" t="s">
        <v>222</v>
      </c>
      <c r="E335" s="180">
        <v>12</v>
      </c>
      <c r="F335" s="181">
        <f t="shared" si="16"/>
        <v>2160</v>
      </c>
      <c r="G335" s="121">
        <v>0.031</v>
      </c>
      <c r="H335" s="183">
        <f t="shared" si="17"/>
        <v>66.96</v>
      </c>
    </row>
    <row r="336" spans="1:8" ht="15">
      <c r="A336" s="179" t="s">
        <v>6</v>
      </c>
      <c r="B336" s="121">
        <v>295</v>
      </c>
      <c r="C336" s="121">
        <v>2</v>
      </c>
      <c r="D336" s="180" t="s">
        <v>223</v>
      </c>
      <c r="E336" s="180">
        <v>26</v>
      </c>
      <c r="F336" s="181">
        <f t="shared" si="16"/>
        <v>15340</v>
      </c>
      <c r="G336" s="121">
        <v>0.031</v>
      </c>
      <c r="H336" s="183">
        <f t="shared" si="17"/>
        <v>475.54</v>
      </c>
    </row>
    <row r="337" spans="1:8" ht="15">
      <c r="A337" s="179" t="s">
        <v>224</v>
      </c>
      <c r="B337" s="121">
        <v>400</v>
      </c>
      <c r="C337" s="121">
        <v>1</v>
      </c>
      <c r="D337" s="180" t="s">
        <v>225</v>
      </c>
      <c r="E337" s="180">
        <v>12</v>
      </c>
      <c r="F337" s="181">
        <f t="shared" si="16"/>
        <v>4800</v>
      </c>
      <c r="G337" s="121">
        <v>0.031</v>
      </c>
      <c r="H337" s="183">
        <f t="shared" si="17"/>
        <v>148.8</v>
      </c>
    </row>
    <row r="338" spans="1:8" ht="15">
      <c r="A338" s="179" t="s">
        <v>226</v>
      </c>
      <c r="B338" s="121">
        <v>123</v>
      </c>
      <c r="C338" s="121">
        <v>1</v>
      </c>
      <c r="D338" s="180" t="s">
        <v>227</v>
      </c>
      <c r="E338" s="180">
        <v>12</v>
      </c>
      <c r="F338" s="181">
        <f t="shared" si="16"/>
        <v>1476</v>
      </c>
      <c r="G338" s="121">
        <v>0.031</v>
      </c>
      <c r="H338" s="183">
        <f t="shared" si="17"/>
        <v>45.756</v>
      </c>
    </row>
    <row r="339" spans="1:8" ht="15">
      <c r="A339" s="179" t="s">
        <v>7</v>
      </c>
      <c r="B339" s="121">
        <v>50</v>
      </c>
      <c r="C339" s="121">
        <v>1</v>
      </c>
      <c r="D339" s="180" t="s">
        <v>228</v>
      </c>
      <c r="E339" s="180">
        <v>26</v>
      </c>
      <c r="F339" s="181">
        <f t="shared" si="16"/>
        <v>1300</v>
      </c>
      <c r="G339" s="121">
        <v>0.031</v>
      </c>
      <c r="H339" s="183">
        <f t="shared" si="17"/>
        <v>40.3</v>
      </c>
    </row>
    <row r="340" spans="1:8" ht="15">
      <c r="A340" s="179" t="s">
        <v>7</v>
      </c>
      <c r="B340" s="121">
        <v>0</v>
      </c>
      <c r="C340" s="121">
        <v>0</v>
      </c>
      <c r="D340" s="180" t="s">
        <v>229</v>
      </c>
      <c r="E340" s="180">
        <v>12</v>
      </c>
      <c r="F340" s="181">
        <f t="shared" si="16"/>
        <v>0</v>
      </c>
      <c r="G340" s="121">
        <v>0.031</v>
      </c>
      <c r="H340" s="183">
        <f t="shared" si="17"/>
        <v>0</v>
      </c>
    </row>
    <row r="341" spans="1:8" ht="15">
      <c r="A341" s="179" t="s">
        <v>230</v>
      </c>
      <c r="B341" s="121">
        <v>0</v>
      </c>
      <c r="C341" s="121">
        <v>0</v>
      </c>
      <c r="D341" s="180" t="s">
        <v>231</v>
      </c>
      <c r="E341" s="180">
        <v>12</v>
      </c>
      <c r="F341" s="181">
        <f t="shared" si="16"/>
        <v>0</v>
      </c>
      <c r="G341" s="121">
        <v>0.031</v>
      </c>
      <c r="H341" s="183">
        <f t="shared" si="17"/>
        <v>0</v>
      </c>
    </row>
    <row r="342" spans="1:8" ht="15">
      <c r="A342" s="179" t="s">
        <v>230</v>
      </c>
      <c r="B342" s="121">
        <v>0</v>
      </c>
      <c r="C342" s="121">
        <v>0</v>
      </c>
      <c r="D342" s="180" t="s">
        <v>232</v>
      </c>
      <c r="E342" s="180">
        <v>12</v>
      </c>
      <c r="F342" s="181">
        <f t="shared" si="16"/>
        <v>0</v>
      </c>
      <c r="G342" s="121">
        <v>0.031</v>
      </c>
      <c r="H342" s="183">
        <f t="shared" si="17"/>
        <v>0</v>
      </c>
    </row>
    <row r="343" spans="1:8" ht="15">
      <c r="A343" s="179" t="s">
        <v>233</v>
      </c>
      <c r="B343" s="121">
        <v>0</v>
      </c>
      <c r="C343" s="121">
        <v>0</v>
      </c>
      <c r="D343" s="180" t="s">
        <v>234</v>
      </c>
      <c r="E343" s="180">
        <v>12</v>
      </c>
      <c r="F343" s="181">
        <f t="shared" si="16"/>
        <v>0</v>
      </c>
      <c r="G343" s="121">
        <v>0.031</v>
      </c>
      <c r="H343" s="183">
        <f t="shared" si="17"/>
        <v>0</v>
      </c>
    </row>
    <row r="344" spans="1:8" ht="15">
      <c r="A344" s="179" t="s">
        <v>129</v>
      </c>
      <c r="B344" s="121">
        <v>100</v>
      </c>
      <c r="C344" s="121">
        <v>1</v>
      </c>
      <c r="D344" s="180" t="s">
        <v>235</v>
      </c>
      <c r="E344" s="180">
        <v>12</v>
      </c>
      <c r="F344" s="181">
        <f t="shared" si="16"/>
        <v>1200</v>
      </c>
      <c r="G344" s="121">
        <v>0.031</v>
      </c>
      <c r="H344" s="183">
        <f t="shared" si="17"/>
        <v>37.2</v>
      </c>
    </row>
    <row r="345" spans="1:8" ht="15">
      <c r="A345" s="179" t="s">
        <v>129</v>
      </c>
      <c r="B345" s="121">
        <v>50</v>
      </c>
      <c r="C345" s="121">
        <v>1</v>
      </c>
      <c r="D345" s="180" t="s">
        <v>236</v>
      </c>
      <c r="E345" s="180">
        <v>12</v>
      </c>
      <c r="F345" s="181">
        <f t="shared" si="16"/>
        <v>600</v>
      </c>
      <c r="G345" s="121">
        <v>0.031</v>
      </c>
      <c r="H345" s="183">
        <f t="shared" si="17"/>
        <v>18.6</v>
      </c>
    </row>
    <row r="346" spans="1:8" ht="15">
      <c r="A346" s="179" t="s">
        <v>8</v>
      </c>
      <c r="B346" s="121">
        <v>0</v>
      </c>
      <c r="C346" s="121">
        <v>0</v>
      </c>
      <c r="D346" s="180" t="s">
        <v>237</v>
      </c>
      <c r="E346" s="180">
        <v>52</v>
      </c>
      <c r="F346" s="181">
        <f t="shared" si="16"/>
        <v>0</v>
      </c>
      <c r="G346" s="121">
        <v>0.031</v>
      </c>
      <c r="H346" s="183">
        <f t="shared" si="17"/>
        <v>0</v>
      </c>
    </row>
    <row r="347" spans="1:8" ht="15">
      <c r="A347" s="179" t="s">
        <v>8</v>
      </c>
      <c r="B347" s="121">
        <v>334</v>
      </c>
      <c r="C347" s="121">
        <v>1.5</v>
      </c>
      <c r="D347" s="180" t="s">
        <v>238</v>
      </c>
      <c r="E347" s="180">
        <v>52</v>
      </c>
      <c r="F347" s="181">
        <f t="shared" si="16"/>
        <v>26052</v>
      </c>
      <c r="G347" s="121">
        <v>0.031</v>
      </c>
      <c r="H347" s="183">
        <f t="shared" si="17"/>
        <v>807.612</v>
      </c>
    </row>
    <row r="348" spans="1:8" ht="15">
      <c r="A348" s="179" t="s">
        <v>8</v>
      </c>
      <c r="B348" s="121">
        <v>200</v>
      </c>
      <c r="C348" s="121">
        <v>1.5</v>
      </c>
      <c r="D348" s="180" t="s">
        <v>239</v>
      </c>
      <c r="E348" s="180">
        <v>52</v>
      </c>
      <c r="F348" s="181">
        <f t="shared" si="16"/>
        <v>15600</v>
      </c>
      <c r="G348" s="121">
        <v>0.031</v>
      </c>
      <c r="H348" s="183">
        <f t="shared" si="17"/>
        <v>483.6</v>
      </c>
    </row>
    <row r="349" spans="1:8" ht="15">
      <c r="A349" s="179" t="s">
        <v>8</v>
      </c>
      <c r="B349" s="121">
        <v>24</v>
      </c>
      <c r="C349" s="121">
        <v>1.5</v>
      </c>
      <c r="D349" s="180" t="s">
        <v>240</v>
      </c>
      <c r="E349" s="180">
        <v>52</v>
      </c>
      <c r="F349" s="181">
        <f t="shared" si="16"/>
        <v>1872</v>
      </c>
      <c r="G349" s="121">
        <v>0.031</v>
      </c>
      <c r="H349" s="183">
        <f t="shared" si="17"/>
        <v>58.032</v>
      </c>
    </row>
    <row r="350" spans="1:8" ht="15">
      <c r="A350" s="179" t="s">
        <v>8</v>
      </c>
      <c r="B350" s="121">
        <v>0</v>
      </c>
      <c r="C350" s="121">
        <v>0</v>
      </c>
      <c r="D350" s="180" t="s">
        <v>241</v>
      </c>
      <c r="E350" s="180">
        <v>52</v>
      </c>
      <c r="F350" s="181">
        <f t="shared" si="16"/>
        <v>0</v>
      </c>
      <c r="G350" s="121">
        <v>0.031</v>
      </c>
      <c r="H350" s="183">
        <f t="shared" si="17"/>
        <v>0</v>
      </c>
    </row>
    <row r="351" spans="1:8" ht="15">
      <c r="A351" s="179" t="s">
        <v>8</v>
      </c>
      <c r="B351" s="121">
        <v>6</v>
      </c>
      <c r="C351" s="121">
        <v>1.5</v>
      </c>
      <c r="D351" s="180" t="s">
        <v>242</v>
      </c>
      <c r="E351" s="180">
        <v>12</v>
      </c>
      <c r="F351" s="181">
        <f t="shared" si="16"/>
        <v>108</v>
      </c>
      <c r="G351" s="121">
        <v>0.031</v>
      </c>
      <c r="H351" s="183">
        <f t="shared" si="17"/>
        <v>3.348</v>
      </c>
    </row>
    <row r="352" spans="1:8" ht="15">
      <c r="A352" s="179" t="s">
        <v>8</v>
      </c>
      <c r="B352" s="121">
        <v>0</v>
      </c>
      <c r="C352" s="121">
        <v>0</v>
      </c>
      <c r="D352" s="180" t="s">
        <v>243</v>
      </c>
      <c r="E352" s="180">
        <v>12</v>
      </c>
      <c r="F352" s="181">
        <f t="shared" si="16"/>
        <v>0</v>
      </c>
      <c r="G352" s="121">
        <v>0.031</v>
      </c>
      <c r="H352" s="183">
        <f t="shared" si="17"/>
        <v>0</v>
      </c>
    </row>
    <row r="353" spans="1:8" ht="15">
      <c r="A353" s="179" t="s">
        <v>8</v>
      </c>
      <c r="B353" s="121">
        <v>60</v>
      </c>
      <c r="C353" s="121">
        <v>1</v>
      </c>
      <c r="D353" s="180" t="s">
        <v>244</v>
      </c>
      <c r="E353" s="180">
        <v>12</v>
      </c>
      <c r="F353" s="181">
        <f t="shared" si="16"/>
        <v>720</v>
      </c>
      <c r="G353" s="121">
        <v>0.031</v>
      </c>
      <c r="H353" s="183">
        <f t="shared" si="17"/>
        <v>22.32</v>
      </c>
    </row>
    <row r="354" spans="1:8" ht="15">
      <c r="A354" s="179" t="s">
        <v>8</v>
      </c>
      <c r="B354" s="121">
        <v>0</v>
      </c>
      <c r="C354" s="121">
        <v>0</v>
      </c>
      <c r="D354" s="180" t="s">
        <v>245</v>
      </c>
      <c r="E354" s="180">
        <v>12</v>
      </c>
      <c r="F354" s="181">
        <f t="shared" si="16"/>
        <v>0</v>
      </c>
      <c r="G354" s="121">
        <v>0.031</v>
      </c>
      <c r="H354" s="183">
        <f t="shared" si="17"/>
        <v>0</v>
      </c>
    </row>
    <row r="355" spans="1:8" ht="15">
      <c r="A355" s="179" t="s">
        <v>8</v>
      </c>
      <c r="B355" s="121">
        <v>100</v>
      </c>
      <c r="C355" s="121">
        <v>1</v>
      </c>
      <c r="D355" s="180" t="s">
        <v>246</v>
      </c>
      <c r="E355" s="180">
        <v>12</v>
      </c>
      <c r="F355" s="181">
        <f t="shared" si="16"/>
        <v>1200</v>
      </c>
      <c r="G355" s="121">
        <v>0.031</v>
      </c>
      <c r="H355" s="183">
        <f t="shared" si="17"/>
        <v>37.2</v>
      </c>
    </row>
    <row r="356" spans="1:8" ht="15">
      <c r="A356" s="179" t="s">
        <v>8</v>
      </c>
      <c r="B356" s="121">
        <v>0</v>
      </c>
      <c r="C356" s="121">
        <v>0</v>
      </c>
      <c r="D356" s="180" t="s">
        <v>247</v>
      </c>
      <c r="E356" s="180">
        <v>12</v>
      </c>
      <c r="F356" s="181">
        <f t="shared" si="16"/>
        <v>0</v>
      </c>
      <c r="G356" s="121">
        <v>0.031</v>
      </c>
      <c r="H356" s="183">
        <f t="shared" si="17"/>
        <v>0</v>
      </c>
    </row>
    <row r="357" spans="1:8" ht="15">
      <c r="A357" s="179" t="s">
        <v>8</v>
      </c>
      <c r="B357" s="121">
        <v>20</v>
      </c>
      <c r="C357" s="121">
        <v>1.5</v>
      </c>
      <c r="D357" s="180" t="s">
        <v>248</v>
      </c>
      <c r="E357" s="180">
        <v>26</v>
      </c>
      <c r="F357" s="181">
        <f t="shared" si="16"/>
        <v>780</v>
      </c>
      <c r="G357" s="121">
        <v>0.031</v>
      </c>
      <c r="H357" s="183">
        <f>F357*G357</f>
        <v>24.18</v>
      </c>
    </row>
    <row r="358" spans="1:8" ht="15">
      <c r="A358" s="179" t="s">
        <v>8</v>
      </c>
      <c r="B358" s="121">
        <v>0</v>
      </c>
      <c r="C358" s="121">
        <v>0</v>
      </c>
      <c r="D358" s="180" t="s">
        <v>249</v>
      </c>
      <c r="E358" s="180">
        <v>26</v>
      </c>
      <c r="F358" s="181">
        <f t="shared" si="16"/>
        <v>0</v>
      </c>
      <c r="G358" s="121">
        <v>0.031</v>
      </c>
      <c r="H358" s="183">
        <f>F358*G358</f>
        <v>0</v>
      </c>
    </row>
    <row r="359" spans="1:8" ht="15">
      <c r="A359" s="179" t="s">
        <v>8</v>
      </c>
      <c r="B359" s="121">
        <v>40</v>
      </c>
      <c r="C359" s="121">
        <v>1</v>
      </c>
      <c r="D359" s="180" t="s">
        <v>250</v>
      </c>
      <c r="E359" s="180">
        <v>26</v>
      </c>
      <c r="F359" s="181">
        <f t="shared" si="16"/>
        <v>1040</v>
      </c>
      <c r="G359" s="121">
        <v>0.031</v>
      </c>
      <c r="H359" s="183">
        <f>F359*G359</f>
        <v>32.24</v>
      </c>
    </row>
    <row r="360" spans="1:8" ht="15">
      <c r="A360" s="179" t="s">
        <v>8</v>
      </c>
      <c r="B360" s="121">
        <v>50</v>
      </c>
      <c r="C360" s="121">
        <v>1</v>
      </c>
      <c r="D360" s="180" t="s">
        <v>251</v>
      </c>
      <c r="E360" s="180">
        <v>26</v>
      </c>
      <c r="F360" s="181">
        <f t="shared" si="16"/>
        <v>1300</v>
      </c>
      <c r="G360" s="121">
        <v>0.031</v>
      </c>
      <c r="H360" s="183">
        <f>F360*G360</f>
        <v>40.3</v>
      </c>
    </row>
    <row r="361" spans="1:8" ht="15">
      <c r="A361" s="179" t="s">
        <v>252</v>
      </c>
      <c r="B361" s="121">
        <v>80</v>
      </c>
      <c r="C361" s="121">
        <v>1</v>
      </c>
      <c r="D361" s="180" t="s">
        <v>253</v>
      </c>
      <c r="E361" s="180">
        <v>12</v>
      </c>
      <c r="F361" s="181">
        <f t="shared" si="16"/>
        <v>960</v>
      </c>
      <c r="G361" s="121">
        <v>0.031</v>
      </c>
      <c r="H361" s="183">
        <f aca="true" t="shared" si="18" ref="H361:H378">F361*G361</f>
        <v>29.759999999999998</v>
      </c>
    </row>
    <row r="362" spans="1:8" ht="15">
      <c r="A362" s="179" t="s">
        <v>9</v>
      </c>
      <c r="B362" s="121">
        <v>400</v>
      </c>
      <c r="C362" s="121">
        <v>1.5</v>
      </c>
      <c r="D362" s="180" t="s">
        <v>254</v>
      </c>
      <c r="E362" s="180">
        <v>52</v>
      </c>
      <c r="F362" s="181">
        <f t="shared" si="16"/>
        <v>31200</v>
      </c>
      <c r="G362" s="121">
        <v>0.031</v>
      </c>
      <c r="H362" s="183">
        <f t="shared" si="18"/>
        <v>967.2</v>
      </c>
    </row>
    <row r="363" spans="1:8" ht="15">
      <c r="A363" s="179" t="s">
        <v>9</v>
      </c>
      <c r="B363" s="121">
        <v>540</v>
      </c>
      <c r="C363" s="121">
        <v>1.5</v>
      </c>
      <c r="D363" s="180" t="s">
        <v>255</v>
      </c>
      <c r="E363" s="180">
        <v>52</v>
      </c>
      <c r="F363" s="181">
        <f t="shared" si="16"/>
        <v>42120</v>
      </c>
      <c r="G363" s="121">
        <v>0.031</v>
      </c>
      <c r="H363" s="183">
        <f t="shared" si="18"/>
        <v>1305.72</v>
      </c>
    </row>
    <row r="364" spans="1:8" ht="15">
      <c r="A364" s="179" t="s">
        <v>9</v>
      </c>
      <c r="B364" s="121">
        <v>0</v>
      </c>
      <c r="C364" s="121">
        <v>0</v>
      </c>
      <c r="D364" s="180" t="s">
        <v>256</v>
      </c>
      <c r="E364" s="180">
        <v>12</v>
      </c>
      <c r="F364" s="181">
        <f t="shared" si="16"/>
        <v>0</v>
      </c>
      <c r="G364" s="121">
        <v>0.031</v>
      </c>
      <c r="H364" s="183">
        <f t="shared" si="18"/>
        <v>0</v>
      </c>
    </row>
    <row r="365" spans="1:8" ht="15">
      <c r="A365" s="179" t="s">
        <v>135</v>
      </c>
      <c r="B365" s="121">
        <v>67</v>
      </c>
      <c r="C365" s="121">
        <v>1</v>
      </c>
      <c r="D365" s="180" t="s">
        <v>257</v>
      </c>
      <c r="E365" s="180">
        <v>52</v>
      </c>
      <c r="F365" s="181">
        <f t="shared" si="16"/>
        <v>3484</v>
      </c>
      <c r="G365" s="121">
        <v>0.031</v>
      </c>
      <c r="H365" s="183">
        <f t="shared" si="18"/>
        <v>108.004</v>
      </c>
    </row>
    <row r="366" spans="1:8" ht="15">
      <c r="A366" s="179" t="s">
        <v>136</v>
      </c>
      <c r="B366" s="121">
        <v>0</v>
      </c>
      <c r="C366" s="121">
        <v>0</v>
      </c>
      <c r="D366" s="180" t="s">
        <v>258</v>
      </c>
      <c r="E366" s="180">
        <v>52</v>
      </c>
      <c r="F366" s="181">
        <f t="shared" si="16"/>
        <v>0</v>
      </c>
      <c r="G366" s="121">
        <v>0.031</v>
      </c>
      <c r="H366" s="183">
        <f t="shared" si="18"/>
        <v>0</v>
      </c>
    </row>
    <row r="367" spans="1:8" ht="15">
      <c r="A367" s="179" t="s">
        <v>136</v>
      </c>
      <c r="B367" s="121">
        <v>0</v>
      </c>
      <c r="C367" s="121">
        <v>0</v>
      </c>
      <c r="D367" s="180" t="s">
        <v>259</v>
      </c>
      <c r="E367" s="180">
        <v>26</v>
      </c>
      <c r="F367" s="181">
        <f t="shared" si="16"/>
        <v>0</v>
      </c>
      <c r="G367" s="121">
        <v>0.031</v>
      </c>
      <c r="H367" s="183">
        <f t="shared" si="18"/>
        <v>0</v>
      </c>
    </row>
    <row r="368" spans="1:8" ht="15">
      <c r="A368" s="179" t="s">
        <v>136</v>
      </c>
      <c r="B368" s="121">
        <v>0</v>
      </c>
      <c r="C368" s="121">
        <v>0</v>
      </c>
      <c r="D368" s="180" t="s">
        <v>260</v>
      </c>
      <c r="E368" s="180">
        <v>26</v>
      </c>
      <c r="F368" s="181">
        <f t="shared" si="16"/>
        <v>0</v>
      </c>
      <c r="G368" s="121">
        <v>0.031</v>
      </c>
      <c r="H368" s="183">
        <f t="shared" si="18"/>
        <v>0</v>
      </c>
    </row>
    <row r="369" spans="1:8" ht="15">
      <c r="A369" s="179" t="s">
        <v>136</v>
      </c>
      <c r="B369" s="121">
        <v>0</v>
      </c>
      <c r="C369" s="121">
        <v>0</v>
      </c>
      <c r="D369" s="180" t="s">
        <v>261</v>
      </c>
      <c r="E369" s="180">
        <v>12</v>
      </c>
      <c r="F369" s="181">
        <f t="shared" si="16"/>
        <v>0</v>
      </c>
      <c r="G369" s="121">
        <v>0.031</v>
      </c>
      <c r="H369" s="183">
        <f t="shared" si="18"/>
        <v>0</v>
      </c>
    </row>
    <row r="370" spans="1:8" ht="15">
      <c r="A370" s="179" t="s">
        <v>136</v>
      </c>
      <c r="B370" s="121">
        <v>0</v>
      </c>
      <c r="C370" s="121">
        <v>0</v>
      </c>
      <c r="D370" s="180" t="s">
        <v>262</v>
      </c>
      <c r="E370" s="180">
        <v>12</v>
      </c>
      <c r="F370" s="181">
        <f t="shared" si="16"/>
        <v>0</v>
      </c>
      <c r="G370" s="121">
        <v>0.031</v>
      </c>
      <c r="H370" s="183">
        <f t="shared" si="18"/>
        <v>0</v>
      </c>
    </row>
    <row r="371" spans="1:8" ht="15">
      <c r="A371" s="179" t="s">
        <v>136</v>
      </c>
      <c r="B371" s="121">
        <v>0</v>
      </c>
      <c r="C371" s="121">
        <v>0</v>
      </c>
      <c r="D371" s="180" t="s">
        <v>263</v>
      </c>
      <c r="E371" s="180">
        <v>12</v>
      </c>
      <c r="F371" s="181">
        <f t="shared" si="16"/>
        <v>0</v>
      </c>
      <c r="G371" s="121">
        <v>0.031</v>
      </c>
      <c r="H371" s="183">
        <f t="shared" si="18"/>
        <v>0</v>
      </c>
    </row>
    <row r="372" spans="1:8" ht="15">
      <c r="A372" s="179" t="s">
        <v>10</v>
      </c>
      <c r="B372" s="121">
        <v>0</v>
      </c>
      <c r="C372" s="121">
        <v>0</v>
      </c>
      <c r="D372" s="180" t="s">
        <v>264</v>
      </c>
      <c r="E372" s="180">
        <v>26</v>
      </c>
      <c r="F372" s="181">
        <f t="shared" si="16"/>
        <v>0</v>
      </c>
      <c r="G372" s="121">
        <v>0.031</v>
      </c>
      <c r="H372" s="183">
        <f t="shared" si="18"/>
        <v>0</v>
      </c>
    </row>
    <row r="373" spans="1:8" ht="15">
      <c r="A373" s="179" t="s">
        <v>10</v>
      </c>
      <c r="B373" s="121">
        <v>140</v>
      </c>
      <c r="C373" s="121">
        <v>1.5</v>
      </c>
      <c r="D373" s="180" t="s">
        <v>265</v>
      </c>
      <c r="E373" s="180">
        <v>12</v>
      </c>
      <c r="F373" s="181">
        <f t="shared" si="16"/>
        <v>2520</v>
      </c>
      <c r="G373" s="121">
        <v>0.031</v>
      </c>
      <c r="H373" s="183">
        <f t="shared" si="18"/>
        <v>78.12</v>
      </c>
    </row>
    <row r="374" spans="1:8" ht="15">
      <c r="A374" s="179" t="s">
        <v>10</v>
      </c>
      <c r="B374" s="121">
        <v>50</v>
      </c>
      <c r="C374" s="121">
        <v>1</v>
      </c>
      <c r="D374" s="180" t="s">
        <v>266</v>
      </c>
      <c r="E374" s="180">
        <v>12</v>
      </c>
      <c r="F374" s="181">
        <f t="shared" si="16"/>
        <v>600</v>
      </c>
      <c r="G374" s="121">
        <v>0.031</v>
      </c>
      <c r="H374" s="183">
        <f t="shared" si="18"/>
        <v>18.6</v>
      </c>
    </row>
    <row r="375" spans="1:8" ht="15">
      <c r="A375" s="179" t="s">
        <v>10</v>
      </c>
      <c r="B375" s="121">
        <v>70</v>
      </c>
      <c r="C375" s="121">
        <v>1</v>
      </c>
      <c r="D375" s="180" t="s">
        <v>267</v>
      </c>
      <c r="E375" s="180">
        <v>12</v>
      </c>
      <c r="F375" s="181">
        <f t="shared" si="16"/>
        <v>840</v>
      </c>
      <c r="G375" s="121">
        <v>0.031</v>
      </c>
      <c r="H375" s="183">
        <f t="shared" si="18"/>
        <v>26.04</v>
      </c>
    </row>
    <row r="376" spans="1:8" ht="15">
      <c r="A376" s="179" t="s">
        <v>10</v>
      </c>
      <c r="B376" s="121">
        <v>80</v>
      </c>
      <c r="C376" s="121">
        <v>1</v>
      </c>
      <c r="D376" s="180" t="s">
        <v>268</v>
      </c>
      <c r="E376" s="180">
        <v>12</v>
      </c>
      <c r="F376" s="181">
        <f aca="true" t="shared" si="19" ref="F376:F439">B376*E376*C376</f>
        <v>960</v>
      </c>
      <c r="G376" s="121">
        <v>0.031</v>
      </c>
      <c r="H376" s="183">
        <f t="shared" si="18"/>
        <v>29.759999999999998</v>
      </c>
    </row>
    <row r="377" spans="1:8" ht="15">
      <c r="A377" s="179" t="s">
        <v>10</v>
      </c>
      <c r="B377" s="121">
        <v>0</v>
      </c>
      <c r="C377" s="121">
        <v>0</v>
      </c>
      <c r="D377" s="180" t="s">
        <v>269</v>
      </c>
      <c r="E377" s="180">
        <v>12</v>
      </c>
      <c r="F377" s="181">
        <f t="shared" si="19"/>
        <v>0</v>
      </c>
      <c r="G377" s="121">
        <v>0.031</v>
      </c>
      <c r="H377" s="183">
        <f t="shared" si="18"/>
        <v>0</v>
      </c>
    </row>
    <row r="378" spans="1:8" ht="15">
      <c r="A378" s="179" t="s">
        <v>10</v>
      </c>
      <c r="B378" s="121">
        <v>0</v>
      </c>
      <c r="C378" s="121">
        <v>0</v>
      </c>
      <c r="D378" s="180" t="s">
        <v>270</v>
      </c>
      <c r="E378" s="180">
        <v>12</v>
      </c>
      <c r="F378" s="181">
        <f t="shared" si="19"/>
        <v>0</v>
      </c>
      <c r="G378" s="121">
        <v>0.031</v>
      </c>
      <c r="H378" s="183">
        <f t="shared" si="18"/>
        <v>0</v>
      </c>
    </row>
    <row r="379" spans="1:8" ht="15">
      <c r="A379" s="179" t="s">
        <v>271</v>
      </c>
      <c r="B379" s="121">
        <v>500</v>
      </c>
      <c r="C379" s="121">
        <v>1.5</v>
      </c>
      <c r="D379" s="180" t="s">
        <v>272</v>
      </c>
      <c r="E379" s="180">
        <v>12</v>
      </c>
      <c r="F379" s="181">
        <f t="shared" si="19"/>
        <v>9000</v>
      </c>
      <c r="G379" s="121">
        <v>0.031</v>
      </c>
      <c r="H379" s="183">
        <f>F379*G379</f>
        <v>279</v>
      </c>
    </row>
    <row r="380" spans="1:8" ht="15">
      <c r="A380" s="179" t="s">
        <v>11</v>
      </c>
      <c r="B380" s="121">
        <v>176</v>
      </c>
      <c r="C380" s="121">
        <v>1</v>
      </c>
      <c r="D380" s="180" t="s">
        <v>273</v>
      </c>
      <c r="E380" s="180">
        <v>12</v>
      </c>
      <c r="F380" s="181">
        <f t="shared" si="19"/>
        <v>2112</v>
      </c>
      <c r="G380" s="121">
        <v>0.031</v>
      </c>
      <c r="H380" s="183">
        <f aca="true" t="shared" si="20" ref="H380:H405">F380*G380</f>
        <v>65.472</v>
      </c>
    </row>
    <row r="381" spans="1:8" ht="15">
      <c r="A381" s="179" t="s">
        <v>11</v>
      </c>
      <c r="B381" s="121">
        <v>0</v>
      </c>
      <c r="C381" s="121">
        <v>0</v>
      </c>
      <c r="D381" s="180" t="s">
        <v>274</v>
      </c>
      <c r="E381" s="180">
        <v>12</v>
      </c>
      <c r="F381" s="181">
        <f t="shared" si="19"/>
        <v>0</v>
      </c>
      <c r="G381" s="121">
        <v>0.031</v>
      </c>
      <c r="H381" s="183">
        <f t="shared" si="20"/>
        <v>0</v>
      </c>
    </row>
    <row r="382" spans="1:8" ht="15">
      <c r="A382" s="179" t="s">
        <v>275</v>
      </c>
      <c r="B382" s="121">
        <v>70</v>
      </c>
      <c r="C382" s="121">
        <v>1</v>
      </c>
      <c r="D382" s="180" t="s">
        <v>276</v>
      </c>
      <c r="E382" s="180">
        <v>52</v>
      </c>
      <c r="F382" s="181">
        <f t="shared" si="19"/>
        <v>3640</v>
      </c>
      <c r="G382" s="121">
        <v>0.031</v>
      </c>
      <c r="H382" s="183">
        <f t="shared" si="20"/>
        <v>112.84</v>
      </c>
    </row>
    <row r="383" spans="1:8" ht="15">
      <c r="A383" s="179" t="s">
        <v>275</v>
      </c>
      <c r="B383" s="121">
        <v>170</v>
      </c>
      <c r="C383" s="121">
        <v>1.5</v>
      </c>
      <c r="D383" s="180" t="s">
        <v>277</v>
      </c>
      <c r="E383" s="180">
        <v>12</v>
      </c>
      <c r="F383" s="181">
        <f t="shared" si="19"/>
        <v>3060</v>
      </c>
      <c r="G383" s="121">
        <v>0.031</v>
      </c>
      <c r="H383" s="183">
        <f t="shared" si="20"/>
        <v>94.86</v>
      </c>
    </row>
    <row r="384" spans="1:8" ht="15">
      <c r="A384" s="179" t="s">
        <v>141</v>
      </c>
      <c r="B384" s="121">
        <v>100</v>
      </c>
      <c r="C384" s="121">
        <v>1.5</v>
      </c>
      <c r="D384" s="180" t="s">
        <v>278</v>
      </c>
      <c r="E384" s="180">
        <v>52</v>
      </c>
      <c r="F384" s="181">
        <f t="shared" si="19"/>
        <v>7800</v>
      </c>
      <c r="G384" s="121">
        <v>0.031</v>
      </c>
      <c r="H384" s="183">
        <f t="shared" si="20"/>
        <v>241.8</v>
      </c>
    </row>
    <row r="385" spans="1:8" ht="15">
      <c r="A385" s="179" t="s">
        <v>12</v>
      </c>
      <c r="B385" s="121">
        <v>123</v>
      </c>
      <c r="C385" s="121">
        <v>1</v>
      </c>
      <c r="D385" s="180" t="s">
        <v>279</v>
      </c>
      <c r="E385" s="180">
        <v>12</v>
      </c>
      <c r="F385" s="181">
        <f t="shared" si="19"/>
        <v>1476</v>
      </c>
      <c r="G385" s="121">
        <v>0.031</v>
      </c>
      <c r="H385" s="183">
        <f t="shared" si="20"/>
        <v>45.756</v>
      </c>
    </row>
    <row r="386" spans="1:8" ht="15">
      <c r="A386" s="179" t="s">
        <v>13</v>
      </c>
      <c r="B386" s="121">
        <v>140</v>
      </c>
      <c r="C386" s="121">
        <v>1</v>
      </c>
      <c r="D386" s="180" t="s">
        <v>280</v>
      </c>
      <c r="E386" s="180">
        <v>12</v>
      </c>
      <c r="F386" s="181">
        <f t="shared" si="19"/>
        <v>1680</v>
      </c>
      <c r="G386" s="121">
        <v>0.031</v>
      </c>
      <c r="H386" s="183">
        <f t="shared" si="20"/>
        <v>52.08</v>
      </c>
    </row>
    <row r="387" spans="1:8" ht="15">
      <c r="A387" s="179" t="s">
        <v>281</v>
      </c>
      <c r="B387" s="121">
        <v>143</v>
      </c>
      <c r="C387" s="121">
        <v>1</v>
      </c>
      <c r="D387" s="180" t="s">
        <v>282</v>
      </c>
      <c r="E387" s="180">
        <v>12</v>
      </c>
      <c r="F387" s="181">
        <f t="shared" si="19"/>
        <v>1716</v>
      </c>
      <c r="G387" s="121">
        <v>0.031</v>
      </c>
      <c r="H387" s="183">
        <f t="shared" si="20"/>
        <v>53.196</v>
      </c>
    </row>
    <row r="388" spans="1:8" ht="15">
      <c r="A388" s="179" t="s">
        <v>283</v>
      </c>
      <c r="B388" s="121">
        <v>0</v>
      </c>
      <c r="C388" s="121">
        <v>0</v>
      </c>
      <c r="D388" s="180" t="s">
        <v>284</v>
      </c>
      <c r="E388" s="180">
        <v>12</v>
      </c>
      <c r="F388" s="181">
        <f t="shared" si="19"/>
        <v>0</v>
      </c>
      <c r="G388" s="121">
        <v>0.031</v>
      </c>
      <c r="H388" s="183">
        <f t="shared" si="20"/>
        <v>0</v>
      </c>
    </row>
    <row r="389" spans="1:8" ht="15">
      <c r="A389" s="179" t="s">
        <v>283</v>
      </c>
      <c r="B389" s="121">
        <v>0</v>
      </c>
      <c r="C389" s="121">
        <v>0</v>
      </c>
      <c r="D389" s="180" t="s">
        <v>285</v>
      </c>
      <c r="E389" s="180">
        <v>12</v>
      </c>
      <c r="F389" s="181">
        <f t="shared" si="19"/>
        <v>0</v>
      </c>
      <c r="G389" s="121">
        <v>0.031</v>
      </c>
      <c r="H389" s="183">
        <f t="shared" si="20"/>
        <v>0</v>
      </c>
    </row>
    <row r="390" spans="1:8" ht="15">
      <c r="A390" s="179" t="s">
        <v>283</v>
      </c>
      <c r="B390" s="121">
        <v>0</v>
      </c>
      <c r="C390" s="121">
        <v>0</v>
      </c>
      <c r="D390" s="180" t="s">
        <v>286</v>
      </c>
      <c r="E390" s="180">
        <v>12</v>
      </c>
      <c r="F390" s="181">
        <f t="shared" si="19"/>
        <v>0</v>
      </c>
      <c r="G390" s="121">
        <v>0.031</v>
      </c>
      <c r="H390" s="183">
        <f t="shared" si="20"/>
        <v>0</v>
      </c>
    </row>
    <row r="391" spans="1:8" ht="15">
      <c r="A391" s="179" t="s">
        <v>98</v>
      </c>
      <c r="B391" s="121">
        <v>1300</v>
      </c>
      <c r="C391" s="121">
        <v>1.5</v>
      </c>
      <c r="D391" s="180" t="s">
        <v>287</v>
      </c>
      <c r="E391" s="180">
        <v>26</v>
      </c>
      <c r="F391" s="181">
        <f t="shared" si="19"/>
        <v>50700</v>
      </c>
      <c r="G391" s="121">
        <v>0.031</v>
      </c>
      <c r="H391" s="183">
        <f t="shared" si="20"/>
        <v>1571.7</v>
      </c>
    </row>
    <row r="392" spans="1:8" ht="15">
      <c r="A392" s="179" t="s">
        <v>98</v>
      </c>
      <c r="B392" s="121">
        <v>280</v>
      </c>
      <c r="C392" s="121">
        <v>1.5</v>
      </c>
      <c r="D392" s="180" t="s">
        <v>288</v>
      </c>
      <c r="E392" s="180">
        <v>26</v>
      </c>
      <c r="F392" s="181">
        <f t="shared" si="19"/>
        <v>10920</v>
      </c>
      <c r="G392" s="121">
        <v>0.031</v>
      </c>
      <c r="H392" s="183">
        <f t="shared" si="20"/>
        <v>338.52</v>
      </c>
    </row>
    <row r="393" spans="1:8" ht="15">
      <c r="A393" s="179" t="s">
        <v>98</v>
      </c>
      <c r="B393" s="180">
        <v>17.5</v>
      </c>
      <c r="C393" s="121">
        <v>2</v>
      </c>
      <c r="D393" s="180" t="s">
        <v>289</v>
      </c>
      <c r="E393" s="180">
        <v>26</v>
      </c>
      <c r="F393" s="181">
        <f t="shared" si="19"/>
        <v>910</v>
      </c>
      <c r="G393" s="121">
        <v>0.031</v>
      </c>
      <c r="H393" s="183">
        <f t="shared" si="20"/>
        <v>28.21</v>
      </c>
    </row>
    <row r="394" spans="1:8" ht="15">
      <c r="A394" s="179" t="s">
        <v>98</v>
      </c>
      <c r="B394" s="121">
        <v>60</v>
      </c>
      <c r="C394" s="121">
        <v>1</v>
      </c>
      <c r="D394" s="180" t="s">
        <v>290</v>
      </c>
      <c r="E394" s="180">
        <v>12</v>
      </c>
      <c r="F394" s="181">
        <f t="shared" si="19"/>
        <v>720</v>
      </c>
      <c r="G394" s="121">
        <v>0.031</v>
      </c>
      <c r="H394" s="183">
        <f t="shared" si="20"/>
        <v>22.32</v>
      </c>
    </row>
    <row r="395" spans="1:8" ht="15">
      <c r="A395" s="179" t="s">
        <v>98</v>
      </c>
      <c r="B395" s="121">
        <v>80</v>
      </c>
      <c r="C395" s="121">
        <v>1</v>
      </c>
      <c r="D395" s="180" t="s">
        <v>291</v>
      </c>
      <c r="E395" s="180">
        <v>12</v>
      </c>
      <c r="F395" s="181">
        <f t="shared" si="19"/>
        <v>960</v>
      </c>
      <c r="G395" s="121">
        <v>0.031</v>
      </c>
      <c r="H395" s="183">
        <f t="shared" si="20"/>
        <v>29.759999999999998</v>
      </c>
    </row>
    <row r="396" spans="1:8" ht="15">
      <c r="A396" s="179" t="s">
        <v>98</v>
      </c>
      <c r="B396" s="121">
        <v>100</v>
      </c>
      <c r="C396" s="121">
        <v>1.5</v>
      </c>
      <c r="D396" s="180" t="s">
        <v>292</v>
      </c>
      <c r="E396" s="180">
        <v>12</v>
      </c>
      <c r="F396" s="181">
        <f t="shared" si="19"/>
        <v>1800</v>
      </c>
      <c r="G396" s="121">
        <v>0.031</v>
      </c>
      <c r="H396" s="183">
        <f t="shared" si="20"/>
        <v>55.8</v>
      </c>
    </row>
    <row r="397" spans="1:8" ht="15">
      <c r="A397" s="179" t="s">
        <v>293</v>
      </c>
      <c r="B397" s="121">
        <v>400</v>
      </c>
      <c r="C397" s="121">
        <v>1</v>
      </c>
      <c r="D397" s="180" t="s">
        <v>294</v>
      </c>
      <c r="E397" s="180">
        <v>12</v>
      </c>
      <c r="F397" s="181">
        <f t="shared" si="19"/>
        <v>4800</v>
      </c>
      <c r="G397" s="121">
        <v>0.031</v>
      </c>
      <c r="H397" s="183">
        <f t="shared" si="20"/>
        <v>148.8</v>
      </c>
    </row>
    <row r="398" spans="1:8" ht="15">
      <c r="A398" s="179" t="s">
        <v>144</v>
      </c>
      <c r="B398" s="121">
        <v>100</v>
      </c>
      <c r="C398" s="121">
        <v>1.5</v>
      </c>
      <c r="D398" s="180" t="s">
        <v>295</v>
      </c>
      <c r="E398" s="180">
        <v>12</v>
      </c>
      <c r="F398" s="181">
        <f t="shared" si="19"/>
        <v>1800</v>
      </c>
      <c r="G398" s="121">
        <v>0.031</v>
      </c>
      <c r="H398" s="183">
        <f t="shared" si="20"/>
        <v>55.8</v>
      </c>
    </row>
    <row r="399" spans="1:8" ht="15">
      <c r="A399" s="179" t="s">
        <v>144</v>
      </c>
      <c r="B399" s="121">
        <v>100</v>
      </c>
      <c r="C399" s="121">
        <v>0.5</v>
      </c>
      <c r="D399" s="180" t="s">
        <v>296</v>
      </c>
      <c r="E399" s="180">
        <v>12</v>
      </c>
      <c r="F399" s="181">
        <f t="shared" si="19"/>
        <v>600</v>
      </c>
      <c r="G399" s="121">
        <v>0.031</v>
      </c>
      <c r="H399" s="183">
        <f t="shared" si="20"/>
        <v>18.6</v>
      </c>
    </row>
    <row r="400" spans="1:8" ht="15">
      <c r="A400" s="179" t="s">
        <v>144</v>
      </c>
      <c r="B400" s="121">
        <v>60</v>
      </c>
      <c r="C400" s="121">
        <v>1.5</v>
      </c>
      <c r="D400" s="180" t="s">
        <v>297</v>
      </c>
      <c r="E400" s="180">
        <v>12</v>
      </c>
      <c r="F400" s="181">
        <f t="shared" si="19"/>
        <v>1080</v>
      </c>
      <c r="G400" s="121">
        <v>0.031</v>
      </c>
      <c r="H400" s="183">
        <f t="shared" si="20"/>
        <v>33.48</v>
      </c>
    </row>
    <row r="401" spans="1:8" ht="15">
      <c r="A401" s="179" t="s">
        <v>146</v>
      </c>
      <c r="B401" s="121">
        <v>200</v>
      </c>
      <c r="C401" s="121">
        <v>1</v>
      </c>
      <c r="D401" s="180" t="s">
        <v>298</v>
      </c>
      <c r="E401" s="180">
        <v>12</v>
      </c>
      <c r="F401" s="181">
        <f t="shared" si="19"/>
        <v>2400</v>
      </c>
      <c r="G401" s="121">
        <v>0.031</v>
      </c>
      <c r="H401" s="183">
        <f t="shared" si="20"/>
        <v>74.4</v>
      </c>
    </row>
    <row r="402" spans="1:8" ht="15">
      <c r="A402" s="179" t="s">
        <v>147</v>
      </c>
      <c r="B402" s="121">
        <v>50</v>
      </c>
      <c r="C402" s="121">
        <v>1</v>
      </c>
      <c r="D402" s="180" t="s">
        <v>299</v>
      </c>
      <c r="E402" s="180">
        <v>12</v>
      </c>
      <c r="F402" s="181">
        <f t="shared" si="19"/>
        <v>600</v>
      </c>
      <c r="G402" s="121">
        <v>0.031</v>
      </c>
      <c r="H402" s="183">
        <f t="shared" si="20"/>
        <v>18.6</v>
      </c>
    </row>
    <row r="403" spans="1:8" ht="15">
      <c r="A403" s="179" t="s">
        <v>147</v>
      </c>
      <c r="B403" s="121">
        <v>60</v>
      </c>
      <c r="C403" s="121">
        <v>1</v>
      </c>
      <c r="D403" s="180" t="s">
        <v>300</v>
      </c>
      <c r="E403" s="180">
        <v>12</v>
      </c>
      <c r="F403" s="181">
        <f t="shared" si="19"/>
        <v>720</v>
      </c>
      <c r="G403" s="121">
        <v>0.031</v>
      </c>
      <c r="H403" s="183">
        <f t="shared" si="20"/>
        <v>22.32</v>
      </c>
    </row>
    <row r="404" spans="1:8" ht="15">
      <c r="A404" s="179" t="s">
        <v>147</v>
      </c>
      <c r="B404" s="121">
        <v>0</v>
      </c>
      <c r="C404" s="121">
        <v>0</v>
      </c>
      <c r="D404" s="180" t="s">
        <v>301</v>
      </c>
      <c r="E404" s="180">
        <v>12</v>
      </c>
      <c r="F404" s="181">
        <f t="shared" si="19"/>
        <v>0</v>
      </c>
      <c r="G404" s="121">
        <v>0.031</v>
      </c>
      <c r="H404" s="183">
        <f t="shared" si="20"/>
        <v>0</v>
      </c>
    </row>
    <row r="405" spans="1:8" ht="15">
      <c r="A405" s="179" t="s">
        <v>302</v>
      </c>
      <c r="B405" s="121">
        <v>60</v>
      </c>
      <c r="C405" s="121">
        <v>1</v>
      </c>
      <c r="D405" s="180" t="s">
        <v>303</v>
      </c>
      <c r="E405" s="180">
        <v>12</v>
      </c>
      <c r="F405" s="181">
        <f t="shared" si="19"/>
        <v>720</v>
      </c>
      <c r="G405" s="121">
        <v>0.031</v>
      </c>
      <c r="H405" s="183">
        <f t="shared" si="20"/>
        <v>22.32</v>
      </c>
    </row>
    <row r="406" spans="1:8" ht="15">
      <c r="A406" s="179" t="s">
        <v>15</v>
      </c>
      <c r="B406" s="121">
        <v>220</v>
      </c>
      <c r="C406" s="121">
        <v>1</v>
      </c>
      <c r="D406" s="180" t="s">
        <v>308</v>
      </c>
      <c r="E406" s="180">
        <v>12</v>
      </c>
      <c r="F406" s="181">
        <f t="shared" si="19"/>
        <v>2640</v>
      </c>
      <c r="G406" s="121">
        <v>0.031</v>
      </c>
      <c r="H406" s="183">
        <f>F406*G406</f>
        <v>81.84</v>
      </c>
    </row>
    <row r="407" spans="1:8" ht="15">
      <c r="A407" s="165" t="s">
        <v>16</v>
      </c>
      <c r="B407" s="121"/>
      <c r="C407" s="121"/>
      <c r="D407" s="180"/>
      <c r="E407" s="180"/>
      <c r="F407" s="181">
        <f t="shared" si="19"/>
        <v>0</v>
      </c>
      <c r="G407" s="121">
        <v>0.031</v>
      </c>
      <c r="H407" s="183"/>
    </row>
    <row r="408" spans="1:8" ht="15">
      <c r="A408" s="179" t="s">
        <v>152</v>
      </c>
      <c r="B408" s="180">
        <v>40</v>
      </c>
      <c r="C408" s="121">
        <v>1.5</v>
      </c>
      <c r="D408" s="180" t="s">
        <v>309</v>
      </c>
      <c r="E408" s="180">
        <v>26</v>
      </c>
      <c r="F408" s="181">
        <f t="shared" si="19"/>
        <v>1560</v>
      </c>
      <c r="G408" s="121">
        <v>0.031</v>
      </c>
      <c r="H408" s="183">
        <f aca="true" t="shared" si="21" ref="H408:H448">F408*G408</f>
        <v>48.36</v>
      </c>
    </row>
    <row r="409" spans="1:8" ht="15">
      <c r="A409" s="179" t="s">
        <v>152</v>
      </c>
      <c r="B409" s="121">
        <v>59</v>
      </c>
      <c r="C409" s="121">
        <v>1</v>
      </c>
      <c r="D409" s="180" t="s">
        <v>310</v>
      </c>
      <c r="E409" s="180">
        <v>26</v>
      </c>
      <c r="F409" s="181">
        <f t="shared" si="19"/>
        <v>1534</v>
      </c>
      <c r="G409" s="121">
        <v>0.031</v>
      </c>
      <c r="H409" s="183">
        <f t="shared" si="21"/>
        <v>47.554</v>
      </c>
    </row>
    <row r="410" spans="1:8" ht="15">
      <c r="A410" s="179" t="s">
        <v>311</v>
      </c>
      <c r="B410" s="121">
        <v>100</v>
      </c>
      <c r="C410" s="121">
        <v>1</v>
      </c>
      <c r="D410" s="180" t="s">
        <v>312</v>
      </c>
      <c r="E410" s="180">
        <v>12</v>
      </c>
      <c r="F410" s="181">
        <f t="shared" si="19"/>
        <v>1200</v>
      </c>
      <c r="G410" s="121">
        <v>0.031</v>
      </c>
      <c r="H410" s="183">
        <f t="shared" si="21"/>
        <v>37.2</v>
      </c>
    </row>
    <row r="411" spans="1:8" ht="15">
      <c r="A411" s="179" t="s">
        <v>313</v>
      </c>
      <c r="B411" s="121">
        <v>25</v>
      </c>
      <c r="C411" s="121">
        <v>1</v>
      </c>
      <c r="D411" s="180" t="s">
        <v>419</v>
      </c>
      <c r="E411" s="180">
        <v>12</v>
      </c>
      <c r="F411" s="181">
        <f t="shared" si="19"/>
        <v>300</v>
      </c>
      <c r="G411" s="121">
        <v>0.031</v>
      </c>
      <c r="H411" s="183">
        <f t="shared" si="21"/>
        <v>9.3</v>
      </c>
    </row>
    <row r="412" spans="1:8" ht="15">
      <c r="A412" s="179" t="s">
        <v>316</v>
      </c>
      <c r="B412" s="121">
        <v>0</v>
      </c>
      <c r="C412" s="121">
        <v>0</v>
      </c>
      <c r="D412" s="180" t="s">
        <v>317</v>
      </c>
      <c r="E412" s="180">
        <v>12</v>
      </c>
      <c r="F412" s="181">
        <f t="shared" si="19"/>
        <v>0</v>
      </c>
      <c r="G412" s="121">
        <v>0.031</v>
      </c>
      <c r="H412" s="183">
        <f t="shared" si="21"/>
        <v>0</v>
      </c>
    </row>
    <row r="413" spans="1:8" ht="15">
      <c r="A413" s="179" t="s">
        <v>316</v>
      </c>
      <c r="B413" s="121">
        <v>0</v>
      </c>
      <c r="C413" s="121">
        <v>0</v>
      </c>
      <c r="D413" s="180" t="s">
        <v>318</v>
      </c>
      <c r="E413" s="180">
        <v>12</v>
      </c>
      <c r="F413" s="181">
        <f t="shared" si="19"/>
        <v>0</v>
      </c>
      <c r="G413" s="121">
        <v>0.031</v>
      </c>
      <c r="H413" s="183">
        <f t="shared" si="21"/>
        <v>0</v>
      </c>
    </row>
    <row r="414" spans="1:8" ht="15">
      <c r="A414" s="179" t="s">
        <v>316</v>
      </c>
      <c r="B414" s="121">
        <v>0</v>
      </c>
      <c r="C414" s="121">
        <v>0</v>
      </c>
      <c r="D414" s="180" t="s">
        <v>319</v>
      </c>
      <c r="E414" s="180">
        <v>12</v>
      </c>
      <c r="F414" s="181">
        <f t="shared" si="19"/>
        <v>0</v>
      </c>
      <c r="G414" s="121">
        <v>0.031</v>
      </c>
      <c r="H414" s="183">
        <f t="shared" si="21"/>
        <v>0</v>
      </c>
    </row>
    <row r="415" spans="1:8" ht="15">
      <c r="A415" s="179" t="s">
        <v>316</v>
      </c>
      <c r="B415" s="121">
        <v>180</v>
      </c>
      <c r="C415" s="121">
        <v>1</v>
      </c>
      <c r="D415" s="180" t="s">
        <v>320</v>
      </c>
      <c r="E415" s="180">
        <v>12</v>
      </c>
      <c r="F415" s="181">
        <f t="shared" si="19"/>
        <v>2160</v>
      </c>
      <c r="G415" s="121">
        <v>0.031</v>
      </c>
      <c r="H415" s="183">
        <f t="shared" si="21"/>
        <v>66.96</v>
      </c>
    </row>
    <row r="416" spans="1:8" ht="15">
      <c r="A416" s="179" t="s">
        <v>321</v>
      </c>
      <c r="B416" s="121">
        <v>80</v>
      </c>
      <c r="C416" s="121">
        <v>1.5</v>
      </c>
      <c r="D416" s="180" t="s">
        <v>420</v>
      </c>
      <c r="E416" s="180">
        <v>12</v>
      </c>
      <c r="F416" s="181">
        <f t="shared" si="19"/>
        <v>1440</v>
      </c>
      <c r="G416" s="121">
        <v>0.031</v>
      </c>
      <c r="H416" s="183">
        <f t="shared" si="21"/>
        <v>44.64</v>
      </c>
    </row>
    <row r="417" spans="1:8" ht="15">
      <c r="A417" s="179" t="s">
        <v>324</v>
      </c>
      <c r="B417" s="121">
        <v>0</v>
      </c>
      <c r="C417" s="121">
        <v>0</v>
      </c>
      <c r="D417" s="180" t="s">
        <v>325</v>
      </c>
      <c r="E417" s="180">
        <v>12</v>
      </c>
      <c r="F417" s="181">
        <f t="shared" si="19"/>
        <v>0</v>
      </c>
      <c r="G417" s="121">
        <v>0.031</v>
      </c>
      <c r="H417" s="183">
        <f t="shared" si="21"/>
        <v>0</v>
      </c>
    </row>
    <row r="418" spans="1:8" ht="15">
      <c r="A418" s="179" t="s">
        <v>324</v>
      </c>
      <c r="B418" s="121">
        <v>15</v>
      </c>
      <c r="C418" s="121">
        <v>0.5</v>
      </c>
      <c r="D418" s="180" t="s">
        <v>326</v>
      </c>
      <c r="E418" s="180">
        <v>12</v>
      </c>
      <c r="F418" s="181">
        <f t="shared" si="19"/>
        <v>90</v>
      </c>
      <c r="G418" s="121">
        <v>0.031</v>
      </c>
      <c r="H418" s="183">
        <f t="shared" si="21"/>
        <v>2.79</v>
      </c>
    </row>
    <row r="419" spans="1:8" ht="15">
      <c r="A419" s="179" t="s">
        <v>324</v>
      </c>
      <c r="B419" s="121">
        <v>0</v>
      </c>
      <c r="C419" s="121">
        <v>0</v>
      </c>
      <c r="D419" s="180" t="s">
        <v>327</v>
      </c>
      <c r="E419" s="180">
        <v>12</v>
      </c>
      <c r="F419" s="181">
        <f t="shared" si="19"/>
        <v>0</v>
      </c>
      <c r="G419" s="121">
        <v>0.031</v>
      </c>
      <c r="H419" s="183">
        <f t="shared" si="21"/>
        <v>0</v>
      </c>
    </row>
    <row r="420" spans="1:8" ht="15">
      <c r="A420" s="179" t="s">
        <v>324</v>
      </c>
      <c r="B420" s="121">
        <v>0</v>
      </c>
      <c r="C420" s="121">
        <v>0</v>
      </c>
      <c r="D420" s="180" t="s">
        <v>328</v>
      </c>
      <c r="E420" s="180">
        <v>12</v>
      </c>
      <c r="F420" s="181">
        <f t="shared" si="19"/>
        <v>0</v>
      </c>
      <c r="G420" s="121">
        <v>0.031</v>
      </c>
      <c r="H420" s="183">
        <f t="shared" si="21"/>
        <v>0</v>
      </c>
    </row>
    <row r="421" spans="1:8" ht="15">
      <c r="A421" s="179" t="s">
        <v>324</v>
      </c>
      <c r="B421" s="121">
        <v>46</v>
      </c>
      <c r="C421" s="121">
        <v>0.5</v>
      </c>
      <c r="D421" s="180" t="s">
        <v>329</v>
      </c>
      <c r="E421" s="180">
        <v>12</v>
      </c>
      <c r="F421" s="181">
        <f t="shared" si="19"/>
        <v>276</v>
      </c>
      <c r="G421" s="121">
        <v>0.031</v>
      </c>
      <c r="H421" s="183">
        <f t="shared" si="21"/>
        <v>8.556</v>
      </c>
    </row>
    <row r="422" spans="1:8" ht="15">
      <c r="A422" s="179" t="s">
        <v>324</v>
      </c>
      <c r="B422" s="121">
        <v>0</v>
      </c>
      <c r="C422" s="121">
        <v>0</v>
      </c>
      <c r="D422" s="180" t="s">
        <v>330</v>
      </c>
      <c r="E422" s="180">
        <v>12</v>
      </c>
      <c r="F422" s="181">
        <f t="shared" si="19"/>
        <v>0</v>
      </c>
      <c r="G422" s="121">
        <v>0.031</v>
      </c>
      <c r="H422" s="183">
        <f t="shared" si="21"/>
        <v>0</v>
      </c>
    </row>
    <row r="423" spans="1:8" ht="15">
      <c r="A423" s="179" t="s">
        <v>324</v>
      </c>
      <c r="B423" s="121">
        <v>0</v>
      </c>
      <c r="C423" s="121">
        <v>0</v>
      </c>
      <c r="D423" s="180" t="s">
        <v>331</v>
      </c>
      <c r="E423" s="180">
        <v>12</v>
      </c>
      <c r="F423" s="181">
        <f t="shared" si="19"/>
        <v>0</v>
      </c>
      <c r="G423" s="121">
        <v>0.031</v>
      </c>
      <c r="H423" s="183">
        <f t="shared" si="21"/>
        <v>0</v>
      </c>
    </row>
    <row r="424" spans="1:8" ht="15">
      <c r="A424" s="179" t="s">
        <v>324</v>
      </c>
      <c r="B424" s="121">
        <v>0</v>
      </c>
      <c r="C424" s="121">
        <v>0</v>
      </c>
      <c r="D424" s="180" t="s">
        <v>332</v>
      </c>
      <c r="E424" s="180">
        <v>12</v>
      </c>
      <c r="F424" s="181">
        <f t="shared" si="19"/>
        <v>0</v>
      </c>
      <c r="G424" s="121">
        <v>0.031</v>
      </c>
      <c r="H424" s="183">
        <f t="shared" si="21"/>
        <v>0</v>
      </c>
    </row>
    <row r="425" spans="1:8" ht="15">
      <c r="A425" s="179" t="s">
        <v>333</v>
      </c>
      <c r="B425" s="121">
        <v>267</v>
      </c>
      <c r="C425" s="121">
        <v>1</v>
      </c>
      <c r="D425" s="180" t="s">
        <v>334</v>
      </c>
      <c r="E425" s="180">
        <v>12</v>
      </c>
      <c r="F425" s="181">
        <f t="shared" si="19"/>
        <v>3204</v>
      </c>
      <c r="G425" s="121">
        <v>0.031</v>
      </c>
      <c r="H425" s="183">
        <f t="shared" si="21"/>
        <v>99.324</v>
      </c>
    </row>
    <row r="426" spans="1:8" ht="15">
      <c r="A426" s="179" t="s">
        <v>333</v>
      </c>
      <c r="B426" s="121">
        <v>50</v>
      </c>
      <c r="C426" s="121">
        <v>1</v>
      </c>
      <c r="D426" s="180" t="s">
        <v>335</v>
      </c>
      <c r="E426" s="180">
        <v>12</v>
      </c>
      <c r="F426" s="181">
        <f t="shared" si="19"/>
        <v>600</v>
      </c>
      <c r="G426" s="121">
        <v>0.031</v>
      </c>
      <c r="H426" s="183">
        <f t="shared" si="21"/>
        <v>18.6</v>
      </c>
    </row>
    <row r="427" spans="1:8" ht="15">
      <c r="A427" s="179" t="s">
        <v>18</v>
      </c>
      <c r="B427" s="121">
        <v>0</v>
      </c>
      <c r="C427" s="121">
        <v>0</v>
      </c>
      <c r="D427" s="180" t="s">
        <v>336</v>
      </c>
      <c r="E427" s="180">
        <v>12</v>
      </c>
      <c r="F427" s="181">
        <f t="shared" si="19"/>
        <v>0</v>
      </c>
      <c r="G427" s="121">
        <v>0.031</v>
      </c>
      <c r="H427" s="183">
        <f t="shared" si="21"/>
        <v>0</v>
      </c>
    </row>
    <row r="428" spans="1:8" ht="15">
      <c r="A428" s="179" t="s">
        <v>18</v>
      </c>
      <c r="B428" s="121">
        <v>200</v>
      </c>
      <c r="C428" s="121">
        <v>1.5</v>
      </c>
      <c r="D428" s="180" t="s">
        <v>337</v>
      </c>
      <c r="E428" s="180">
        <v>12</v>
      </c>
      <c r="F428" s="181">
        <f t="shared" si="19"/>
        <v>3600</v>
      </c>
      <c r="G428" s="121">
        <v>0.031</v>
      </c>
      <c r="H428" s="183">
        <f t="shared" si="21"/>
        <v>111.6</v>
      </c>
    </row>
    <row r="429" spans="1:8" ht="15">
      <c r="A429" s="179" t="s">
        <v>18</v>
      </c>
      <c r="B429" s="121">
        <v>0</v>
      </c>
      <c r="C429" s="121">
        <v>0</v>
      </c>
      <c r="D429" s="180" t="s">
        <v>338</v>
      </c>
      <c r="E429" s="180">
        <v>12</v>
      </c>
      <c r="F429" s="181">
        <f t="shared" si="19"/>
        <v>0</v>
      </c>
      <c r="G429" s="121">
        <v>0.031</v>
      </c>
      <c r="H429" s="183">
        <f t="shared" si="21"/>
        <v>0</v>
      </c>
    </row>
    <row r="430" spans="1:8" ht="15">
      <c r="A430" s="179" t="s">
        <v>18</v>
      </c>
      <c r="B430" s="121">
        <v>0</v>
      </c>
      <c r="C430" s="121">
        <v>0</v>
      </c>
      <c r="D430" s="180" t="s">
        <v>339</v>
      </c>
      <c r="E430" s="180">
        <v>12</v>
      </c>
      <c r="F430" s="181">
        <f t="shared" si="19"/>
        <v>0</v>
      </c>
      <c r="G430" s="121">
        <v>0.031</v>
      </c>
      <c r="H430" s="183">
        <f t="shared" si="21"/>
        <v>0</v>
      </c>
    </row>
    <row r="431" spans="1:8" ht="15">
      <c r="A431" s="179" t="s">
        <v>18</v>
      </c>
      <c r="B431" s="121">
        <v>0</v>
      </c>
      <c r="C431" s="121">
        <v>0</v>
      </c>
      <c r="D431" s="180" t="s">
        <v>340</v>
      </c>
      <c r="E431" s="180">
        <v>12</v>
      </c>
      <c r="F431" s="181">
        <f t="shared" si="19"/>
        <v>0</v>
      </c>
      <c r="G431" s="121">
        <v>0.031</v>
      </c>
      <c r="H431" s="183">
        <f t="shared" si="21"/>
        <v>0</v>
      </c>
    </row>
    <row r="432" spans="1:8" ht="15">
      <c r="A432" s="179" t="s">
        <v>18</v>
      </c>
      <c r="B432" s="121">
        <v>0</v>
      </c>
      <c r="C432" s="121">
        <v>0</v>
      </c>
      <c r="D432" s="180" t="s">
        <v>341</v>
      </c>
      <c r="E432" s="180">
        <v>12</v>
      </c>
      <c r="F432" s="181">
        <f t="shared" si="19"/>
        <v>0</v>
      </c>
      <c r="G432" s="121">
        <v>0.031</v>
      </c>
      <c r="H432" s="183">
        <f t="shared" si="21"/>
        <v>0</v>
      </c>
    </row>
    <row r="433" spans="1:8" ht="15">
      <c r="A433" s="179" t="s">
        <v>18</v>
      </c>
      <c r="B433" s="121">
        <v>0</v>
      </c>
      <c r="C433" s="121">
        <v>0</v>
      </c>
      <c r="D433" s="180" t="s">
        <v>342</v>
      </c>
      <c r="E433" s="180">
        <v>12</v>
      </c>
      <c r="F433" s="181">
        <f t="shared" si="19"/>
        <v>0</v>
      </c>
      <c r="G433" s="121">
        <v>0.031</v>
      </c>
      <c r="H433" s="183">
        <f t="shared" si="21"/>
        <v>0</v>
      </c>
    </row>
    <row r="434" spans="1:8" ht="15">
      <c r="A434" s="179" t="s">
        <v>18</v>
      </c>
      <c r="B434" s="121">
        <v>0</v>
      </c>
      <c r="C434" s="121">
        <v>0</v>
      </c>
      <c r="D434" s="180" t="s">
        <v>343</v>
      </c>
      <c r="E434" s="180">
        <v>12</v>
      </c>
      <c r="F434" s="181">
        <f t="shared" si="19"/>
        <v>0</v>
      </c>
      <c r="G434" s="121">
        <v>0.031</v>
      </c>
      <c r="H434" s="183">
        <f t="shared" si="21"/>
        <v>0</v>
      </c>
    </row>
    <row r="435" spans="1:8" ht="15">
      <c r="A435" s="179" t="s">
        <v>18</v>
      </c>
      <c r="B435" s="121">
        <v>0</v>
      </c>
      <c r="C435" s="121">
        <v>0</v>
      </c>
      <c r="D435" s="180" t="s">
        <v>344</v>
      </c>
      <c r="E435" s="180">
        <v>12</v>
      </c>
      <c r="F435" s="181">
        <f t="shared" si="19"/>
        <v>0</v>
      </c>
      <c r="G435" s="121">
        <v>0.031</v>
      </c>
      <c r="H435" s="183">
        <f t="shared" si="21"/>
        <v>0</v>
      </c>
    </row>
    <row r="436" spans="1:8" ht="15">
      <c r="A436" s="179" t="s">
        <v>18</v>
      </c>
      <c r="B436" s="121">
        <v>0</v>
      </c>
      <c r="C436" s="121">
        <v>0</v>
      </c>
      <c r="D436" s="180" t="s">
        <v>345</v>
      </c>
      <c r="E436" s="180">
        <v>12</v>
      </c>
      <c r="F436" s="181">
        <f t="shared" si="19"/>
        <v>0</v>
      </c>
      <c r="G436" s="121">
        <v>0.031</v>
      </c>
      <c r="H436" s="183">
        <f t="shared" si="21"/>
        <v>0</v>
      </c>
    </row>
    <row r="437" spans="1:8" ht="15">
      <c r="A437" s="179" t="s">
        <v>18</v>
      </c>
      <c r="B437" s="121">
        <v>48</v>
      </c>
      <c r="C437" s="121">
        <v>1.2</v>
      </c>
      <c r="D437" s="180" t="s">
        <v>346</v>
      </c>
      <c r="E437" s="180">
        <v>12</v>
      </c>
      <c r="F437" s="181">
        <f t="shared" si="19"/>
        <v>691.1999999999999</v>
      </c>
      <c r="G437" s="121">
        <v>0.031</v>
      </c>
      <c r="H437" s="183">
        <f t="shared" si="21"/>
        <v>21.4272</v>
      </c>
    </row>
    <row r="438" spans="1:8" ht="15">
      <c r="A438" s="179" t="s">
        <v>18</v>
      </c>
      <c r="B438" s="121">
        <v>265</v>
      </c>
      <c r="C438" s="121">
        <v>1.2</v>
      </c>
      <c r="D438" s="180" t="s">
        <v>347</v>
      </c>
      <c r="E438" s="180">
        <v>12</v>
      </c>
      <c r="F438" s="181">
        <f t="shared" si="19"/>
        <v>3816</v>
      </c>
      <c r="G438" s="121">
        <v>0.031</v>
      </c>
      <c r="H438" s="183">
        <f t="shared" si="21"/>
        <v>118.29599999999999</v>
      </c>
    </row>
    <row r="439" spans="1:8" ht="15">
      <c r="A439" s="179" t="s">
        <v>348</v>
      </c>
      <c r="B439" s="121">
        <v>0</v>
      </c>
      <c r="C439" s="121">
        <v>0</v>
      </c>
      <c r="D439" s="180" t="s">
        <v>349</v>
      </c>
      <c r="E439" s="180">
        <v>12</v>
      </c>
      <c r="F439" s="181">
        <f t="shared" si="19"/>
        <v>0</v>
      </c>
      <c r="G439" s="121">
        <v>0.031</v>
      </c>
      <c r="H439" s="183">
        <f t="shared" si="21"/>
        <v>0</v>
      </c>
    </row>
    <row r="440" spans="1:8" ht="15">
      <c r="A440" s="179" t="s">
        <v>19</v>
      </c>
      <c r="B440" s="121">
        <v>216</v>
      </c>
      <c r="C440" s="121">
        <v>1.3</v>
      </c>
      <c r="D440" s="180" t="s">
        <v>350</v>
      </c>
      <c r="E440" s="180">
        <v>12</v>
      </c>
      <c r="F440" s="181">
        <f aca="true" t="shared" si="22" ref="F440:F482">B440*E440*C440</f>
        <v>3369.6</v>
      </c>
      <c r="G440" s="121">
        <v>0.031</v>
      </c>
      <c r="H440" s="183">
        <f t="shared" si="21"/>
        <v>104.4576</v>
      </c>
    </row>
    <row r="441" spans="1:8" ht="15">
      <c r="A441" s="179" t="s">
        <v>19</v>
      </c>
      <c r="B441" s="121">
        <v>280</v>
      </c>
      <c r="C441" s="121">
        <v>1.3</v>
      </c>
      <c r="D441" s="180" t="s">
        <v>351</v>
      </c>
      <c r="E441" s="180">
        <v>12</v>
      </c>
      <c r="F441" s="181">
        <f t="shared" si="22"/>
        <v>4368</v>
      </c>
      <c r="G441" s="121">
        <v>0.031</v>
      </c>
      <c r="H441" s="183">
        <f t="shared" si="21"/>
        <v>135.408</v>
      </c>
    </row>
    <row r="442" spans="1:8" ht="15">
      <c r="A442" s="179" t="s">
        <v>316</v>
      </c>
      <c r="B442" s="121">
        <v>40</v>
      </c>
      <c r="C442" s="121">
        <v>1.2</v>
      </c>
      <c r="D442" s="180" t="s">
        <v>352</v>
      </c>
      <c r="E442" s="180">
        <v>12</v>
      </c>
      <c r="F442" s="181">
        <f t="shared" si="22"/>
        <v>576</v>
      </c>
      <c r="G442" s="121">
        <v>0.031</v>
      </c>
      <c r="H442" s="183">
        <f t="shared" si="21"/>
        <v>17.856</v>
      </c>
    </row>
    <row r="443" spans="1:8" ht="15">
      <c r="A443" s="179" t="s">
        <v>19</v>
      </c>
      <c r="B443" s="121">
        <v>1250</v>
      </c>
      <c r="C443" s="121">
        <v>1.2</v>
      </c>
      <c r="D443" s="180" t="s">
        <v>353</v>
      </c>
      <c r="E443" s="180">
        <v>12</v>
      </c>
      <c r="F443" s="181">
        <f t="shared" si="22"/>
        <v>18000</v>
      </c>
      <c r="G443" s="121">
        <v>0.031</v>
      </c>
      <c r="H443" s="183">
        <f t="shared" si="21"/>
        <v>558</v>
      </c>
    </row>
    <row r="444" spans="1:8" ht="15">
      <c r="A444" s="179" t="s">
        <v>17</v>
      </c>
      <c r="B444" s="121">
        <v>500</v>
      </c>
      <c r="C444" s="121">
        <v>1.3</v>
      </c>
      <c r="D444" s="180" t="s">
        <v>354</v>
      </c>
      <c r="E444" s="180">
        <v>12</v>
      </c>
      <c r="F444" s="181">
        <f t="shared" si="22"/>
        <v>7800</v>
      </c>
      <c r="G444" s="121">
        <v>0.031</v>
      </c>
      <c r="H444" s="183">
        <f t="shared" si="21"/>
        <v>241.8</v>
      </c>
    </row>
    <row r="445" spans="1:8" ht="15">
      <c r="A445" s="179" t="s">
        <v>19</v>
      </c>
      <c r="B445" s="121">
        <v>150</v>
      </c>
      <c r="C445" s="121">
        <v>1.2</v>
      </c>
      <c r="D445" s="180" t="s">
        <v>355</v>
      </c>
      <c r="E445" s="180">
        <v>12</v>
      </c>
      <c r="F445" s="181">
        <f t="shared" si="22"/>
        <v>2160</v>
      </c>
      <c r="G445" s="121">
        <v>0.031</v>
      </c>
      <c r="H445" s="183">
        <f t="shared" si="21"/>
        <v>66.96</v>
      </c>
    </row>
    <row r="446" spans="1:8" ht="15">
      <c r="A446" s="179" t="s">
        <v>356</v>
      </c>
      <c r="B446" s="121">
        <v>0</v>
      </c>
      <c r="C446" s="121">
        <v>0</v>
      </c>
      <c r="D446" s="180" t="s">
        <v>357</v>
      </c>
      <c r="E446" s="180">
        <v>12</v>
      </c>
      <c r="F446" s="181">
        <f t="shared" si="22"/>
        <v>0</v>
      </c>
      <c r="G446" s="121">
        <v>0.031</v>
      </c>
      <c r="H446" s="183">
        <f t="shared" si="21"/>
        <v>0</v>
      </c>
    </row>
    <row r="447" spans="1:8" ht="15">
      <c r="A447" s="179" t="s">
        <v>356</v>
      </c>
      <c r="B447" s="121">
        <v>0</v>
      </c>
      <c r="C447" s="121">
        <v>0</v>
      </c>
      <c r="D447" s="180" t="s">
        <v>358</v>
      </c>
      <c r="E447" s="180">
        <v>12</v>
      </c>
      <c r="F447" s="181">
        <f t="shared" si="22"/>
        <v>0</v>
      </c>
      <c r="G447" s="121">
        <v>0.031</v>
      </c>
      <c r="H447" s="183">
        <f t="shared" si="21"/>
        <v>0</v>
      </c>
    </row>
    <row r="448" spans="1:8" ht="15">
      <c r="A448" s="179" t="s">
        <v>356</v>
      </c>
      <c r="B448" s="121">
        <v>0</v>
      </c>
      <c r="C448" s="121">
        <v>0</v>
      </c>
      <c r="D448" s="180" t="s">
        <v>359</v>
      </c>
      <c r="E448" s="180">
        <v>12</v>
      </c>
      <c r="F448" s="181">
        <f t="shared" si="22"/>
        <v>0</v>
      </c>
      <c r="G448" s="121">
        <v>0.031</v>
      </c>
      <c r="H448" s="183">
        <f t="shared" si="21"/>
        <v>0</v>
      </c>
    </row>
    <row r="449" spans="1:8" ht="15">
      <c r="A449" s="165" t="s">
        <v>20</v>
      </c>
      <c r="B449" s="121"/>
      <c r="C449" s="121"/>
      <c r="D449" s="180"/>
      <c r="E449" s="180"/>
      <c r="F449" s="181">
        <f t="shared" si="22"/>
        <v>0</v>
      </c>
      <c r="G449" s="121">
        <v>0.031</v>
      </c>
      <c r="H449" s="183"/>
    </row>
    <row r="450" spans="1:8" ht="15">
      <c r="A450" s="179" t="s">
        <v>360</v>
      </c>
      <c r="B450" s="121">
        <v>0</v>
      </c>
      <c r="C450" s="121">
        <v>0</v>
      </c>
      <c r="D450" s="180" t="s">
        <v>361</v>
      </c>
      <c r="E450" s="180">
        <v>12</v>
      </c>
      <c r="F450" s="181">
        <f t="shared" si="22"/>
        <v>0</v>
      </c>
      <c r="G450" s="121">
        <v>0.031</v>
      </c>
      <c r="H450" s="183">
        <f aca="true" t="shared" si="23" ref="H450:H482">F450*G450</f>
        <v>0</v>
      </c>
    </row>
    <row r="451" spans="1:8" ht="15">
      <c r="A451" s="179" t="s">
        <v>362</v>
      </c>
      <c r="B451" s="121">
        <v>50</v>
      </c>
      <c r="C451" s="121">
        <v>1.5</v>
      </c>
      <c r="D451" s="180" t="s">
        <v>363</v>
      </c>
      <c r="E451" s="180">
        <v>12</v>
      </c>
      <c r="F451" s="181">
        <f t="shared" si="22"/>
        <v>900</v>
      </c>
      <c r="G451" s="121">
        <v>0.031</v>
      </c>
      <c r="H451" s="183">
        <f t="shared" si="23"/>
        <v>27.9</v>
      </c>
    </row>
    <row r="452" spans="1:8" ht="15">
      <c r="A452" s="179" t="s">
        <v>362</v>
      </c>
      <c r="B452" s="121">
        <v>50</v>
      </c>
      <c r="C452" s="121">
        <v>1.4</v>
      </c>
      <c r="D452" s="180" t="s">
        <v>364</v>
      </c>
      <c r="E452" s="180">
        <v>12</v>
      </c>
      <c r="F452" s="181">
        <f t="shared" si="22"/>
        <v>840</v>
      </c>
      <c r="G452" s="121">
        <v>0.031</v>
      </c>
      <c r="H452" s="183">
        <f t="shared" si="23"/>
        <v>26.04</v>
      </c>
    </row>
    <row r="453" spans="1:8" ht="15">
      <c r="A453" s="179" t="s">
        <v>22</v>
      </c>
      <c r="B453" s="121">
        <v>54</v>
      </c>
      <c r="C453" s="121">
        <v>1.4</v>
      </c>
      <c r="D453" s="180" t="s">
        <v>365</v>
      </c>
      <c r="E453" s="180">
        <v>12</v>
      </c>
      <c r="F453" s="181">
        <f t="shared" si="22"/>
        <v>907.1999999999999</v>
      </c>
      <c r="G453" s="121">
        <v>0.031</v>
      </c>
      <c r="H453" s="183">
        <f t="shared" si="23"/>
        <v>28.123199999999997</v>
      </c>
    </row>
    <row r="454" spans="1:8" ht="15">
      <c r="A454" s="179" t="s">
        <v>362</v>
      </c>
      <c r="B454" s="121">
        <v>0</v>
      </c>
      <c r="C454" s="121">
        <v>0</v>
      </c>
      <c r="D454" s="180" t="s">
        <v>366</v>
      </c>
      <c r="E454" s="180">
        <v>12</v>
      </c>
      <c r="F454" s="181">
        <f t="shared" si="22"/>
        <v>0</v>
      </c>
      <c r="G454" s="121">
        <v>0.031</v>
      </c>
      <c r="H454" s="183">
        <f t="shared" si="23"/>
        <v>0</v>
      </c>
    </row>
    <row r="455" spans="1:8" ht="15">
      <c r="A455" s="179" t="s">
        <v>362</v>
      </c>
      <c r="B455" s="121">
        <v>0</v>
      </c>
      <c r="C455" s="121">
        <v>0</v>
      </c>
      <c r="D455" s="180" t="s">
        <v>367</v>
      </c>
      <c r="E455" s="180">
        <v>12</v>
      </c>
      <c r="F455" s="181">
        <f t="shared" si="22"/>
        <v>0</v>
      </c>
      <c r="G455" s="121">
        <v>0.031</v>
      </c>
      <c r="H455" s="183">
        <f t="shared" si="23"/>
        <v>0</v>
      </c>
    </row>
    <row r="456" spans="1:8" ht="15">
      <c r="A456" s="179" t="s">
        <v>362</v>
      </c>
      <c r="B456" s="121">
        <v>0</v>
      </c>
      <c r="C456" s="121">
        <v>0</v>
      </c>
      <c r="D456" s="180" t="s">
        <v>368</v>
      </c>
      <c r="E456" s="180">
        <v>12</v>
      </c>
      <c r="F456" s="181">
        <f t="shared" si="22"/>
        <v>0</v>
      </c>
      <c r="G456" s="121">
        <v>0.031</v>
      </c>
      <c r="H456" s="183">
        <f t="shared" si="23"/>
        <v>0</v>
      </c>
    </row>
    <row r="457" spans="1:8" ht="15">
      <c r="A457" s="179" t="s">
        <v>21</v>
      </c>
      <c r="B457" s="121">
        <v>193</v>
      </c>
      <c r="C457" s="121">
        <v>1.3</v>
      </c>
      <c r="D457" s="180" t="s">
        <v>369</v>
      </c>
      <c r="E457" s="180">
        <v>12</v>
      </c>
      <c r="F457" s="181">
        <f t="shared" si="22"/>
        <v>3010.8</v>
      </c>
      <c r="G457" s="121">
        <v>0.031</v>
      </c>
      <c r="H457" s="183">
        <f t="shared" si="23"/>
        <v>93.3348</v>
      </c>
    </row>
    <row r="458" spans="1:8" ht="15">
      <c r="A458" s="179" t="s">
        <v>370</v>
      </c>
      <c r="B458" s="121">
        <v>0</v>
      </c>
      <c r="C458" s="121">
        <v>0</v>
      </c>
      <c r="D458" s="180" t="s">
        <v>371</v>
      </c>
      <c r="E458" s="180">
        <v>12</v>
      </c>
      <c r="F458" s="181">
        <f t="shared" si="22"/>
        <v>0</v>
      </c>
      <c r="G458" s="121">
        <v>0.031</v>
      </c>
      <c r="H458" s="183">
        <f t="shared" si="23"/>
        <v>0</v>
      </c>
    </row>
    <row r="459" spans="1:8" ht="15">
      <c r="A459" s="179" t="s">
        <v>370</v>
      </c>
      <c r="B459" s="121">
        <v>0</v>
      </c>
      <c r="C459" s="121">
        <v>0</v>
      </c>
      <c r="D459" s="180" t="s">
        <v>372</v>
      </c>
      <c r="E459" s="180">
        <v>12</v>
      </c>
      <c r="F459" s="181">
        <f t="shared" si="22"/>
        <v>0</v>
      </c>
      <c r="G459" s="121">
        <v>0.031</v>
      </c>
      <c r="H459" s="183">
        <f t="shared" si="23"/>
        <v>0</v>
      </c>
    </row>
    <row r="460" spans="1:8" ht="15">
      <c r="A460" s="179" t="s">
        <v>373</v>
      </c>
      <c r="B460" s="121">
        <v>0</v>
      </c>
      <c r="C460" s="121">
        <v>0</v>
      </c>
      <c r="D460" s="180" t="s">
        <v>374</v>
      </c>
      <c r="E460" s="180">
        <v>12</v>
      </c>
      <c r="F460" s="181">
        <f t="shared" si="22"/>
        <v>0</v>
      </c>
      <c r="G460" s="121">
        <v>0.031</v>
      </c>
      <c r="H460" s="183">
        <f t="shared" si="23"/>
        <v>0</v>
      </c>
    </row>
    <row r="461" spans="1:8" ht="15">
      <c r="A461" s="179" t="s">
        <v>375</v>
      </c>
      <c r="B461" s="121">
        <v>0</v>
      </c>
      <c r="C461" s="121">
        <v>0</v>
      </c>
      <c r="D461" s="180" t="s">
        <v>376</v>
      </c>
      <c r="E461" s="180">
        <v>12</v>
      </c>
      <c r="F461" s="181">
        <f t="shared" si="22"/>
        <v>0</v>
      </c>
      <c r="G461" s="121">
        <v>0.031</v>
      </c>
      <c r="H461" s="183">
        <f t="shared" si="23"/>
        <v>0</v>
      </c>
    </row>
    <row r="462" spans="1:8" ht="15">
      <c r="A462" s="179" t="s">
        <v>375</v>
      </c>
      <c r="B462" s="121">
        <v>0</v>
      </c>
      <c r="C462" s="121">
        <v>0</v>
      </c>
      <c r="D462" s="180" t="s">
        <v>377</v>
      </c>
      <c r="E462" s="180">
        <v>12</v>
      </c>
      <c r="F462" s="181">
        <f t="shared" si="22"/>
        <v>0</v>
      </c>
      <c r="G462" s="121">
        <v>0.031</v>
      </c>
      <c r="H462" s="183">
        <f t="shared" si="23"/>
        <v>0</v>
      </c>
    </row>
    <row r="463" spans="1:8" ht="15">
      <c r="A463" s="179" t="s">
        <v>159</v>
      </c>
      <c r="B463" s="121">
        <v>0</v>
      </c>
      <c r="C463" s="121">
        <v>0</v>
      </c>
      <c r="D463" s="180" t="s">
        <v>378</v>
      </c>
      <c r="E463" s="180">
        <v>12</v>
      </c>
      <c r="F463" s="181">
        <f t="shared" si="22"/>
        <v>0</v>
      </c>
      <c r="G463" s="121">
        <v>0.031</v>
      </c>
      <c r="H463" s="183">
        <f t="shared" si="23"/>
        <v>0</v>
      </c>
    </row>
    <row r="464" spans="1:8" ht="15">
      <c r="A464" s="179" t="s">
        <v>159</v>
      </c>
      <c r="B464" s="121">
        <v>0</v>
      </c>
      <c r="C464" s="121">
        <v>0</v>
      </c>
      <c r="D464" s="180" t="s">
        <v>379</v>
      </c>
      <c r="E464" s="180">
        <v>12</v>
      </c>
      <c r="F464" s="181">
        <f t="shared" si="22"/>
        <v>0</v>
      </c>
      <c r="G464" s="121">
        <v>0.031</v>
      </c>
      <c r="H464" s="183">
        <f t="shared" si="23"/>
        <v>0</v>
      </c>
    </row>
    <row r="465" spans="1:8" ht="15">
      <c r="A465" s="179" t="s">
        <v>159</v>
      </c>
      <c r="B465" s="121">
        <v>50</v>
      </c>
      <c r="C465" s="121">
        <v>1.2</v>
      </c>
      <c r="D465" s="180" t="s">
        <v>380</v>
      </c>
      <c r="E465" s="180">
        <v>12</v>
      </c>
      <c r="F465" s="181">
        <f t="shared" si="22"/>
        <v>720</v>
      </c>
      <c r="G465" s="121">
        <v>0.031</v>
      </c>
      <c r="H465" s="183">
        <f t="shared" si="23"/>
        <v>22.32</v>
      </c>
    </row>
    <row r="466" spans="1:8" ht="15">
      <c r="A466" s="179" t="s">
        <v>159</v>
      </c>
      <c r="B466" s="121">
        <v>0</v>
      </c>
      <c r="C466" s="121">
        <v>0</v>
      </c>
      <c r="D466" s="180" t="s">
        <v>381</v>
      </c>
      <c r="E466" s="180">
        <v>12</v>
      </c>
      <c r="F466" s="181">
        <f t="shared" si="22"/>
        <v>0</v>
      </c>
      <c r="G466" s="121">
        <v>0.031</v>
      </c>
      <c r="H466" s="183">
        <f t="shared" si="23"/>
        <v>0</v>
      </c>
    </row>
    <row r="467" spans="1:8" ht="15">
      <c r="A467" s="179" t="s">
        <v>160</v>
      </c>
      <c r="B467" s="121">
        <v>0</v>
      </c>
      <c r="C467" s="121">
        <v>0</v>
      </c>
      <c r="D467" s="180" t="s">
        <v>382</v>
      </c>
      <c r="E467" s="180">
        <v>12</v>
      </c>
      <c r="F467" s="181">
        <f t="shared" si="22"/>
        <v>0</v>
      </c>
      <c r="G467" s="121">
        <v>0.031</v>
      </c>
      <c r="H467" s="183">
        <f t="shared" si="23"/>
        <v>0</v>
      </c>
    </row>
    <row r="468" spans="1:8" ht="15">
      <c r="A468" s="179" t="s">
        <v>22</v>
      </c>
      <c r="B468" s="121">
        <v>362</v>
      </c>
      <c r="C468" s="121">
        <v>1.5</v>
      </c>
      <c r="D468" s="180" t="s">
        <v>383</v>
      </c>
      <c r="E468" s="180">
        <v>26</v>
      </c>
      <c r="F468" s="181">
        <f t="shared" si="22"/>
        <v>14118</v>
      </c>
      <c r="G468" s="121">
        <v>0.031</v>
      </c>
      <c r="H468" s="183">
        <f t="shared" si="23"/>
        <v>437.658</v>
      </c>
    </row>
    <row r="469" spans="1:8" ht="15">
      <c r="A469" s="179" t="s">
        <v>22</v>
      </c>
      <c r="B469" s="121">
        <v>200</v>
      </c>
      <c r="C469" s="121">
        <v>1.5</v>
      </c>
      <c r="D469" s="180" t="s">
        <v>384</v>
      </c>
      <c r="E469" s="180">
        <v>12</v>
      </c>
      <c r="F469" s="181">
        <f t="shared" si="22"/>
        <v>3600</v>
      </c>
      <c r="G469" s="121">
        <v>0.031</v>
      </c>
      <c r="H469" s="183">
        <f t="shared" si="23"/>
        <v>111.6</v>
      </c>
    </row>
    <row r="470" spans="1:8" ht="15">
      <c r="A470" s="179" t="s">
        <v>22</v>
      </c>
      <c r="B470" s="121">
        <v>45</v>
      </c>
      <c r="C470" s="121">
        <v>1.5</v>
      </c>
      <c r="D470" s="180" t="s">
        <v>385</v>
      </c>
      <c r="E470" s="180">
        <v>12</v>
      </c>
      <c r="F470" s="181">
        <f t="shared" si="22"/>
        <v>810</v>
      </c>
      <c r="G470" s="121">
        <v>0.031</v>
      </c>
      <c r="H470" s="183">
        <f t="shared" si="23"/>
        <v>25.11</v>
      </c>
    </row>
    <row r="471" spans="1:8" ht="15">
      <c r="A471" s="179" t="s">
        <v>22</v>
      </c>
      <c r="B471" s="121">
        <v>150</v>
      </c>
      <c r="C471" s="121">
        <v>1.5</v>
      </c>
      <c r="D471" s="180" t="s">
        <v>386</v>
      </c>
      <c r="E471" s="180">
        <v>12</v>
      </c>
      <c r="F471" s="181">
        <f t="shared" si="22"/>
        <v>2700</v>
      </c>
      <c r="G471" s="121">
        <v>0.031</v>
      </c>
      <c r="H471" s="183">
        <f t="shared" si="23"/>
        <v>83.7</v>
      </c>
    </row>
    <row r="472" spans="1:8" ht="15">
      <c r="A472" s="179" t="s">
        <v>22</v>
      </c>
      <c r="B472" s="121">
        <v>0</v>
      </c>
      <c r="C472" s="121">
        <v>0</v>
      </c>
      <c r="D472" s="180" t="s">
        <v>387</v>
      </c>
      <c r="E472" s="180">
        <v>12</v>
      </c>
      <c r="F472" s="181">
        <f t="shared" si="22"/>
        <v>0</v>
      </c>
      <c r="G472" s="121">
        <v>0.031</v>
      </c>
      <c r="H472" s="183">
        <f t="shared" si="23"/>
        <v>0</v>
      </c>
    </row>
    <row r="473" spans="1:8" ht="15">
      <c r="A473" s="179" t="s">
        <v>22</v>
      </c>
      <c r="B473" s="121">
        <v>189</v>
      </c>
      <c r="C473" s="121">
        <v>1.4</v>
      </c>
      <c r="D473" s="180" t="s">
        <v>388</v>
      </c>
      <c r="E473" s="180">
        <v>12</v>
      </c>
      <c r="F473" s="181">
        <f t="shared" si="22"/>
        <v>3175.2</v>
      </c>
      <c r="G473" s="121">
        <v>0.031</v>
      </c>
      <c r="H473" s="183">
        <f t="shared" si="23"/>
        <v>98.43119999999999</v>
      </c>
    </row>
    <row r="474" spans="1:8" ht="15">
      <c r="A474" s="179" t="s">
        <v>22</v>
      </c>
      <c r="B474" s="121">
        <v>123</v>
      </c>
      <c r="C474" s="121">
        <v>1.4</v>
      </c>
      <c r="D474" s="180" t="s">
        <v>389</v>
      </c>
      <c r="E474" s="180">
        <v>12</v>
      </c>
      <c r="F474" s="181">
        <f t="shared" si="22"/>
        <v>2066.4</v>
      </c>
      <c r="G474" s="121">
        <v>0.031</v>
      </c>
      <c r="H474" s="183">
        <f t="shared" si="23"/>
        <v>64.0584</v>
      </c>
    </row>
    <row r="475" spans="1:8" ht="15">
      <c r="A475" s="179" t="s">
        <v>22</v>
      </c>
      <c r="B475" s="121">
        <v>62</v>
      </c>
      <c r="C475" s="121">
        <v>1.4</v>
      </c>
      <c r="D475" s="180" t="s">
        <v>390</v>
      </c>
      <c r="E475" s="180">
        <v>12</v>
      </c>
      <c r="F475" s="181">
        <f t="shared" si="22"/>
        <v>1041.6</v>
      </c>
      <c r="G475" s="121">
        <v>0.031</v>
      </c>
      <c r="H475" s="183">
        <f t="shared" si="23"/>
        <v>32.2896</v>
      </c>
    </row>
    <row r="476" spans="1:8" ht="15">
      <c r="A476" s="179" t="s">
        <v>22</v>
      </c>
      <c r="B476" s="121">
        <v>200</v>
      </c>
      <c r="C476" s="121">
        <v>1.4</v>
      </c>
      <c r="D476" s="180" t="s">
        <v>391</v>
      </c>
      <c r="E476" s="180">
        <v>12</v>
      </c>
      <c r="F476" s="181">
        <f t="shared" si="22"/>
        <v>3360</v>
      </c>
      <c r="G476" s="121">
        <v>0.031</v>
      </c>
      <c r="H476" s="183">
        <f t="shared" si="23"/>
        <v>104.16</v>
      </c>
    </row>
    <row r="477" spans="1:8" ht="15">
      <c r="A477" s="179" t="s">
        <v>22</v>
      </c>
      <c r="B477" s="121">
        <v>139</v>
      </c>
      <c r="C477" s="121">
        <v>2</v>
      </c>
      <c r="D477" s="180" t="s">
        <v>392</v>
      </c>
      <c r="E477" s="180">
        <v>12</v>
      </c>
      <c r="F477" s="181">
        <f t="shared" si="22"/>
        <v>3336</v>
      </c>
      <c r="G477" s="121">
        <v>0.031</v>
      </c>
      <c r="H477" s="183">
        <f t="shared" si="23"/>
        <v>103.416</v>
      </c>
    </row>
    <row r="478" spans="1:8" ht="15">
      <c r="A478" s="179" t="s">
        <v>393</v>
      </c>
      <c r="B478" s="121">
        <v>250</v>
      </c>
      <c r="C478" s="121">
        <v>1.2</v>
      </c>
      <c r="D478" s="180" t="s">
        <v>394</v>
      </c>
      <c r="E478" s="180">
        <v>12</v>
      </c>
      <c r="F478" s="181">
        <f t="shared" si="22"/>
        <v>3600</v>
      </c>
      <c r="G478" s="121">
        <v>0.031</v>
      </c>
      <c r="H478" s="183">
        <f t="shared" si="23"/>
        <v>111.6</v>
      </c>
    </row>
    <row r="479" spans="1:8" ht="15">
      <c r="A479" s="179" t="s">
        <v>421</v>
      </c>
      <c r="B479" s="121">
        <v>100</v>
      </c>
      <c r="C479" s="121">
        <v>4</v>
      </c>
      <c r="D479" s="180" t="s">
        <v>395</v>
      </c>
      <c r="E479" s="180">
        <v>12</v>
      </c>
      <c r="F479" s="181">
        <f t="shared" si="22"/>
        <v>4800</v>
      </c>
      <c r="G479" s="121">
        <v>0.031</v>
      </c>
      <c r="H479" s="183">
        <f t="shared" si="23"/>
        <v>148.8</v>
      </c>
    </row>
    <row r="480" spans="1:8" ht="15">
      <c r="A480" s="179" t="s">
        <v>53</v>
      </c>
      <c r="B480" s="121">
        <v>100</v>
      </c>
      <c r="C480" s="121">
        <v>1.2</v>
      </c>
      <c r="D480" s="180" t="s">
        <v>396</v>
      </c>
      <c r="E480" s="180">
        <v>12</v>
      </c>
      <c r="F480" s="181">
        <f t="shared" si="22"/>
        <v>1440</v>
      </c>
      <c r="G480" s="121">
        <v>0.031</v>
      </c>
      <c r="H480" s="183">
        <f t="shared" si="23"/>
        <v>44.64</v>
      </c>
    </row>
    <row r="481" spans="1:8" ht="15">
      <c r="A481" s="179" t="s">
        <v>53</v>
      </c>
      <c r="B481" s="121">
        <v>222</v>
      </c>
      <c r="C481" s="121">
        <v>1.4</v>
      </c>
      <c r="D481" s="180" t="s">
        <v>397</v>
      </c>
      <c r="E481" s="180">
        <v>12</v>
      </c>
      <c r="F481" s="181">
        <f t="shared" si="22"/>
        <v>3729.6</v>
      </c>
      <c r="G481" s="121">
        <v>0.031</v>
      </c>
      <c r="H481" s="183">
        <f t="shared" si="23"/>
        <v>115.6176</v>
      </c>
    </row>
    <row r="482" spans="1:8" ht="15">
      <c r="A482" s="179" t="s">
        <v>398</v>
      </c>
      <c r="B482" s="121">
        <v>0</v>
      </c>
      <c r="C482" s="121">
        <v>0</v>
      </c>
      <c r="D482" s="180" t="s">
        <v>399</v>
      </c>
      <c r="E482" s="180">
        <v>12</v>
      </c>
      <c r="F482" s="181">
        <f t="shared" si="22"/>
        <v>0</v>
      </c>
      <c r="G482" s="121">
        <v>0.031</v>
      </c>
      <c r="H482" s="183">
        <f t="shared" si="23"/>
        <v>0</v>
      </c>
    </row>
    <row r="483" spans="1:8" ht="15">
      <c r="A483" s="165" t="s">
        <v>23</v>
      </c>
      <c r="B483" s="121"/>
      <c r="C483" s="121"/>
      <c r="D483" s="180"/>
      <c r="E483" s="180"/>
      <c r="F483" s="181"/>
      <c r="G483" s="121"/>
      <c r="H483" s="183"/>
    </row>
    <row r="484" spans="1:8" ht="15">
      <c r="A484" s="179" t="s">
        <v>24</v>
      </c>
      <c r="B484" s="121">
        <v>700</v>
      </c>
      <c r="C484" s="121">
        <v>1.2</v>
      </c>
      <c r="D484" s="180" t="s">
        <v>400</v>
      </c>
      <c r="E484" s="180">
        <v>12</v>
      </c>
      <c r="F484" s="181">
        <f aca="true" t="shared" si="24" ref="F484:F489">B484*E484*C484</f>
        <v>10080</v>
      </c>
      <c r="G484" s="121">
        <v>0.031</v>
      </c>
      <c r="H484" s="183">
        <f aca="true" t="shared" si="25" ref="H484:H489">F484*G484</f>
        <v>312.48</v>
      </c>
    </row>
    <row r="485" spans="1:8" ht="15">
      <c r="A485" s="179" t="s">
        <v>401</v>
      </c>
      <c r="B485" s="121">
        <v>0</v>
      </c>
      <c r="C485" s="121">
        <v>0</v>
      </c>
      <c r="D485" s="180" t="s">
        <v>422</v>
      </c>
      <c r="E485" s="180">
        <v>12</v>
      </c>
      <c r="F485" s="181">
        <f t="shared" si="24"/>
        <v>0</v>
      </c>
      <c r="G485" s="121">
        <v>0.031</v>
      </c>
      <c r="H485" s="183">
        <f t="shared" si="25"/>
        <v>0</v>
      </c>
    </row>
    <row r="486" spans="1:8" ht="15">
      <c r="A486" s="179" t="s">
        <v>403</v>
      </c>
      <c r="B486" s="121">
        <v>0</v>
      </c>
      <c r="C486" s="121">
        <v>0</v>
      </c>
      <c r="D486" s="180" t="s">
        <v>404</v>
      </c>
      <c r="E486" s="180">
        <v>12</v>
      </c>
      <c r="F486" s="181">
        <f t="shared" si="24"/>
        <v>0</v>
      </c>
      <c r="G486" s="121">
        <v>0.031</v>
      </c>
      <c r="H486" s="183">
        <f t="shared" si="25"/>
        <v>0</v>
      </c>
    </row>
    <row r="487" spans="1:8" ht="15">
      <c r="A487" s="179" t="s">
        <v>405</v>
      </c>
      <c r="B487" s="121">
        <v>120</v>
      </c>
      <c r="C487" s="121">
        <v>1</v>
      </c>
      <c r="D487" s="180" t="s">
        <v>406</v>
      </c>
      <c r="E487" s="180">
        <v>12</v>
      </c>
      <c r="F487" s="181">
        <f t="shared" si="24"/>
        <v>1440</v>
      </c>
      <c r="G487" s="121">
        <v>0.031</v>
      </c>
      <c r="H487" s="183">
        <f t="shared" si="25"/>
        <v>44.64</v>
      </c>
    </row>
    <row r="488" spans="1:8" ht="15">
      <c r="A488" s="179" t="s">
        <v>407</v>
      </c>
      <c r="B488" s="121"/>
      <c r="C488" s="121"/>
      <c r="D488" s="180"/>
      <c r="E488" s="180">
        <v>12</v>
      </c>
      <c r="F488" s="181">
        <f t="shared" si="24"/>
        <v>0</v>
      </c>
      <c r="G488" s="121">
        <v>0.031</v>
      </c>
      <c r="H488" s="183">
        <f t="shared" si="25"/>
        <v>0</v>
      </c>
    </row>
    <row r="489" spans="1:8" ht="15.75" thickBot="1">
      <c r="A489" s="184" t="s">
        <v>72</v>
      </c>
      <c r="B489" s="185">
        <v>5150</v>
      </c>
      <c r="C489" s="185">
        <v>1</v>
      </c>
      <c r="D489" s="186" t="s">
        <v>389</v>
      </c>
      <c r="E489" s="186">
        <v>12</v>
      </c>
      <c r="F489" s="187">
        <f t="shared" si="24"/>
        <v>61800</v>
      </c>
      <c r="G489" s="185">
        <v>0.031</v>
      </c>
      <c r="H489" s="188">
        <f t="shared" si="25"/>
        <v>1915.8</v>
      </c>
    </row>
    <row r="490" spans="1:8" ht="15.75" thickBot="1">
      <c r="A490" s="189" t="s">
        <v>31</v>
      </c>
      <c r="B490" s="190"/>
      <c r="C490" s="190"/>
      <c r="D490" s="191"/>
      <c r="E490" s="190"/>
      <c r="F490" s="205">
        <f>SUM(F305:F489)</f>
        <v>739783.1999999998</v>
      </c>
      <c r="G490" s="190"/>
      <c r="H490" s="206">
        <f>SUM(H305:H489)</f>
        <v>22933.27919999999</v>
      </c>
    </row>
    <row r="491" spans="1:8" ht="15">
      <c r="A491" s="131" t="s">
        <v>423</v>
      </c>
      <c r="B491" s="192"/>
      <c r="C491" s="192"/>
      <c r="D491" s="193"/>
      <c r="E491" s="192"/>
      <c r="F491" s="192"/>
      <c r="G491" s="192"/>
      <c r="H491" s="192"/>
    </row>
    <row r="492" spans="1:8" ht="15">
      <c r="A492" s="121"/>
      <c r="B492" s="121"/>
      <c r="C492" s="121"/>
      <c r="D492" s="180"/>
      <c r="E492" s="121"/>
      <c r="F492" s="121"/>
      <c r="G492" s="121"/>
      <c r="H492" s="121"/>
    </row>
    <row r="493" spans="1:8" ht="15">
      <c r="A493" s="121" t="s">
        <v>0</v>
      </c>
      <c r="B493" s="121" t="s">
        <v>424</v>
      </c>
      <c r="C493" s="121"/>
      <c r="D493" s="180"/>
      <c r="E493" s="121"/>
      <c r="F493" s="121"/>
      <c r="G493" s="121"/>
      <c r="H493" s="121"/>
    </row>
    <row r="494" spans="1:8" ht="15">
      <c r="A494" s="121"/>
      <c r="B494" s="121" t="s">
        <v>425</v>
      </c>
      <c r="C494" s="121" t="s">
        <v>26</v>
      </c>
      <c r="D494" s="180" t="s">
        <v>27</v>
      </c>
      <c r="E494" s="121" t="s">
        <v>28</v>
      </c>
      <c r="F494" s="121" t="s">
        <v>29</v>
      </c>
      <c r="G494" s="121" t="s">
        <v>30</v>
      </c>
      <c r="H494" s="121"/>
    </row>
    <row r="495" spans="1:8" ht="15">
      <c r="A495" s="121" t="s">
        <v>426</v>
      </c>
      <c r="B495" s="121">
        <v>405</v>
      </c>
      <c r="C495" s="121"/>
      <c r="D495" s="180">
        <v>12</v>
      </c>
      <c r="E495" s="121">
        <f>B495*D495</f>
        <v>4860</v>
      </c>
      <c r="F495" s="121">
        <v>0.047</v>
      </c>
      <c r="G495" s="121">
        <f>E495*F495</f>
        <v>228.42</v>
      </c>
      <c r="H495" s="121"/>
    </row>
    <row r="496" spans="1:8" ht="15">
      <c r="A496" s="121" t="s">
        <v>2</v>
      </c>
      <c r="B496" s="121">
        <v>472</v>
      </c>
      <c r="C496" s="121" t="s">
        <v>427</v>
      </c>
      <c r="D496" s="180">
        <v>2</v>
      </c>
      <c r="E496" s="121">
        <f aca="true" t="shared" si="26" ref="E496:E508">B496*D496</f>
        <v>944</v>
      </c>
      <c r="F496" s="121">
        <v>0.047</v>
      </c>
      <c r="G496" s="121">
        <f aca="true" t="shared" si="27" ref="G496:G508">E496*F496</f>
        <v>44.368</v>
      </c>
      <c r="H496" s="121"/>
    </row>
    <row r="497" spans="1:8" ht="15">
      <c r="A497" s="121" t="s">
        <v>3</v>
      </c>
      <c r="B497" s="121">
        <v>935</v>
      </c>
      <c r="C497" s="121" t="s">
        <v>428</v>
      </c>
      <c r="D497" s="180">
        <v>12</v>
      </c>
      <c r="E497" s="121">
        <f t="shared" si="26"/>
        <v>11220</v>
      </c>
      <c r="F497" s="121">
        <v>0.047</v>
      </c>
      <c r="G497" s="121">
        <f t="shared" si="27"/>
        <v>527.34</v>
      </c>
      <c r="H497" s="121"/>
    </row>
    <row r="498" spans="1:8" ht="15">
      <c r="A498" s="121" t="s">
        <v>7</v>
      </c>
      <c r="B498" s="121">
        <v>417</v>
      </c>
      <c r="C498" s="121" t="s">
        <v>429</v>
      </c>
      <c r="D498" s="180">
        <v>4</v>
      </c>
      <c r="E498" s="121">
        <f t="shared" si="26"/>
        <v>1668</v>
      </c>
      <c r="F498" s="121">
        <v>0.047</v>
      </c>
      <c r="G498" s="121">
        <f t="shared" si="27"/>
        <v>78.396</v>
      </c>
      <c r="H498" s="121"/>
    </row>
    <row r="499" spans="1:8" ht="15">
      <c r="A499" s="121" t="s">
        <v>430</v>
      </c>
      <c r="B499" s="121">
        <v>998</v>
      </c>
      <c r="C499" s="121" t="s">
        <v>431</v>
      </c>
      <c r="D499" s="180">
        <v>26</v>
      </c>
      <c r="E499" s="121">
        <f t="shared" si="26"/>
        <v>25948</v>
      </c>
      <c r="F499" s="121">
        <v>0.047</v>
      </c>
      <c r="G499" s="121">
        <f t="shared" si="27"/>
        <v>1219.556</v>
      </c>
      <c r="H499" s="121"/>
    </row>
    <row r="500" spans="1:8" ht="15">
      <c r="A500" s="121" t="s">
        <v>8</v>
      </c>
      <c r="B500" s="121">
        <v>827</v>
      </c>
      <c r="C500" s="121" t="s">
        <v>432</v>
      </c>
      <c r="D500" s="180">
        <v>26</v>
      </c>
      <c r="E500" s="121">
        <f t="shared" si="26"/>
        <v>21502</v>
      </c>
      <c r="F500" s="121">
        <v>0.047</v>
      </c>
      <c r="G500" s="121">
        <f t="shared" si="27"/>
        <v>1010.594</v>
      </c>
      <c r="H500" s="121"/>
    </row>
    <row r="501" spans="1:8" ht="15">
      <c r="A501" s="121" t="s">
        <v>135</v>
      </c>
      <c r="B501" s="121">
        <v>623</v>
      </c>
      <c r="C501" s="121" t="s">
        <v>433</v>
      </c>
      <c r="D501" s="180">
        <v>52</v>
      </c>
      <c r="E501" s="121">
        <f t="shared" si="26"/>
        <v>32396</v>
      </c>
      <c r="F501" s="121">
        <v>0.047</v>
      </c>
      <c r="G501" s="121">
        <f t="shared" si="27"/>
        <v>1522.612</v>
      </c>
      <c r="H501" s="121"/>
    </row>
    <row r="502" spans="1:8" ht="15">
      <c r="A502" s="121" t="s">
        <v>136</v>
      </c>
      <c r="B502" s="121">
        <v>2088</v>
      </c>
      <c r="C502" s="121" t="s">
        <v>434</v>
      </c>
      <c r="D502" s="180">
        <v>52</v>
      </c>
      <c r="E502" s="121">
        <f t="shared" si="26"/>
        <v>108576</v>
      </c>
      <c r="F502" s="121">
        <v>0.047</v>
      </c>
      <c r="G502" s="121">
        <f t="shared" si="27"/>
        <v>5103.072</v>
      </c>
      <c r="H502" s="121"/>
    </row>
    <row r="503" spans="1:8" ht="15">
      <c r="A503" s="121" t="s">
        <v>16</v>
      </c>
      <c r="B503" s="121"/>
      <c r="C503" s="121"/>
      <c r="D503" s="180"/>
      <c r="E503" s="121"/>
      <c r="F503" s="121"/>
      <c r="G503" s="121"/>
      <c r="H503" s="121"/>
    </row>
    <row r="504" spans="1:8" ht="15">
      <c r="A504" s="121" t="s">
        <v>20</v>
      </c>
      <c r="B504" s="121"/>
      <c r="C504" s="121"/>
      <c r="D504" s="180"/>
      <c r="E504" s="121"/>
      <c r="F504" s="121"/>
      <c r="G504" s="121"/>
      <c r="H504" s="121"/>
    </row>
    <row r="505" spans="1:8" ht="15">
      <c r="A505" s="121" t="s">
        <v>21</v>
      </c>
      <c r="B505" s="121">
        <v>664</v>
      </c>
      <c r="C505" s="121" t="s">
        <v>435</v>
      </c>
      <c r="D505" s="180">
        <v>2</v>
      </c>
      <c r="E505" s="121">
        <f t="shared" si="26"/>
        <v>1328</v>
      </c>
      <c r="F505" s="121">
        <v>0.047</v>
      </c>
      <c r="G505" s="121">
        <f t="shared" si="27"/>
        <v>62.416</v>
      </c>
      <c r="H505" s="121"/>
    </row>
    <row r="506" spans="1:8" ht="15">
      <c r="A506" s="121" t="s">
        <v>160</v>
      </c>
      <c r="B506" s="121">
        <v>137</v>
      </c>
      <c r="C506" s="121" t="s">
        <v>297</v>
      </c>
      <c r="D506" s="180">
        <v>2</v>
      </c>
      <c r="E506" s="121">
        <f t="shared" si="26"/>
        <v>274</v>
      </c>
      <c r="F506" s="121">
        <v>0.047</v>
      </c>
      <c r="G506" s="121">
        <f t="shared" si="27"/>
        <v>12.878</v>
      </c>
      <c r="H506" s="121"/>
    </row>
    <row r="507" spans="1:8" ht="15">
      <c r="A507" s="121" t="s">
        <v>22</v>
      </c>
      <c r="B507" s="121">
        <v>579</v>
      </c>
      <c r="C507" s="121" t="s">
        <v>436</v>
      </c>
      <c r="D507" s="180">
        <v>2</v>
      </c>
      <c r="E507" s="121">
        <f t="shared" si="26"/>
        <v>1158</v>
      </c>
      <c r="F507" s="121">
        <v>0.047</v>
      </c>
      <c r="G507" s="121">
        <f t="shared" si="27"/>
        <v>54.426</v>
      </c>
      <c r="H507" s="121"/>
    </row>
    <row r="508" spans="1:8" ht="15">
      <c r="A508" s="121" t="s">
        <v>22</v>
      </c>
      <c r="B508" s="121">
        <v>113</v>
      </c>
      <c r="C508" s="121" t="s">
        <v>280</v>
      </c>
      <c r="D508" s="180">
        <v>2</v>
      </c>
      <c r="E508" s="121">
        <f t="shared" si="26"/>
        <v>226</v>
      </c>
      <c r="F508" s="121">
        <v>0.047</v>
      </c>
      <c r="G508" s="121">
        <f t="shared" si="27"/>
        <v>10.622</v>
      </c>
      <c r="H508" s="121"/>
    </row>
    <row r="509" spans="1:8" ht="15">
      <c r="A509" s="121" t="s">
        <v>31</v>
      </c>
      <c r="B509" s="121"/>
      <c r="C509" s="121"/>
      <c r="D509" s="180"/>
      <c r="E509" s="207">
        <f>SUM(E495:E508)</f>
        <v>210100</v>
      </c>
      <c r="F509" s="121"/>
      <c r="G509" s="207">
        <f>SUM(G495:G508)</f>
        <v>9874.699999999999</v>
      </c>
      <c r="H509" s="121"/>
    </row>
  </sheetData>
  <sheetProtection/>
  <mergeCells count="4">
    <mergeCell ref="A1:H2"/>
    <mergeCell ref="B3:H3"/>
    <mergeCell ref="A300:H301"/>
    <mergeCell ref="B302:H30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9"/>
  <sheetViews>
    <sheetView zoomScalePageLayoutView="0" workbookViewId="0" topLeftCell="A1">
      <selection activeCell="E103" sqref="E103:E106"/>
    </sheetView>
  </sheetViews>
  <sheetFormatPr defaultColWidth="9.140625" defaultRowHeight="15"/>
  <cols>
    <col min="1" max="1" width="28.140625" style="0" customWidth="1"/>
    <col min="2" max="2" width="7.00390625" style="0" customWidth="1"/>
    <col min="3" max="3" width="24.8515625" style="0" bestFit="1" customWidth="1"/>
    <col min="4" max="4" width="13.421875" style="0" customWidth="1"/>
    <col min="5" max="5" width="12.8515625" style="0" customWidth="1"/>
    <col min="6" max="6" width="13.140625" style="89" customWidth="1"/>
    <col min="7" max="7" width="13.7109375" style="0" customWidth="1"/>
    <col min="8" max="8" width="14.421875" style="88" customWidth="1"/>
    <col min="9" max="27" width="8.8515625" style="5" customWidth="1"/>
  </cols>
  <sheetData>
    <row r="1" spans="1:8" ht="15">
      <c r="A1" s="273" t="s">
        <v>489</v>
      </c>
      <c r="B1" s="274"/>
      <c r="C1" s="274"/>
      <c r="D1" s="274"/>
      <c r="E1" s="274"/>
      <c r="F1" s="274"/>
      <c r="G1" s="274"/>
      <c r="H1" s="275"/>
    </row>
    <row r="2" spans="1:8" ht="15.75" thickBot="1">
      <c r="A2" s="287"/>
      <c r="B2" s="288"/>
      <c r="C2" s="288"/>
      <c r="D2" s="288"/>
      <c r="E2" s="288"/>
      <c r="F2" s="288"/>
      <c r="G2" s="288"/>
      <c r="H2" s="289"/>
    </row>
    <row r="3" spans="1:27" s="50" customFormat="1" ht="16.5" thickBot="1">
      <c r="A3" s="159" t="s">
        <v>0</v>
      </c>
      <c r="B3" s="290" t="s">
        <v>117</v>
      </c>
      <c r="C3" s="291"/>
      <c r="D3" s="291"/>
      <c r="E3" s="291"/>
      <c r="F3" s="291"/>
      <c r="G3" s="291"/>
      <c r="H3" s="292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27" s="50" customFormat="1" ht="15.75">
      <c r="A4" s="160"/>
      <c r="B4" s="161" t="s">
        <v>425</v>
      </c>
      <c r="C4" s="161" t="s">
        <v>37</v>
      </c>
      <c r="D4" s="161" t="s">
        <v>26</v>
      </c>
      <c r="E4" s="161" t="s">
        <v>27</v>
      </c>
      <c r="F4" s="162" t="s">
        <v>28</v>
      </c>
      <c r="G4" s="163" t="s">
        <v>29</v>
      </c>
      <c r="H4" s="164" t="s">
        <v>30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:27" s="50" customFormat="1" ht="15.75">
      <c r="A5" s="165" t="s">
        <v>1</v>
      </c>
      <c r="B5" s="139"/>
      <c r="C5" s="139"/>
      <c r="D5" s="139"/>
      <c r="E5" s="139"/>
      <c r="F5" s="145"/>
      <c r="G5" s="166"/>
      <c r="H5" s="167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</row>
    <row r="6" spans="1:27" s="48" customFormat="1" ht="15.75">
      <c r="A6" s="120" t="s">
        <v>2</v>
      </c>
      <c r="B6" s="168">
        <v>3279</v>
      </c>
      <c r="C6" s="146" t="s">
        <v>118</v>
      </c>
      <c r="D6" s="146" t="s">
        <v>119</v>
      </c>
      <c r="E6" s="170">
        <v>52</v>
      </c>
      <c r="F6" s="147">
        <f aca="true" t="shared" si="0" ref="F6:F48">E6*B6</f>
        <v>170508</v>
      </c>
      <c r="G6" s="169">
        <v>0.006</v>
      </c>
      <c r="H6" s="167">
        <f>F6*G6</f>
        <v>1023.048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</row>
    <row r="7" spans="1:27" s="50" customFormat="1" ht="15.75">
      <c r="A7" s="120" t="s">
        <v>2</v>
      </c>
      <c r="B7" s="168">
        <v>294</v>
      </c>
      <c r="C7" s="170" t="s">
        <v>96</v>
      </c>
      <c r="D7" s="146" t="s">
        <v>120</v>
      </c>
      <c r="E7" s="170">
        <v>156</v>
      </c>
      <c r="F7" s="147">
        <f t="shared" si="0"/>
        <v>45864</v>
      </c>
      <c r="G7" s="169">
        <v>0.006</v>
      </c>
      <c r="H7" s="167">
        <f>F7*G7</f>
        <v>275.184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</row>
    <row r="8" spans="1:27" s="50" customFormat="1" ht="15.75">
      <c r="A8" s="120" t="s">
        <v>121</v>
      </c>
      <c r="B8" s="148">
        <v>375</v>
      </c>
      <c r="C8" s="149" t="s">
        <v>87</v>
      </c>
      <c r="D8" s="146" t="s">
        <v>119</v>
      </c>
      <c r="E8" s="170">
        <v>52</v>
      </c>
      <c r="F8" s="147">
        <f t="shared" si="0"/>
        <v>19500</v>
      </c>
      <c r="G8" s="169">
        <v>0.006</v>
      </c>
      <c r="H8" s="167">
        <f>F8*G8</f>
        <v>117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</row>
    <row r="9" spans="1:27" s="50" customFormat="1" ht="15.75">
      <c r="A9" s="227" t="s">
        <v>122</v>
      </c>
      <c r="B9" s="148">
        <v>240</v>
      </c>
      <c r="C9" s="149" t="s">
        <v>87</v>
      </c>
      <c r="D9" s="146" t="s">
        <v>119</v>
      </c>
      <c r="E9" s="170">
        <v>52</v>
      </c>
      <c r="F9" s="147">
        <f>E9*B9</f>
        <v>12480</v>
      </c>
      <c r="G9" s="169">
        <v>0.006</v>
      </c>
      <c r="H9" s="167">
        <f>F9*G9</f>
        <v>74.88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</row>
    <row r="10" spans="1:8" ht="15">
      <c r="A10" s="120" t="s">
        <v>3</v>
      </c>
      <c r="B10" s="147">
        <v>972</v>
      </c>
      <c r="C10" s="146">
        <v>265.264</v>
      </c>
      <c r="D10" s="146" t="s">
        <v>123</v>
      </c>
      <c r="E10" s="146">
        <v>6</v>
      </c>
      <c r="F10" s="147">
        <f t="shared" si="0"/>
        <v>5832</v>
      </c>
      <c r="G10" s="169">
        <v>0.006</v>
      </c>
      <c r="H10" s="167">
        <f aca="true" t="shared" si="1" ref="H10:H69">F10*G10</f>
        <v>34.992</v>
      </c>
    </row>
    <row r="11" spans="1:8" ht="15">
      <c r="A11" s="227" t="s">
        <v>124</v>
      </c>
      <c r="B11" s="148">
        <v>50</v>
      </c>
      <c r="C11" s="149" t="s">
        <v>87</v>
      </c>
      <c r="D11" s="146" t="s">
        <v>119</v>
      </c>
      <c r="E11" s="170">
        <v>52</v>
      </c>
      <c r="F11" s="147">
        <f t="shared" si="0"/>
        <v>2600</v>
      </c>
      <c r="G11" s="169">
        <v>0.006</v>
      </c>
      <c r="H11" s="167">
        <f t="shared" si="1"/>
        <v>15.6</v>
      </c>
    </row>
    <row r="12" spans="1:8" ht="15">
      <c r="A12" s="120" t="s">
        <v>4</v>
      </c>
      <c r="B12" s="147">
        <v>44</v>
      </c>
      <c r="C12" s="146">
        <v>692</v>
      </c>
      <c r="D12" s="146" t="s">
        <v>123</v>
      </c>
      <c r="E12" s="146">
        <v>6</v>
      </c>
      <c r="F12" s="147">
        <f t="shared" si="0"/>
        <v>264</v>
      </c>
      <c r="G12" s="169">
        <v>0.006</v>
      </c>
      <c r="H12" s="167">
        <f t="shared" si="1"/>
        <v>1.584</v>
      </c>
    </row>
    <row r="13" spans="1:27" s="57" customFormat="1" ht="15">
      <c r="A13" s="120" t="s">
        <v>125</v>
      </c>
      <c r="B13" s="147">
        <v>777</v>
      </c>
      <c r="C13" s="146">
        <v>921</v>
      </c>
      <c r="D13" s="146" t="s">
        <v>119</v>
      </c>
      <c r="E13" s="170">
        <v>52</v>
      </c>
      <c r="F13" s="147">
        <f t="shared" si="0"/>
        <v>40404</v>
      </c>
      <c r="G13" s="169">
        <v>0.006</v>
      </c>
      <c r="H13" s="167">
        <f t="shared" si="1"/>
        <v>242.424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57" customFormat="1" ht="15">
      <c r="A14" s="120" t="s">
        <v>125</v>
      </c>
      <c r="B14" s="147">
        <v>6709</v>
      </c>
      <c r="C14" s="146" t="s">
        <v>126</v>
      </c>
      <c r="D14" s="146" t="s">
        <v>119</v>
      </c>
      <c r="E14" s="170">
        <v>52</v>
      </c>
      <c r="F14" s="147">
        <f t="shared" si="0"/>
        <v>348868</v>
      </c>
      <c r="G14" s="169">
        <v>0.006</v>
      </c>
      <c r="H14" s="167">
        <f t="shared" si="1"/>
        <v>2093.208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8" ht="15">
      <c r="A15" s="120" t="s">
        <v>6</v>
      </c>
      <c r="B15" s="147">
        <v>241</v>
      </c>
      <c r="C15" s="146">
        <v>877</v>
      </c>
      <c r="D15" s="146" t="s">
        <v>120</v>
      </c>
      <c r="E15" s="170">
        <v>156</v>
      </c>
      <c r="F15" s="147">
        <f t="shared" si="0"/>
        <v>37596</v>
      </c>
      <c r="G15" s="169">
        <v>0.006</v>
      </c>
      <c r="H15" s="167">
        <f t="shared" si="1"/>
        <v>225.576</v>
      </c>
    </row>
    <row r="16" spans="1:8" ht="15">
      <c r="A16" s="227" t="s">
        <v>127</v>
      </c>
      <c r="B16" s="148">
        <v>20</v>
      </c>
      <c r="C16" s="149" t="s">
        <v>87</v>
      </c>
      <c r="D16" s="146" t="s">
        <v>119</v>
      </c>
      <c r="E16" s="170">
        <v>52</v>
      </c>
      <c r="F16" s="147">
        <f t="shared" si="0"/>
        <v>1040</v>
      </c>
      <c r="G16" s="169">
        <v>0.006</v>
      </c>
      <c r="H16" s="167">
        <f t="shared" si="1"/>
        <v>6.24</v>
      </c>
    </row>
    <row r="17" spans="1:8" ht="15">
      <c r="A17" s="120" t="s">
        <v>7</v>
      </c>
      <c r="B17" s="147">
        <v>790</v>
      </c>
      <c r="C17" s="146">
        <v>808.914</v>
      </c>
      <c r="D17" s="146" t="s">
        <v>123</v>
      </c>
      <c r="E17" s="146">
        <v>6</v>
      </c>
      <c r="F17" s="147">
        <f t="shared" si="0"/>
        <v>4740</v>
      </c>
      <c r="G17" s="169">
        <v>0.006</v>
      </c>
      <c r="H17" s="167">
        <f t="shared" si="1"/>
        <v>28.44</v>
      </c>
    </row>
    <row r="18" spans="1:27" s="57" customFormat="1" ht="15">
      <c r="A18" s="120" t="s">
        <v>128</v>
      </c>
      <c r="B18" s="147">
        <v>366</v>
      </c>
      <c r="C18" s="146">
        <v>920</v>
      </c>
      <c r="D18" s="146" t="s">
        <v>119</v>
      </c>
      <c r="E18" s="170">
        <v>52</v>
      </c>
      <c r="F18" s="147">
        <f t="shared" si="0"/>
        <v>19032</v>
      </c>
      <c r="G18" s="169">
        <v>0.006</v>
      </c>
      <c r="H18" s="167">
        <f t="shared" si="1"/>
        <v>114.19200000000001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8" ht="15">
      <c r="A19" s="120" t="s">
        <v>129</v>
      </c>
      <c r="B19" s="147">
        <v>612</v>
      </c>
      <c r="C19" s="146">
        <v>919.1087</v>
      </c>
      <c r="D19" s="146" t="s">
        <v>123</v>
      </c>
      <c r="E19" s="146">
        <v>6</v>
      </c>
      <c r="F19" s="147">
        <f>E19*B19</f>
        <v>3672</v>
      </c>
      <c r="G19" s="169">
        <v>0.006</v>
      </c>
      <c r="H19" s="167">
        <f t="shared" si="1"/>
        <v>22.032</v>
      </c>
    </row>
    <row r="20" spans="1:27" s="57" customFormat="1" ht="15">
      <c r="A20" s="120" t="s">
        <v>8</v>
      </c>
      <c r="B20" s="147">
        <v>1522</v>
      </c>
      <c r="C20" s="146" t="s">
        <v>130</v>
      </c>
      <c r="D20" s="146" t="s">
        <v>119</v>
      </c>
      <c r="E20" s="170">
        <v>52</v>
      </c>
      <c r="F20" s="147">
        <f t="shared" si="0"/>
        <v>79144</v>
      </c>
      <c r="G20" s="169">
        <v>0.006</v>
      </c>
      <c r="H20" s="167">
        <f t="shared" si="1"/>
        <v>474.86400000000003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57" customFormat="1" ht="15">
      <c r="A21" s="120" t="s">
        <v>8</v>
      </c>
      <c r="B21" s="147">
        <v>1729</v>
      </c>
      <c r="C21" s="146" t="s">
        <v>131</v>
      </c>
      <c r="D21" s="146" t="s">
        <v>119</v>
      </c>
      <c r="E21" s="170">
        <v>52</v>
      </c>
      <c r="F21" s="147">
        <f t="shared" si="0"/>
        <v>89908</v>
      </c>
      <c r="G21" s="169">
        <v>0.006</v>
      </c>
      <c r="H21" s="167">
        <f t="shared" si="1"/>
        <v>539.448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57" customFormat="1" ht="15">
      <c r="A22" s="120" t="s">
        <v>8</v>
      </c>
      <c r="B22" s="147">
        <v>1010</v>
      </c>
      <c r="C22" s="146">
        <v>947.946</v>
      </c>
      <c r="D22" s="146" t="s">
        <v>119</v>
      </c>
      <c r="E22" s="170">
        <v>52</v>
      </c>
      <c r="F22" s="147">
        <f t="shared" si="0"/>
        <v>52520</v>
      </c>
      <c r="G22" s="169">
        <v>0.006</v>
      </c>
      <c r="H22" s="167">
        <f t="shared" si="1"/>
        <v>315.12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57" customFormat="1" ht="15">
      <c r="A23" s="120" t="s">
        <v>8</v>
      </c>
      <c r="B23" s="147">
        <v>1799</v>
      </c>
      <c r="C23" s="146">
        <v>274.923</v>
      </c>
      <c r="D23" s="146" t="s">
        <v>119</v>
      </c>
      <c r="E23" s="170">
        <v>52</v>
      </c>
      <c r="F23" s="147">
        <f t="shared" si="0"/>
        <v>93548</v>
      </c>
      <c r="G23" s="169">
        <v>0.006</v>
      </c>
      <c r="H23" s="167">
        <f t="shared" si="1"/>
        <v>561.288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8" ht="15">
      <c r="A24" s="120" t="s">
        <v>9</v>
      </c>
      <c r="B24" s="147">
        <v>72</v>
      </c>
      <c r="C24" s="146">
        <v>82</v>
      </c>
      <c r="D24" s="146" t="s">
        <v>123</v>
      </c>
      <c r="E24" s="146">
        <v>6</v>
      </c>
      <c r="F24" s="147">
        <f t="shared" si="0"/>
        <v>432</v>
      </c>
      <c r="G24" s="169">
        <v>0.006</v>
      </c>
      <c r="H24" s="167">
        <f t="shared" si="1"/>
        <v>2.592</v>
      </c>
    </row>
    <row r="25" spans="1:8" ht="15">
      <c r="A25" s="120" t="s">
        <v>132</v>
      </c>
      <c r="B25" s="147">
        <v>2250</v>
      </c>
      <c r="C25" s="146" t="s">
        <v>87</v>
      </c>
      <c r="D25" s="146" t="s">
        <v>133</v>
      </c>
      <c r="E25" s="146">
        <v>12</v>
      </c>
      <c r="F25" s="147">
        <f t="shared" si="0"/>
        <v>27000</v>
      </c>
      <c r="G25" s="169">
        <v>0.006</v>
      </c>
      <c r="H25" s="167">
        <f>F25*G25</f>
        <v>162</v>
      </c>
    </row>
    <row r="26" spans="1:8" ht="15">
      <c r="A26" s="227" t="s">
        <v>134</v>
      </c>
      <c r="B26" s="148">
        <v>78</v>
      </c>
      <c r="C26" s="149" t="s">
        <v>87</v>
      </c>
      <c r="D26" s="146" t="s">
        <v>119</v>
      </c>
      <c r="E26" s="170">
        <v>52</v>
      </c>
      <c r="F26" s="147">
        <f t="shared" si="0"/>
        <v>4056</v>
      </c>
      <c r="G26" s="169">
        <v>0.006</v>
      </c>
      <c r="H26" s="167">
        <f>F26*G26</f>
        <v>24.336000000000002</v>
      </c>
    </row>
    <row r="27" spans="1:27" s="57" customFormat="1" ht="15">
      <c r="A27" s="120" t="s">
        <v>135</v>
      </c>
      <c r="B27" s="147">
        <v>623</v>
      </c>
      <c r="C27" s="146">
        <v>271</v>
      </c>
      <c r="D27" s="146" t="s">
        <v>119</v>
      </c>
      <c r="E27" s="170">
        <v>52</v>
      </c>
      <c r="F27" s="147">
        <f t="shared" si="0"/>
        <v>32396</v>
      </c>
      <c r="G27" s="169">
        <v>0.006</v>
      </c>
      <c r="H27" s="167">
        <f t="shared" si="1"/>
        <v>194.376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8" ht="15">
      <c r="A28" s="120" t="s">
        <v>136</v>
      </c>
      <c r="B28" s="147">
        <v>2136</v>
      </c>
      <c r="C28" s="146">
        <v>485.486</v>
      </c>
      <c r="D28" s="146" t="s">
        <v>123</v>
      </c>
      <c r="E28" s="146">
        <v>6</v>
      </c>
      <c r="F28" s="147">
        <f>E28*B28</f>
        <v>12816</v>
      </c>
      <c r="G28" s="169">
        <v>0.006</v>
      </c>
      <c r="H28" s="167">
        <f t="shared" si="1"/>
        <v>76.896</v>
      </c>
    </row>
    <row r="29" spans="1:8" ht="15">
      <c r="A29" s="120" t="s">
        <v>10</v>
      </c>
      <c r="B29" s="147">
        <v>1222</v>
      </c>
      <c r="C29" s="146" t="s">
        <v>137</v>
      </c>
      <c r="D29" s="146" t="s">
        <v>123</v>
      </c>
      <c r="E29" s="146">
        <v>6</v>
      </c>
      <c r="F29" s="147">
        <f t="shared" si="0"/>
        <v>7332</v>
      </c>
      <c r="G29" s="169">
        <v>0.006</v>
      </c>
      <c r="H29" s="167">
        <f t="shared" si="1"/>
        <v>43.992000000000004</v>
      </c>
    </row>
    <row r="30" spans="1:8" ht="15">
      <c r="A30" s="227" t="s">
        <v>138</v>
      </c>
      <c r="B30" s="148">
        <v>312</v>
      </c>
      <c r="C30" s="149" t="s">
        <v>87</v>
      </c>
      <c r="D30" s="146" t="s">
        <v>119</v>
      </c>
      <c r="E30" s="170">
        <v>52</v>
      </c>
      <c r="F30" s="147">
        <f t="shared" si="0"/>
        <v>16224</v>
      </c>
      <c r="G30" s="169">
        <v>0.006</v>
      </c>
      <c r="H30" s="167">
        <f t="shared" si="1"/>
        <v>97.34400000000001</v>
      </c>
    </row>
    <row r="31" spans="1:8" ht="15">
      <c r="A31" s="227" t="s">
        <v>139</v>
      </c>
      <c r="B31" s="148">
        <v>90</v>
      </c>
      <c r="C31" s="149" t="s">
        <v>87</v>
      </c>
      <c r="D31" s="146" t="s">
        <v>140</v>
      </c>
      <c r="E31" s="170">
        <v>52</v>
      </c>
      <c r="F31" s="147">
        <f t="shared" si="0"/>
        <v>4680</v>
      </c>
      <c r="G31" s="169">
        <v>0.006</v>
      </c>
      <c r="H31" s="167">
        <f>F31*G31</f>
        <v>28.080000000000002</v>
      </c>
    </row>
    <row r="32" spans="1:8" ht="15">
      <c r="A32" s="120" t="s">
        <v>141</v>
      </c>
      <c r="B32" s="147">
        <v>6098</v>
      </c>
      <c r="C32" s="146" t="s">
        <v>95</v>
      </c>
      <c r="D32" s="146" t="s">
        <v>120</v>
      </c>
      <c r="E32" s="170">
        <v>156</v>
      </c>
      <c r="F32" s="147">
        <f t="shared" si="0"/>
        <v>951288</v>
      </c>
      <c r="G32" s="169">
        <v>0.006</v>
      </c>
      <c r="H32" s="167">
        <f t="shared" si="1"/>
        <v>5707.728</v>
      </c>
    </row>
    <row r="33" spans="1:8" ht="15">
      <c r="A33" s="120" t="s">
        <v>12</v>
      </c>
      <c r="B33" s="147">
        <v>923</v>
      </c>
      <c r="C33" s="146" t="s">
        <v>142</v>
      </c>
      <c r="D33" s="146" t="s">
        <v>123</v>
      </c>
      <c r="E33" s="146">
        <v>6</v>
      </c>
      <c r="F33" s="147">
        <f t="shared" si="0"/>
        <v>5538</v>
      </c>
      <c r="G33" s="169">
        <v>0.006</v>
      </c>
      <c r="H33" s="167">
        <f t="shared" si="1"/>
        <v>33.228</v>
      </c>
    </row>
    <row r="34" spans="1:8" ht="15">
      <c r="A34" s="120" t="s">
        <v>13</v>
      </c>
      <c r="B34" s="147">
        <v>724</v>
      </c>
      <c r="C34" s="146">
        <v>904.887</v>
      </c>
      <c r="D34" s="146" t="s">
        <v>123</v>
      </c>
      <c r="E34" s="146">
        <v>6</v>
      </c>
      <c r="F34" s="147">
        <f t="shared" si="0"/>
        <v>4344</v>
      </c>
      <c r="G34" s="169">
        <v>0.006</v>
      </c>
      <c r="H34" s="167">
        <f t="shared" si="1"/>
        <v>26.064</v>
      </c>
    </row>
    <row r="35" spans="1:27" s="57" customFormat="1" ht="15">
      <c r="A35" s="120" t="s">
        <v>98</v>
      </c>
      <c r="B35" s="147">
        <v>264</v>
      </c>
      <c r="C35" s="146">
        <v>906</v>
      </c>
      <c r="D35" s="146" t="s">
        <v>119</v>
      </c>
      <c r="E35" s="170">
        <v>52</v>
      </c>
      <c r="F35" s="147">
        <f t="shared" si="0"/>
        <v>13728</v>
      </c>
      <c r="G35" s="169">
        <v>0.006</v>
      </c>
      <c r="H35" s="167">
        <f t="shared" si="1"/>
        <v>82.368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57" customFormat="1" ht="15">
      <c r="A36" s="120" t="s">
        <v>143</v>
      </c>
      <c r="B36" s="148">
        <v>28</v>
      </c>
      <c r="C36" s="149" t="s">
        <v>87</v>
      </c>
      <c r="D36" s="146" t="s">
        <v>119</v>
      </c>
      <c r="E36" s="170">
        <v>52</v>
      </c>
      <c r="F36" s="147">
        <f t="shared" si="0"/>
        <v>1456</v>
      </c>
      <c r="G36" s="169">
        <v>0.006</v>
      </c>
      <c r="H36" s="167">
        <f t="shared" si="1"/>
        <v>8.736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8" ht="15">
      <c r="A37" s="120" t="s">
        <v>144</v>
      </c>
      <c r="B37" s="147">
        <v>115</v>
      </c>
      <c r="C37" s="146">
        <v>895</v>
      </c>
      <c r="D37" s="146" t="s">
        <v>120</v>
      </c>
      <c r="E37" s="170">
        <v>156</v>
      </c>
      <c r="F37" s="147">
        <f t="shared" si="0"/>
        <v>17940</v>
      </c>
      <c r="G37" s="169">
        <v>0.006</v>
      </c>
      <c r="H37" s="167">
        <f t="shared" si="1"/>
        <v>107.64</v>
      </c>
    </row>
    <row r="38" spans="1:8" ht="15">
      <c r="A38" s="120" t="s">
        <v>145</v>
      </c>
      <c r="B38" s="148">
        <v>96</v>
      </c>
      <c r="C38" s="149" t="s">
        <v>87</v>
      </c>
      <c r="D38" s="146" t="s">
        <v>119</v>
      </c>
      <c r="E38" s="170">
        <v>52</v>
      </c>
      <c r="F38" s="147">
        <f t="shared" si="0"/>
        <v>4992</v>
      </c>
      <c r="G38" s="169">
        <v>0.006</v>
      </c>
      <c r="H38" s="167">
        <f>F38*G38</f>
        <v>29.952</v>
      </c>
    </row>
    <row r="39" spans="1:8" ht="15">
      <c r="A39" s="120" t="s">
        <v>146</v>
      </c>
      <c r="B39" s="147">
        <v>1741</v>
      </c>
      <c r="C39" s="146">
        <v>268</v>
      </c>
      <c r="D39" s="146" t="s">
        <v>120</v>
      </c>
      <c r="E39" s="170">
        <v>156</v>
      </c>
      <c r="F39" s="147">
        <f t="shared" si="0"/>
        <v>271596</v>
      </c>
      <c r="G39" s="169">
        <v>0.006</v>
      </c>
      <c r="H39" s="167">
        <f t="shared" si="1"/>
        <v>1629.576</v>
      </c>
    </row>
    <row r="40" spans="1:27" s="57" customFormat="1" ht="15">
      <c r="A40" s="120" t="s">
        <v>147</v>
      </c>
      <c r="B40" s="147">
        <v>4290</v>
      </c>
      <c r="C40" s="146">
        <v>257</v>
      </c>
      <c r="D40" s="146" t="s">
        <v>119</v>
      </c>
      <c r="E40" s="170">
        <v>52</v>
      </c>
      <c r="F40" s="147">
        <f t="shared" si="0"/>
        <v>223080</v>
      </c>
      <c r="G40" s="169">
        <v>0.006</v>
      </c>
      <c r="H40" s="167">
        <f t="shared" si="1"/>
        <v>1338.48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8" ht="15">
      <c r="A41" s="120" t="s">
        <v>14</v>
      </c>
      <c r="B41" s="147">
        <v>1144</v>
      </c>
      <c r="C41" s="146">
        <v>1085.259</v>
      </c>
      <c r="D41" s="146" t="s">
        <v>123</v>
      </c>
      <c r="E41" s="146">
        <v>6</v>
      </c>
      <c r="F41" s="147">
        <f t="shared" si="0"/>
        <v>6864</v>
      </c>
      <c r="G41" s="169">
        <v>0.006</v>
      </c>
      <c r="H41" s="167">
        <f t="shared" si="1"/>
        <v>41.184</v>
      </c>
    </row>
    <row r="42" spans="1:8" ht="15">
      <c r="A42" s="120" t="s">
        <v>14</v>
      </c>
      <c r="B42" s="147">
        <v>115</v>
      </c>
      <c r="C42" s="146">
        <v>263</v>
      </c>
      <c r="D42" s="146" t="s">
        <v>123</v>
      </c>
      <c r="E42" s="146">
        <v>6</v>
      </c>
      <c r="F42" s="147">
        <f t="shared" si="0"/>
        <v>690</v>
      </c>
      <c r="G42" s="169">
        <v>0.006</v>
      </c>
      <c r="H42" s="167">
        <f t="shared" si="1"/>
        <v>4.14</v>
      </c>
    </row>
    <row r="43" spans="1:8" ht="15">
      <c r="A43" s="120" t="s">
        <v>14</v>
      </c>
      <c r="B43" s="147">
        <v>739</v>
      </c>
      <c r="C43" s="146">
        <v>910</v>
      </c>
      <c r="D43" s="146" t="s">
        <v>133</v>
      </c>
      <c r="E43" s="146">
        <v>12</v>
      </c>
      <c r="F43" s="147">
        <f t="shared" si="0"/>
        <v>8868</v>
      </c>
      <c r="G43" s="169">
        <v>0.006</v>
      </c>
      <c r="H43" s="167">
        <f t="shared" si="1"/>
        <v>53.208</v>
      </c>
    </row>
    <row r="44" spans="1:8" ht="15">
      <c r="A44" s="120" t="s">
        <v>14</v>
      </c>
      <c r="B44" s="147">
        <v>4618</v>
      </c>
      <c r="C44" s="146">
        <v>256</v>
      </c>
      <c r="D44" s="146" t="s">
        <v>133</v>
      </c>
      <c r="E44" s="146">
        <v>12</v>
      </c>
      <c r="F44" s="147">
        <f t="shared" si="0"/>
        <v>55416</v>
      </c>
      <c r="G44" s="169">
        <v>0.006</v>
      </c>
      <c r="H44" s="167">
        <f t="shared" si="1"/>
        <v>332.496</v>
      </c>
    </row>
    <row r="45" spans="1:8" ht="15">
      <c r="A45" s="120" t="s">
        <v>14</v>
      </c>
      <c r="B45" s="147">
        <v>751</v>
      </c>
      <c r="C45" s="146">
        <v>900</v>
      </c>
      <c r="D45" s="146" t="s">
        <v>120</v>
      </c>
      <c r="E45" s="170">
        <v>156</v>
      </c>
      <c r="F45" s="147">
        <f t="shared" si="0"/>
        <v>117156</v>
      </c>
      <c r="G45" s="169">
        <v>0.006</v>
      </c>
      <c r="H45" s="167">
        <f t="shared" si="1"/>
        <v>702.936</v>
      </c>
    </row>
    <row r="46" spans="1:8" ht="15">
      <c r="A46" s="227" t="s">
        <v>148</v>
      </c>
      <c r="B46" s="148">
        <v>12</v>
      </c>
      <c r="C46" s="149" t="s">
        <v>87</v>
      </c>
      <c r="D46" s="146" t="s">
        <v>119</v>
      </c>
      <c r="E46" s="170">
        <v>52</v>
      </c>
      <c r="F46" s="147">
        <f t="shared" si="0"/>
        <v>624</v>
      </c>
      <c r="G46" s="169">
        <v>0.006</v>
      </c>
      <c r="H46" s="167">
        <f t="shared" si="1"/>
        <v>3.744</v>
      </c>
    </row>
    <row r="47" spans="1:8" ht="15">
      <c r="A47" s="227" t="s">
        <v>149</v>
      </c>
      <c r="B47" s="148">
        <v>36</v>
      </c>
      <c r="C47" s="149" t="s">
        <v>87</v>
      </c>
      <c r="D47" s="146" t="s">
        <v>119</v>
      </c>
      <c r="E47" s="170">
        <v>52</v>
      </c>
      <c r="F47" s="147">
        <f>E47*B47</f>
        <v>1872</v>
      </c>
      <c r="G47" s="169">
        <v>0.006</v>
      </c>
      <c r="H47" s="167">
        <f>F47*G47</f>
        <v>11.232000000000001</v>
      </c>
    </row>
    <row r="48" spans="1:8" ht="15">
      <c r="A48" s="227" t="s">
        <v>15</v>
      </c>
      <c r="B48" s="148">
        <v>225</v>
      </c>
      <c r="C48" s="149">
        <v>913</v>
      </c>
      <c r="D48" s="149" t="s">
        <v>123</v>
      </c>
      <c r="E48" s="149">
        <v>6</v>
      </c>
      <c r="F48" s="148">
        <f t="shared" si="0"/>
        <v>1350</v>
      </c>
      <c r="G48" s="171">
        <v>0.006</v>
      </c>
      <c r="H48" s="172">
        <f t="shared" si="1"/>
        <v>8.1</v>
      </c>
    </row>
    <row r="49" spans="1:8" ht="15">
      <c r="A49" s="120" t="s">
        <v>150</v>
      </c>
      <c r="B49" s="147">
        <v>2500</v>
      </c>
      <c r="C49" s="146">
        <v>257</v>
      </c>
      <c r="D49" s="146" t="s">
        <v>119</v>
      </c>
      <c r="E49" s="146">
        <v>52</v>
      </c>
      <c r="F49" s="147">
        <f>E49*B49</f>
        <v>130000</v>
      </c>
      <c r="G49" s="169">
        <v>0.006</v>
      </c>
      <c r="H49" s="167">
        <f>F49*G49</f>
        <v>780</v>
      </c>
    </row>
    <row r="50" spans="1:8" ht="15.75" thickBot="1">
      <c r="A50" s="150" t="s">
        <v>151</v>
      </c>
      <c r="B50" s="147">
        <v>135</v>
      </c>
      <c r="C50" s="150" t="s">
        <v>151</v>
      </c>
      <c r="D50" s="146" t="s">
        <v>120</v>
      </c>
      <c r="E50" s="170">
        <v>156</v>
      </c>
      <c r="F50" s="147">
        <f>E50*B50</f>
        <v>21060</v>
      </c>
      <c r="G50" s="169">
        <v>0.006</v>
      </c>
      <c r="H50" s="167">
        <f>F50*G50</f>
        <v>126.36</v>
      </c>
    </row>
    <row r="51" spans="1:8" ht="15.75" thickBot="1">
      <c r="A51" s="228" t="s">
        <v>16</v>
      </c>
      <c r="B51" s="151"/>
      <c r="C51" s="152"/>
      <c r="D51" s="152"/>
      <c r="E51" s="152"/>
      <c r="F51" s="153"/>
      <c r="G51" s="173"/>
      <c r="H51" s="174"/>
    </row>
    <row r="52" spans="1:8" ht="15">
      <c r="A52" s="120" t="s">
        <v>152</v>
      </c>
      <c r="B52" s="147">
        <v>357</v>
      </c>
      <c r="C52" s="146">
        <v>203</v>
      </c>
      <c r="D52" s="146" t="s">
        <v>153</v>
      </c>
      <c r="E52" s="146">
        <v>24</v>
      </c>
      <c r="F52" s="147">
        <f>E52*B52</f>
        <v>8568</v>
      </c>
      <c r="G52" s="169">
        <v>0.006</v>
      </c>
      <c r="H52" s="167">
        <f t="shared" si="1"/>
        <v>51.408</v>
      </c>
    </row>
    <row r="53" spans="1:8" ht="15">
      <c r="A53" s="120" t="s">
        <v>17</v>
      </c>
      <c r="B53" s="147">
        <v>140</v>
      </c>
      <c r="C53" s="146">
        <v>409</v>
      </c>
      <c r="D53" s="146" t="s">
        <v>119</v>
      </c>
      <c r="E53" s="146">
        <v>52</v>
      </c>
      <c r="F53" s="147">
        <f>E53*B53</f>
        <v>7280</v>
      </c>
      <c r="G53" s="169">
        <v>0.006</v>
      </c>
      <c r="H53" s="167">
        <f t="shared" si="1"/>
        <v>43.68</v>
      </c>
    </row>
    <row r="54" spans="1:8" ht="15">
      <c r="A54" s="120" t="s">
        <v>19</v>
      </c>
      <c r="B54" s="147">
        <v>478</v>
      </c>
      <c r="C54" s="146">
        <v>190.526</v>
      </c>
      <c r="D54" s="146" t="s">
        <v>153</v>
      </c>
      <c r="E54" s="146">
        <v>24</v>
      </c>
      <c r="F54" s="147">
        <f>E54*B54</f>
        <v>11472</v>
      </c>
      <c r="G54" s="169">
        <v>0.006</v>
      </c>
      <c r="H54" s="167">
        <f t="shared" si="1"/>
        <v>68.83200000000001</v>
      </c>
    </row>
    <row r="55" spans="1:8" ht="15">
      <c r="A55" s="120" t="s">
        <v>19</v>
      </c>
      <c r="B55" s="147">
        <v>1368</v>
      </c>
      <c r="C55" s="146" t="s">
        <v>154</v>
      </c>
      <c r="D55" s="146" t="s">
        <v>153</v>
      </c>
      <c r="E55" s="146">
        <v>24</v>
      </c>
      <c r="F55" s="147">
        <f>E55*B55</f>
        <v>32832</v>
      </c>
      <c r="G55" s="169">
        <v>0.006</v>
      </c>
      <c r="H55" s="167">
        <f t="shared" si="1"/>
        <v>196.992</v>
      </c>
    </row>
    <row r="56" spans="1:8" ht="15.75" thickBot="1">
      <c r="A56" s="120" t="s">
        <v>19</v>
      </c>
      <c r="B56" s="147">
        <v>1607</v>
      </c>
      <c r="C56" s="146" t="s">
        <v>155</v>
      </c>
      <c r="D56" s="146" t="s">
        <v>119</v>
      </c>
      <c r="E56" s="146">
        <v>52</v>
      </c>
      <c r="F56" s="147">
        <f>E56*B56</f>
        <v>83564</v>
      </c>
      <c r="G56" s="169">
        <v>0.006</v>
      </c>
      <c r="H56" s="167">
        <f t="shared" si="1"/>
        <v>501.384</v>
      </c>
    </row>
    <row r="57" spans="1:8" ht="15.75" thickBot="1">
      <c r="A57" s="229" t="s">
        <v>20</v>
      </c>
      <c r="B57" s="154"/>
      <c r="C57" s="155"/>
      <c r="D57" s="155"/>
      <c r="E57" s="155"/>
      <c r="F57" s="154"/>
      <c r="G57" s="173"/>
      <c r="H57" s="174"/>
    </row>
    <row r="58" spans="1:8" ht="15">
      <c r="A58" s="120" t="s">
        <v>21</v>
      </c>
      <c r="B58" s="147">
        <v>80</v>
      </c>
      <c r="C58" s="146">
        <v>737</v>
      </c>
      <c r="D58" s="146" t="s">
        <v>119</v>
      </c>
      <c r="E58" s="146">
        <v>52</v>
      </c>
      <c r="F58" s="147">
        <f aca="true" t="shared" si="2" ref="F58:F69">E58*B58</f>
        <v>4160</v>
      </c>
      <c r="G58" s="169">
        <v>0.006</v>
      </c>
      <c r="H58" s="167">
        <f t="shared" si="1"/>
        <v>24.96</v>
      </c>
    </row>
    <row r="59" spans="1:8" ht="15">
      <c r="A59" s="120" t="s">
        <v>21</v>
      </c>
      <c r="B59" s="147">
        <v>1354</v>
      </c>
      <c r="C59" s="146" t="s">
        <v>156</v>
      </c>
      <c r="D59" s="146" t="s">
        <v>120</v>
      </c>
      <c r="E59" s="170">
        <v>156</v>
      </c>
      <c r="F59" s="147">
        <f t="shared" si="2"/>
        <v>211224</v>
      </c>
      <c r="G59" s="169">
        <v>0.006</v>
      </c>
      <c r="H59" s="167">
        <f t="shared" si="1"/>
        <v>1267.344</v>
      </c>
    </row>
    <row r="60" spans="1:8" ht="15">
      <c r="A60" s="120" t="s">
        <v>53</v>
      </c>
      <c r="B60" s="147">
        <v>2720</v>
      </c>
      <c r="C60" s="146">
        <v>42</v>
      </c>
      <c r="D60" s="146" t="s">
        <v>133</v>
      </c>
      <c r="E60" s="146">
        <v>12</v>
      </c>
      <c r="F60" s="147">
        <f t="shared" si="2"/>
        <v>32640</v>
      </c>
      <c r="G60" s="169">
        <v>0.006</v>
      </c>
      <c r="H60" s="167">
        <f t="shared" si="1"/>
        <v>195.84</v>
      </c>
    </row>
    <row r="61" spans="1:8" ht="15">
      <c r="A61" s="120" t="s">
        <v>53</v>
      </c>
      <c r="B61" s="147">
        <v>2948</v>
      </c>
      <c r="C61" s="146" t="s">
        <v>157</v>
      </c>
      <c r="D61" s="146" t="s">
        <v>120</v>
      </c>
      <c r="E61" s="170">
        <v>156</v>
      </c>
      <c r="F61" s="147">
        <f t="shared" si="2"/>
        <v>459888</v>
      </c>
      <c r="G61" s="169">
        <v>0.006</v>
      </c>
      <c r="H61" s="167">
        <f t="shared" si="1"/>
        <v>2759.328</v>
      </c>
    </row>
    <row r="62" spans="1:8" ht="15">
      <c r="A62" s="120" t="s">
        <v>53</v>
      </c>
      <c r="B62" s="147">
        <v>1368</v>
      </c>
      <c r="C62" s="146">
        <v>734.1003</v>
      </c>
      <c r="D62" s="146" t="s">
        <v>120</v>
      </c>
      <c r="E62" s="170">
        <v>156</v>
      </c>
      <c r="F62" s="147">
        <f t="shared" si="2"/>
        <v>213408</v>
      </c>
      <c r="G62" s="169">
        <v>0.006</v>
      </c>
      <c r="H62" s="167">
        <f t="shared" si="1"/>
        <v>1280.448</v>
      </c>
    </row>
    <row r="63" spans="1:8" ht="15">
      <c r="A63" s="120" t="s">
        <v>53</v>
      </c>
      <c r="B63" s="147">
        <v>12301</v>
      </c>
      <c r="C63" s="146" t="s">
        <v>158</v>
      </c>
      <c r="D63" s="146" t="s">
        <v>119</v>
      </c>
      <c r="E63" s="146">
        <v>52</v>
      </c>
      <c r="F63" s="147">
        <f t="shared" si="2"/>
        <v>639652</v>
      </c>
      <c r="G63" s="169">
        <v>0.006</v>
      </c>
      <c r="H63" s="167">
        <f t="shared" si="1"/>
        <v>3837.9120000000003</v>
      </c>
    </row>
    <row r="64" spans="1:8" ht="15">
      <c r="A64" s="120" t="s">
        <v>159</v>
      </c>
      <c r="B64" s="147">
        <v>2220</v>
      </c>
      <c r="C64" s="146">
        <v>696</v>
      </c>
      <c r="D64" s="146" t="s">
        <v>123</v>
      </c>
      <c r="E64" s="146">
        <v>6</v>
      </c>
      <c r="F64" s="147">
        <f t="shared" si="2"/>
        <v>13320</v>
      </c>
      <c r="G64" s="169">
        <v>0.006</v>
      </c>
      <c r="H64" s="167">
        <f t="shared" si="1"/>
        <v>79.92</v>
      </c>
    </row>
    <row r="65" spans="1:8" ht="15">
      <c r="A65" s="120" t="s">
        <v>160</v>
      </c>
      <c r="B65" s="147">
        <v>517</v>
      </c>
      <c r="C65" s="146">
        <v>721</v>
      </c>
      <c r="D65" s="146" t="s">
        <v>119</v>
      </c>
      <c r="E65" s="146">
        <v>52</v>
      </c>
      <c r="F65" s="147">
        <f t="shared" si="2"/>
        <v>26884</v>
      </c>
      <c r="G65" s="169">
        <v>0.006</v>
      </c>
      <c r="H65" s="167">
        <f t="shared" si="1"/>
        <v>161.304</v>
      </c>
    </row>
    <row r="66" spans="1:8" ht="15">
      <c r="A66" s="120" t="s">
        <v>72</v>
      </c>
      <c r="B66" s="147">
        <v>5150</v>
      </c>
      <c r="C66" s="146">
        <v>245</v>
      </c>
      <c r="D66" s="146" t="s">
        <v>123</v>
      </c>
      <c r="E66" s="146">
        <v>6</v>
      </c>
      <c r="F66" s="147">
        <f t="shared" si="2"/>
        <v>30900</v>
      </c>
      <c r="G66" s="169">
        <v>0.006</v>
      </c>
      <c r="H66" s="167">
        <f t="shared" si="1"/>
        <v>185.4</v>
      </c>
    </row>
    <row r="67" spans="1:8" ht="15">
      <c r="A67" s="120" t="s">
        <v>22</v>
      </c>
      <c r="B67" s="147">
        <v>7515</v>
      </c>
      <c r="C67" s="170" t="s">
        <v>161</v>
      </c>
      <c r="D67" s="146" t="s">
        <v>119</v>
      </c>
      <c r="E67" s="146">
        <v>52</v>
      </c>
      <c r="F67" s="147">
        <f t="shared" si="2"/>
        <v>390780</v>
      </c>
      <c r="G67" s="169">
        <v>0.006</v>
      </c>
      <c r="H67" s="167">
        <f t="shared" si="1"/>
        <v>2344.68</v>
      </c>
    </row>
    <row r="68" spans="1:8" ht="15">
      <c r="A68" s="120" t="s">
        <v>22</v>
      </c>
      <c r="B68" s="147">
        <v>764</v>
      </c>
      <c r="C68" s="146" t="s">
        <v>162</v>
      </c>
      <c r="D68" s="146" t="s">
        <v>119</v>
      </c>
      <c r="E68" s="146">
        <v>52</v>
      </c>
      <c r="F68" s="147">
        <f t="shared" si="2"/>
        <v>39728</v>
      </c>
      <c r="G68" s="169">
        <v>0.006</v>
      </c>
      <c r="H68" s="167">
        <f t="shared" si="1"/>
        <v>238.368</v>
      </c>
    </row>
    <row r="69" spans="1:8" ht="15.75" thickBot="1">
      <c r="A69" s="120" t="s">
        <v>22</v>
      </c>
      <c r="B69" s="147">
        <v>99</v>
      </c>
      <c r="C69" s="146">
        <v>722</v>
      </c>
      <c r="D69" s="146" t="s">
        <v>120</v>
      </c>
      <c r="E69" s="170">
        <v>156</v>
      </c>
      <c r="F69" s="147">
        <f t="shared" si="2"/>
        <v>15444</v>
      </c>
      <c r="G69" s="169">
        <v>0.006</v>
      </c>
      <c r="H69" s="167">
        <f t="shared" si="1"/>
        <v>92.664</v>
      </c>
    </row>
    <row r="70" spans="1:8" ht="15.75" thickBot="1">
      <c r="A70" s="175" t="s">
        <v>23</v>
      </c>
      <c r="B70" s="154"/>
      <c r="C70" s="155"/>
      <c r="D70" s="155"/>
      <c r="E70" s="155"/>
      <c r="F70" s="156"/>
      <c r="G70" s="176"/>
      <c r="H70" s="177"/>
    </row>
    <row r="71" spans="1:8" ht="15">
      <c r="A71" s="178" t="s">
        <v>72</v>
      </c>
      <c r="B71" s="157">
        <v>710</v>
      </c>
      <c r="C71" s="158" t="s">
        <v>163</v>
      </c>
      <c r="D71" s="146" t="s">
        <v>123</v>
      </c>
      <c r="E71" s="146">
        <v>6</v>
      </c>
      <c r="F71" s="147">
        <f>E71*B71</f>
        <v>4260</v>
      </c>
      <c r="G71" s="169">
        <v>0.006</v>
      </c>
      <c r="H71" s="167">
        <f>F71*G71</f>
        <v>25.560000000000002</v>
      </c>
    </row>
    <row r="72" spans="1:8" ht="15">
      <c r="A72" s="134" t="s">
        <v>24</v>
      </c>
      <c r="B72" s="147">
        <v>210</v>
      </c>
      <c r="C72" s="146" t="s">
        <v>164</v>
      </c>
      <c r="D72" s="146" t="s">
        <v>123</v>
      </c>
      <c r="E72" s="146">
        <v>6</v>
      </c>
      <c r="F72" s="147">
        <f>E72*B72</f>
        <v>1260</v>
      </c>
      <c r="G72" s="169">
        <v>0.006</v>
      </c>
      <c r="H72" s="167">
        <f>F72*G72</f>
        <v>7.5600000000000005</v>
      </c>
    </row>
    <row r="73" spans="1:8" ht="15">
      <c r="A73" s="134" t="s">
        <v>24</v>
      </c>
      <c r="B73" s="147">
        <v>381</v>
      </c>
      <c r="C73" s="146" t="s">
        <v>165</v>
      </c>
      <c r="D73" s="146" t="s">
        <v>133</v>
      </c>
      <c r="E73" s="146">
        <v>12</v>
      </c>
      <c r="F73" s="147">
        <f>E73*B73</f>
        <v>4572</v>
      </c>
      <c r="G73" s="169">
        <v>0.006</v>
      </c>
      <c r="H73" s="167">
        <f>F73*G73</f>
        <v>27.432000000000002</v>
      </c>
    </row>
    <row r="74" spans="1:8" ht="15">
      <c r="A74" s="121" t="s">
        <v>166</v>
      </c>
      <c r="B74" s="147">
        <v>692</v>
      </c>
      <c r="C74" s="146" t="s">
        <v>85</v>
      </c>
      <c r="D74" s="146" t="s">
        <v>119</v>
      </c>
      <c r="E74" s="146">
        <v>52</v>
      </c>
      <c r="F74" s="147">
        <f>E74*B74</f>
        <v>35984</v>
      </c>
      <c r="G74" s="169">
        <v>0.006</v>
      </c>
      <c r="H74" s="167">
        <f>F74*G74</f>
        <v>215.904</v>
      </c>
    </row>
    <row r="75" spans="1:8" ht="15.75">
      <c r="A75" s="7"/>
      <c r="B75" s="54"/>
      <c r="C75" s="53"/>
      <c r="D75" s="53"/>
      <c r="E75" s="59"/>
      <c r="F75" s="60"/>
      <c r="G75" s="7"/>
      <c r="H75" s="61"/>
    </row>
    <row r="76" spans="1:8" ht="16.5" thickBot="1">
      <c r="A76" s="62"/>
      <c r="B76" s="55"/>
      <c r="C76" s="58"/>
      <c r="D76" s="58"/>
      <c r="E76" s="63"/>
      <c r="F76" s="64"/>
      <c r="G76" s="62"/>
      <c r="H76" s="65"/>
    </row>
    <row r="77" spans="1:27" s="72" customFormat="1" ht="21.75" thickBot="1">
      <c r="A77" s="66" t="s">
        <v>31</v>
      </c>
      <c r="B77" s="67"/>
      <c r="C77" s="67"/>
      <c r="D77" s="67"/>
      <c r="E77" s="68"/>
      <c r="F77" s="69">
        <f>SUM(F6:F76)</f>
        <v>5238138</v>
      </c>
      <c r="G77" s="68"/>
      <c r="H77" s="70">
        <f>SUM(H6:H76)</f>
        <v>31428.827999999994</v>
      </c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</row>
    <row r="78" spans="1:8" ht="15">
      <c r="A78" s="73"/>
      <c r="B78" s="35"/>
      <c r="C78" s="35"/>
      <c r="D78" s="35"/>
      <c r="E78" s="35"/>
      <c r="F78" s="74"/>
      <c r="G78" s="35"/>
      <c r="H78" s="75"/>
    </row>
    <row r="79" spans="1:8" ht="15">
      <c r="A79" s="73"/>
      <c r="B79" s="35"/>
      <c r="C79" s="35"/>
      <c r="D79" s="35"/>
      <c r="E79" s="35"/>
      <c r="F79" s="74"/>
      <c r="G79" s="35"/>
      <c r="H79" s="75"/>
    </row>
    <row r="80" spans="1:8" ht="15">
      <c r="A80" s="73"/>
      <c r="B80" s="35"/>
      <c r="C80" s="35"/>
      <c r="D80" s="35"/>
      <c r="E80" s="35"/>
      <c r="F80" s="74"/>
      <c r="G80" s="35"/>
      <c r="H80" s="75"/>
    </row>
    <row r="81" spans="1:8" ht="15">
      <c r="A81" s="73"/>
      <c r="B81" s="35"/>
      <c r="C81" s="35"/>
      <c r="D81" s="35"/>
      <c r="E81" s="35"/>
      <c r="F81" s="74"/>
      <c r="G81" s="35"/>
      <c r="H81" s="75"/>
    </row>
    <row r="82" spans="1:8" ht="15">
      <c r="A82" s="73"/>
      <c r="B82" s="35"/>
      <c r="C82" s="35"/>
      <c r="D82" s="35"/>
      <c r="E82" s="35"/>
      <c r="F82" s="74"/>
      <c r="G82" s="35"/>
      <c r="H82" s="75"/>
    </row>
    <row r="83" spans="1:8" ht="15.75" thickBot="1">
      <c r="A83" s="73"/>
      <c r="B83" s="35"/>
      <c r="C83" s="35"/>
      <c r="D83" s="35"/>
      <c r="E83" s="35"/>
      <c r="F83" s="74"/>
      <c r="G83" s="35"/>
      <c r="H83" s="75"/>
    </row>
    <row r="84" spans="1:8" ht="15.75">
      <c r="A84" s="76"/>
      <c r="B84" s="296" t="s">
        <v>167</v>
      </c>
      <c r="C84" s="296"/>
      <c r="D84" s="296"/>
      <c r="E84" s="296"/>
      <c r="F84" s="296"/>
      <c r="G84" s="296"/>
      <c r="H84" s="297"/>
    </row>
    <row r="85" spans="1:8" ht="15.75">
      <c r="A85" s="51" t="s">
        <v>0</v>
      </c>
      <c r="B85" s="52" t="s">
        <v>168</v>
      </c>
      <c r="C85" s="52" t="s">
        <v>37</v>
      </c>
      <c r="D85" s="52" t="s">
        <v>169</v>
      </c>
      <c r="E85" s="52" t="s">
        <v>27</v>
      </c>
      <c r="F85" s="77" t="s">
        <v>170</v>
      </c>
      <c r="G85" s="52" t="s">
        <v>29</v>
      </c>
      <c r="H85" s="78" t="s">
        <v>30</v>
      </c>
    </row>
    <row r="86" spans="1:8" ht="15.75">
      <c r="A86" s="51" t="s">
        <v>1</v>
      </c>
      <c r="B86" s="298"/>
      <c r="C86" s="299"/>
      <c r="D86" s="299"/>
      <c r="E86" s="299"/>
      <c r="F86" s="299"/>
      <c r="G86" s="299"/>
      <c r="H86" s="300"/>
    </row>
    <row r="87" spans="1:8" ht="15.75">
      <c r="A87" s="79" t="s">
        <v>2</v>
      </c>
      <c r="B87" s="80">
        <v>2</v>
      </c>
      <c r="C87" s="81" t="s">
        <v>171</v>
      </c>
      <c r="D87" s="82" t="s">
        <v>172</v>
      </c>
      <c r="E87" s="83">
        <v>156</v>
      </c>
      <c r="F87" s="77">
        <f aca="true" t="shared" si="3" ref="F87:F99">E87*B87</f>
        <v>312</v>
      </c>
      <c r="G87" s="52">
        <v>1.2</v>
      </c>
      <c r="H87" s="78">
        <f aca="true" t="shared" si="4" ref="H87:H99">F87*G87</f>
        <v>374.4</v>
      </c>
    </row>
    <row r="88" spans="1:8" ht="15.75">
      <c r="A88" s="79" t="s">
        <v>2</v>
      </c>
      <c r="B88" s="80">
        <v>7</v>
      </c>
      <c r="C88" s="81" t="s">
        <v>173</v>
      </c>
      <c r="D88" s="59" t="s">
        <v>174</v>
      </c>
      <c r="E88" s="83">
        <v>12</v>
      </c>
      <c r="F88" s="77">
        <f t="shared" si="3"/>
        <v>84</v>
      </c>
      <c r="G88" s="52">
        <v>1.2</v>
      </c>
      <c r="H88" s="78">
        <f t="shared" si="4"/>
        <v>100.8</v>
      </c>
    </row>
    <row r="89" spans="1:8" ht="15.75">
      <c r="A89" s="79" t="s">
        <v>2</v>
      </c>
      <c r="B89" s="80">
        <v>2</v>
      </c>
      <c r="C89" s="81" t="s">
        <v>175</v>
      </c>
      <c r="D89" s="59" t="s">
        <v>174</v>
      </c>
      <c r="E89" s="83">
        <v>12</v>
      </c>
      <c r="F89" s="77">
        <f t="shared" si="3"/>
        <v>24</v>
      </c>
      <c r="G89" s="52">
        <v>1.2</v>
      </c>
      <c r="H89" s="78">
        <f t="shared" si="4"/>
        <v>28.799999999999997</v>
      </c>
    </row>
    <row r="90" spans="1:8" ht="15.75">
      <c r="A90" s="79" t="s">
        <v>2</v>
      </c>
      <c r="B90" s="80">
        <v>4</v>
      </c>
      <c r="C90" s="81" t="s">
        <v>176</v>
      </c>
      <c r="D90" s="59" t="s">
        <v>174</v>
      </c>
      <c r="E90" s="83">
        <v>6</v>
      </c>
      <c r="F90" s="77">
        <f t="shared" si="3"/>
        <v>24</v>
      </c>
      <c r="G90" s="52">
        <v>1.2</v>
      </c>
      <c r="H90" s="78">
        <f t="shared" si="4"/>
        <v>28.799999999999997</v>
      </c>
    </row>
    <row r="91" spans="1:8" ht="15.75">
      <c r="A91" s="79" t="s">
        <v>177</v>
      </c>
      <c r="B91" s="80">
        <v>1</v>
      </c>
      <c r="C91" s="80">
        <v>737</v>
      </c>
      <c r="D91" s="82" t="s">
        <v>172</v>
      </c>
      <c r="E91" s="83">
        <v>156</v>
      </c>
      <c r="F91" s="77">
        <f t="shared" si="3"/>
        <v>156</v>
      </c>
      <c r="G91" s="52">
        <v>1.2</v>
      </c>
      <c r="H91" s="78">
        <f t="shared" si="4"/>
        <v>187.2</v>
      </c>
    </row>
    <row r="92" spans="1:8" ht="15.75">
      <c r="A92" s="79" t="s">
        <v>178</v>
      </c>
      <c r="B92" s="80">
        <v>3</v>
      </c>
      <c r="C92" s="81" t="s">
        <v>179</v>
      </c>
      <c r="D92" s="82" t="s">
        <v>172</v>
      </c>
      <c r="E92" s="83">
        <v>156</v>
      </c>
      <c r="F92" s="77">
        <f t="shared" si="3"/>
        <v>468</v>
      </c>
      <c r="G92" s="52">
        <v>1.2</v>
      </c>
      <c r="H92" s="78">
        <f t="shared" si="4"/>
        <v>561.6</v>
      </c>
    </row>
    <row r="93" spans="1:8" ht="15.75">
      <c r="A93" s="79" t="s">
        <v>9</v>
      </c>
      <c r="B93" s="80">
        <v>1</v>
      </c>
      <c r="C93" s="80">
        <v>643</v>
      </c>
      <c r="D93" s="59" t="s">
        <v>174</v>
      </c>
      <c r="E93" s="83">
        <v>6</v>
      </c>
      <c r="F93" s="77">
        <f t="shared" si="3"/>
        <v>6</v>
      </c>
      <c r="G93" s="52">
        <v>1.2</v>
      </c>
      <c r="H93" s="78">
        <f t="shared" si="4"/>
        <v>7.199999999999999</v>
      </c>
    </row>
    <row r="94" spans="1:8" ht="15.75">
      <c r="A94" s="79" t="s">
        <v>135</v>
      </c>
      <c r="B94" s="80">
        <v>1</v>
      </c>
      <c r="C94" s="80">
        <v>644</v>
      </c>
      <c r="D94" s="82" t="s">
        <v>172</v>
      </c>
      <c r="E94" s="83">
        <v>52</v>
      </c>
      <c r="F94" s="77">
        <f t="shared" si="3"/>
        <v>52</v>
      </c>
      <c r="G94" s="52">
        <v>1.2</v>
      </c>
      <c r="H94" s="78">
        <f t="shared" si="4"/>
        <v>62.4</v>
      </c>
    </row>
    <row r="95" spans="1:8" ht="15.75">
      <c r="A95" s="79" t="s">
        <v>136</v>
      </c>
      <c r="B95" s="80">
        <v>2</v>
      </c>
      <c r="C95" s="80">
        <v>645.646</v>
      </c>
      <c r="D95" s="82" t="s">
        <v>172</v>
      </c>
      <c r="E95" s="83">
        <v>6</v>
      </c>
      <c r="F95" s="77">
        <f t="shared" si="3"/>
        <v>12</v>
      </c>
      <c r="G95" s="52">
        <v>1.2</v>
      </c>
      <c r="H95" s="78">
        <f t="shared" si="4"/>
        <v>14.399999999999999</v>
      </c>
    </row>
    <row r="96" spans="1:8" ht="15.75">
      <c r="A96" s="79" t="s">
        <v>178</v>
      </c>
      <c r="B96" s="80">
        <v>3</v>
      </c>
      <c r="C96" s="81" t="s">
        <v>180</v>
      </c>
      <c r="D96" s="82" t="s">
        <v>172</v>
      </c>
      <c r="E96" s="83">
        <v>156</v>
      </c>
      <c r="F96" s="77">
        <f t="shared" si="3"/>
        <v>468</v>
      </c>
      <c r="G96" s="52">
        <v>1.2</v>
      </c>
      <c r="H96" s="78">
        <f t="shared" si="4"/>
        <v>561.6</v>
      </c>
    </row>
    <row r="97" spans="1:8" ht="15.75">
      <c r="A97" s="79" t="s">
        <v>12</v>
      </c>
      <c r="B97" s="80">
        <v>5</v>
      </c>
      <c r="C97" s="81" t="s">
        <v>181</v>
      </c>
      <c r="D97" s="59" t="s">
        <v>174</v>
      </c>
      <c r="E97" s="83">
        <v>6</v>
      </c>
      <c r="F97" s="77">
        <f t="shared" si="3"/>
        <v>30</v>
      </c>
      <c r="G97" s="52">
        <v>1.2</v>
      </c>
      <c r="H97" s="78">
        <f t="shared" si="4"/>
        <v>36</v>
      </c>
    </row>
    <row r="98" spans="1:8" ht="15.75">
      <c r="A98" s="79" t="s">
        <v>14</v>
      </c>
      <c r="B98" s="80">
        <v>5</v>
      </c>
      <c r="C98" s="81" t="s">
        <v>182</v>
      </c>
      <c r="D98" s="82" t="s">
        <v>172</v>
      </c>
      <c r="E98" s="83">
        <v>12</v>
      </c>
      <c r="F98" s="77">
        <f t="shared" si="3"/>
        <v>60</v>
      </c>
      <c r="G98" s="52">
        <v>1.2</v>
      </c>
      <c r="H98" s="78">
        <f t="shared" si="4"/>
        <v>72</v>
      </c>
    </row>
    <row r="99" spans="1:8" ht="15.75">
      <c r="A99" s="79" t="s">
        <v>14</v>
      </c>
      <c r="B99" s="80">
        <v>1</v>
      </c>
      <c r="C99" s="80">
        <v>639</v>
      </c>
      <c r="D99" s="82" t="s">
        <v>172</v>
      </c>
      <c r="E99" s="83">
        <v>6</v>
      </c>
      <c r="F99" s="77">
        <f t="shared" si="3"/>
        <v>6</v>
      </c>
      <c r="G99" s="52">
        <v>1.2</v>
      </c>
      <c r="H99" s="78">
        <f t="shared" si="4"/>
        <v>7.199999999999999</v>
      </c>
    </row>
    <row r="100" spans="1:8" ht="15.75">
      <c r="A100" s="79" t="s">
        <v>15</v>
      </c>
      <c r="B100" s="83">
        <v>1</v>
      </c>
      <c r="C100" s="83">
        <v>642</v>
      </c>
      <c r="D100" s="82" t="s">
        <v>172</v>
      </c>
      <c r="E100" s="83">
        <v>6</v>
      </c>
      <c r="F100" s="77">
        <f>E100*B100</f>
        <v>6</v>
      </c>
      <c r="G100" s="52">
        <v>1.2</v>
      </c>
      <c r="H100" s="78">
        <f>F100*G100</f>
        <v>7.199999999999999</v>
      </c>
    </row>
    <row r="101" spans="1:8" ht="15.75">
      <c r="A101" s="79" t="s">
        <v>150</v>
      </c>
      <c r="B101" s="80">
        <v>32</v>
      </c>
      <c r="C101" s="80">
        <v>644</v>
      </c>
      <c r="D101" s="82" t="s">
        <v>172</v>
      </c>
      <c r="E101" s="83">
        <v>52</v>
      </c>
      <c r="F101" s="77">
        <f>E101*B101</f>
        <v>1664</v>
      </c>
      <c r="G101" s="52">
        <v>1.2</v>
      </c>
      <c r="H101" s="78">
        <f>F101*G101</f>
        <v>1996.8</v>
      </c>
    </row>
    <row r="102" spans="1:8" ht="15.75">
      <c r="A102" s="51" t="s">
        <v>20</v>
      </c>
      <c r="B102" s="293"/>
      <c r="C102" s="294"/>
      <c r="D102" s="294"/>
      <c r="E102" s="294"/>
      <c r="F102" s="294"/>
      <c r="G102" s="294"/>
      <c r="H102" s="295"/>
    </row>
    <row r="103" spans="1:8" ht="15.75">
      <c r="A103" s="79" t="s">
        <v>21</v>
      </c>
      <c r="B103" s="83">
        <v>5</v>
      </c>
      <c r="C103" s="84" t="s">
        <v>183</v>
      </c>
      <c r="D103" s="80" t="s">
        <v>172</v>
      </c>
      <c r="E103" s="83">
        <v>156</v>
      </c>
      <c r="F103" s="77">
        <f>E103*B103</f>
        <v>780</v>
      </c>
      <c r="G103" s="52">
        <v>1.2</v>
      </c>
      <c r="H103" s="78">
        <f>F103*G103</f>
        <v>936</v>
      </c>
    </row>
    <row r="104" spans="1:8" ht="15.75">
      <c r="A104" s="79" t="s">
        <v>22</v>
      </c>
      <c r="B104" s="59">
        <v>4</v>
      </c>
      <c r="C104" s="85" t="s">
        <v>184</v>
      </c>
      <c r="D104" s="59" t="s">
        <v>174</v>
      </c>
      <c r="E104" s="83">
        <v>156</v>
      </c>
      <c r="F104" s="77">
        <f>E104*B104</f>
        <v>624</v>
      </c>
      <c r="G104" s="52">
        <v>1.2</v>
      </c>
      <c r="H104" s="78">
        <f>F104*G104</f>
        <v>748.8</v>
      </c>
    </row>
    <row r="105" spans="1:8" ht="15.75">
      <c r="A105" s="79" t="s">
        <v>185</v>
      </c>
      <c r="B105" s="59">
        <v>2</v>
      </c>
      <c r="C105" s="59">
        <v>598.599</v>
      </c>
      <c r="D105" s="59" t="s">
        <v>174</v>
      </c>
      <c r="E105" s="83">
        <v>156</v>
      </c>
      <c r="F105" s="77">
        <f>E105*B105</f>
        <v>312</v>
      </c>
      <c r="G105" s="52">
        <v>1.2</v>
      </c>
      <c r="H105" s="78">
        <f>F105*G105</f>
        <v>374.4</v>
      </c>
    </row>
    <row r="106" spans="1:8" ht="15.75">
      <c r="A106" s="79" t="s">
        <v>22</v>
      </c>
      <c r="B106" s="53">
        <v>7</v>
      </c>
      <c r="C106" s="56" t="s">
        <v>186</v>
      </c>
      <c r="D106" s="59" t="s">
        <v>174</v>
      </c>
      <c r="E106" s="83">
        <v>52</v>
      </c>
      <c r="F106" s="77">
        <f>E106*B106</f>
        <v>364</v>
      </c>
      <c r="G106" s="52">
        <v>1.2</v>
      </c>
      <c r="H106" s="78">
        <f>F106*G106</f>
        <v>436.8</v>
      </c>
    </row>
    <row r="107" spans="1:27" s="72" customFormat="1" ht="21.75" thickBot="1">
      <c r="A107" s="86" t="s">
        <v>31</v>
      </c>
      <c r="B107" s="87"/>
      <c r="C107" s="87"/>
      <c r="D107" s="87"/>
      <c r="E107" s="87"/>
      <c r="F107" s="22">
        <f>SUM(F86:F106)</f>
        <v>5452</v>
      </c>
      <c r="G107" s="87"/>
      <c r="H107" s="23">
        <f>SUM(H86:H106)</f>
        <v>6542.400000000001</v>
      </c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</row>
    <row r="108" spans="1:7" ht="15">
      <c r="A108" s="35"/>
      <c r="B108" s="35"/>
      <c r="C108" s="35"/>
      <c r="D108" s="35"/>
      <c r="E108" s="35"/>
      <c r="F108" s="74"/>
      <c r="G108" s="35"/>
    </row>
    <row r="109" spans="1:7" ht="15">
      <c r="A109" s="35"/>
      <c r="B109" s="35"/>
      <c r="C109" s="35"/>
      <c r="D109" s="35"/>
      <c r="E109" s="35"/>
      <c r="F109" s="74"/>
      <c r="G109" s="35"/>
    </row>
  </sheetData>
  <sheetProtection/>
  <mergeCells count="5">
    <mergeCell ref="A1:H2"/>
    <mergeCell ref="B3:H3"/>
    <mergeCell ref="B102:H102"/>
    <mergeCell ref="B84:H84"/>
    <mergeCell ref="B86:H86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5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8.140625" style="5" customWidth="1"/>
    <col min="2" max="2" width="18.28125" style="4" customWidth="1"/>
    <col min="3" max="3" width="7.00390625" style="4" customWidth="1"/>
    <col min="4" max="4" width="17.8515625" style="4" customWidth="1"/>
    <col min="5" max="5" width="8.00390625" style="0" customWidth="1"/>
    <col min="6" max="6" width="11.57421875" style="0" customWidth="1"/>
    <col min="7" max="7" width="13.7109375" style="0" customWidth="1"/>
    <col min="8" max="8" width="15.140625" style="0" customWidth="1"/>
  </cols>
  <sheetData>
    <row r="1" spans="1:8" ht="15">
      <c r="A1" s="311" t="s">
        <v>491</v>
      </c>
      <c r="B1" s="312"/>
      <c r="C1" s="312"/>
      <c r="D1" s="312"/>
      <c r="E1" s="312"/>
      <c r="F1" s="312"/>
      <c r="G1" s="312"/>
      <c r="H1" s="313"/>
    </row>
    <row r="2" spans="1:8" ht="15">
      <c r="A2" s="143"/>
      <c r="B2" s="130"/>
      <c r="C2" s="130"/>
      <c r="D2" s="130"/>
      <c r="E2" s="130"/>
      <c r="F2" s="130"/>
      <c r="G2" s="130"/>
      <c r="H2" s="144"/>
    </row>
    <row r="3" spans="1:8" s="1" customFormat="1" ht="15.75">
      <c r="A3" s="123" t="s">
        <v>0</v>
      </c>
      <c r="B3" s="124"/>
      <c r="C3" s="314" t="s">
        <v>33</v>
      </c>
      <c r="D3" s="314"/>
      <c r="E3" s="314"/>
      <c r="F3" s="314"/>
      <c r="G3" s="314"/>
      <c r="H3" s="315"/>
    </row>
    <row r="4" spans="1:8" s="1" customFormat="1" ht="16.5" thickBot="1">
      <c r="A4" s="125"/>
      <c r="B4" s="126" t="s">
        <v>37</v>
      </c>
      <c r="C4" s="126" t="s">
        <v>425</v>
      </c>
      <c r="D4" s="126" t="s">
        <v>26</v>
      </c>
      <c r="E4" s="127" t="s">
        <v>27</v>
      </c>
      <c r="F4" s="127" t="s">
        <v>28</v>
      </c>
      <c r="G4" s="127" t="s">
        <v>29</v>
      </c>
      <c r="H4" s="128" t="s">
        <v>30</v>
      </c>
    </row>
    <row r="5" spans="1:8" s="1" customFormat="1" ht="15.75">
      <c r="A5" s="129" t="s">
        <v>1</v>
      </c>
      <c r="B5" s="130"/>
      <c r="C5" s="130"/>
      <c r="D5" s="130"/>
      <c r="E5" s="131"/>
      <c r="F5" s="131"/>
      <c r="G5" s="131"/>
      <c r="H5" s="132"/>
    </row>
    <row r="6" spans="1:8" s="1" customFormat="1" ht="15.75">
      <c r="A6" s="120" t="s">
        <v>2</v>
      </c>
      <c r="B6" s="230" t="s">
        <v>42</v>
      </c>
      <c r="C6" s="133">
        <v>53</v>
      </c>
      <c r="D6" s="124" t="s">
        <v>34</v>
      </c>
      <c r="E6" s="121">
        <v>9</v>
      </c>
      <c r="F6" s="121">
        <f aca="true" t="shared" si="0" ref="F6:F14">C6*E6</f>
        <v>477</v>
      </c>
      <c r="G6" s="134">
        <v>0.04</v>
      </c>
      <c r="H6" s="135">
        <f aca="true" t="shared" si="1" ref="H6:H14">F6*G6</f>
        <v>19.080000000000002</v>
      </c>
    </row>
    <row r="7" spans="1:8" s="1" customFormat="1" ht="15.75">
      <c r="A7" s="120" t="s">
        <v>2</v>
      </c>
      <c r="B7" s="230" t="s">
        <v>59</v>
      </c>
      <c r="C7" s="133">
        <v>1065</v>
      </c>
      <c r="D7" s="124" t="s">
        <v>36</v>
      </c>
      <c r="E7" s="121">
        <v>6</v>
      </c>
      <c r="F7" s="121">
        <f t="shared" si="0"/>
        <v>6390</v>
      </c>
      <c r="G7" s="134">
        <v>0.04</v>
      </c>
      <c r="H7" s="135">
        <f t="shared" si="1"/>
        <v>255.6</v>
      </c>
    </row>
    <row r="8" spans="1:8" s="1" customFormat="1" ht="15.75">
      <c r="A8" s="120" t="s">
        <v>2</v>
      </c>
      <c r="B8" s="230" t="s">
        <v>46</v>
      </c>
      <c r="C8" s="133">
        <v>699</v>
      </c>
      <c r="D8" s="124" t="s">
        <v>35</v>
      </c>
      <c r="E8" s="121">
        <v>8</v>
      </c>
      <c r="F8" s="121">
        <f t="shared" si="0"/>
        <v>5592</v>
      </c>
      <c r="G8" s="134">
        <v>0.04</v>
      </c>
      <c r="H8" s="135">
        <f t="shared" si="1"/>
        <v>223.68</v>
      </c>
    </row>
    <row r="9" spans="1:8" s="1" customFormat="1" ht="15.75">
      <c r="A9" s="120" t="s">
        <v>2</v>
      </c>
      <c r="B9" s="231" t="s">
        <v>69</v>
      </c>
      <c r="C9" s="122">
        <v>1034</v>
      </c>
      <c r="D9" s="124" t="s">
        <v>36</v>
      </c>
      <c r="E9" s="121">
        <v>6</v>
      </c>
      <c r="F9" s="121">
        <f t="shared" si="0"/>
        <v>6204</v>
      </c>
      <c r="G9" s="134">
        <v>0.04</v>
      </c>
      <c r="H9" s="135">
        <f t="shared" si="1"/>
        <v>248.16</v>
      </c>
    </row>
    <row r="10" spans="1:8" s="1" customFormat="1" ht="15.75">
      <c r="A10" s="120" t="s">
        <v>2</v>
      </c>
      <c r="B10" s="230" t="s">
        <v>70</v>
      </c>
      <c r="C10" s="133">
        <v>163</v>
      </c>
      <c r="D10" s="124" t="s">
        <v>36</v>
      </c>
      <c r="E10" s="121">
        <v>6</v>
      </c>
      <c r="F10" s="121">
        <f t="shared" si="0"/>
        <v>978</v>
      </c>
      <c r="G10" s="134">
        <v>0.04</v>
      </c>
      <c r="H10" s="135">
        <f t="shared" si="1"/>
        <v>39.12</v>
      </c>
    </row>
    <row r="11" spans="1:8" ht="15">
      <c r="A11" s="120" t="s">
        <v>2</v>
      </c>
      <c r="B11" s="231" t="s">
        <v>43</v>
      </c>
      <c r="C11" s="122">
        <v>150</v>
      </c>
      <c r="D11" s="124" t="s">
        <v>34</v>
      </c>
      <c r="E11" s="121">
        <v>9</v>
      </c>
      <c r="F11" s="121">
        <f t="shared" si="0"/>
        <v>1350</v>
      </c>
      <c r="G11" s="134">
        <v>0.04</v>
      </c>
      <c r="H11" s="135">
        <f t="shared" si="1"/>
        <v>54</v>
      </c>
    </row>
    <row r="12" spans="1:8" ht="15">
      <c r="A12" s="120" t="s">
        <v>74</v>
      </c>
      <c r="B12" s="230" t="s">
        <v>75</v>
      </c>
      <c r="C12" s="133">
        <v>652</v>
      </c>
      <c r="D12" s="124" t="s">
        <v>76</v>
      </c>
      <c r="E12" s="121">
        <v>4</v>
      </c>
      <c r="F12" s="121">
        <f t="shared" si="0"/>
        <v>2608</v>
      </c>
      <c r="G12" s="121">
        <v>0.16</v>
      </c>
      <c r="H12" s="135">
        <f t="shared" si="1"/>
        <v>417.28000000000003</v>
      </c>
    </row>
    <row r="13" spans="1:8" ht="15">
      <c r="A13" s="120" t="s">
        <v>74</v>
      </c>
      <c r="B13" s="230" t="s">
        <v>77</v>
      </c>
      <c r="C13" s="133">
        <v>1230</v>
      </c>
      <c r="D13" s="124" t="s">
        <v>76</v>
      </c>
      <c r="E13" s="121">
        <v>4</v>
      </c>
      <c r="F13" s="121">
        <f t="shared" si="0"/>
        <v>4920</v>
      </c>
      <c r="G13" s="121">
        <v>0.16</v>
      </c>
      <c r="H13" s="135">
        <f t="shared" si="1"/>
        <v>787.2</v>
      </c>
    </row>
    <row r="14" spans="1:8" ht="15">
      <c r="A14" s="120" t="s">
        <v>91</v>
      </c>
      <c r="B14" s="231" t="s">
        <v>87</v>
      </c>
      <c r="C14" s="122">
        <v>120</v>
      </c>
      <c r="D14" s="124" t="s">
        <v>35</v>
      </c>
      <c r="E14" s="121">
        <v>8</v>
      </c>
      <c r="F14" s="121">
        <f t="shared" si="0"/>
        <v>960</v>
      </c>
      <c r="G14" s="121">
        <v>0.16</v>
      </c>
      <c r="H14" s="136">
        <f t="shared" si="1"/>
        <v>153.6</v>
      </c>
    </row>
    <row r="15" spans="1:8" ht="15">
      <c r="A15" s="120" t="s">
        <v>98</v>
      </c>
      <c r="B15" s="231" t="s">
        <v>99</v>
      </c>
      <c r="C15" s="122">
        <v>264</v>
      </c>
      <c r="D15" s="124" t="s">
        <v>35</v>
      </c>
      <c r="E15" s="121">
        <v>8</v>
      </c>
      <c r="F15" s="121">
        <f>C15*E15</f>
        <v>2112</v>
      </c>
      <c r="G15" s="121">
        <v>0.04</v>
      </c>
      <c r="H15" s="136">
        <f>F15*G15</f>
        <v>84.48</v>
      </c>
    </row>
    <row r="16" spans="1:8" ht="15">
      <c r="A16" s="120" t="s">
        <v>3</v>
      </c>
      <c r="B16" s="231" t="s">
        <v>39</v>
      </c>
      <c r="C16" s="122">
        <v>37</v>
      </c>
      <c r="D16" s="124" t="s">
        <v>34</v>
      </c>
      <c r="E16" s="121">
        <v>9</v>
      </c>
      <c r="F16" s="121">
        <f aca="true" t="shared" si="2" ref="F16:F21">C16*E16</f>
        <v>333</v>
      </c>
      <c r="G16" s="121">
        <v>0.16</v>
      </c>
      <c r="H16" s="135">
        <f aca="true" t="shared" si="3" ref="H16:H21">F16*G16</f>
        <v>53.28</v>
      </c>
    </row>
    <row r="17" spans="1:8" ht="15">
      <c r="A17" s="120" t="s">
        <v>4</v>
      </c>
      <c r="B17" s="231" t="s">
        <v>68</v>
      </c>
      <c r="C17" s="122">
        <v>92</v>
      </c>
      <c r="D17" s="124" t="s">
        <v>35</v>
      </c>
      <c r="E17" s="121">
        <v>8</v>
      </c>
      <c r="F17" s="121">
        <f t="shared" si="2"/>
        <v>736</v>
      </c>
      <c r="G17" s="121">
        <v>0.04</v>
      </c>
      <c r="H17" s="135">
        <f t="shared" si="3"/>
        <v>29.44</v>
      </c>
    </row>
    <row r="18" spans="1:8" ht="15">
      <c r="A18" s="120" t="s">
        <v>4</v>
      </c>
      <c r="B18" s="231" t="s">
        <v>87</v>
      </c>
      <c r="C18" s="122">
        <v>25</v>
      </c>
      <c r="D18" s="124" t="s">
        <v>35</v>
      </c>
      <c r="E18" s="121">
        <v>8</v>
      </c>
      <c r="F18" s="121">
        <f t="shared" si="2"/>
        <v>200</v>
      </c>
      <c r="G18" s="121">
        <v>0.16</v>
      </c>
      <c r="H18" s="136">
        <f t="shared" si="3"/>
        <v>32</v>
      </c>
    </row>
    <row r="19" spans="1:8" ht="15">
      <c r="A19" s="120" t="s">
        <v>5</v>
      </c>
      <c r="B19" s="231" t="s">
        <v>45</v>
      </c>
      <c r="C19" s="122">
        <v>6098</v>
      </c>
      <c r="D19" s="124" t="s">
        <v>35</v>
      </c>
      <c r="E19" s="121">
        <v>8</v>
      </c>
      <c r="F19" s="121">
        <f t="shared" si="2"/>
        <v>48784</v>
      </c>
      <c r="G19" s="121">
        <v>0.04</v>
      </c>
      <c r="H19" s="135">
        <f t="shared" si="3"/>
        <v>1951.3600000000001</v>
      </c>
    </row>
    <row r="20" spans="1:8" ht="15">
      <c r="A20" s="120" t="s">
        <v>6</v>
      </c>
      <c r="B20" s="231">
        <v>877</v>
      </c>
      <c r="C20" s="122">
        <v>241</v>
      </c>
      <c r="D20" s="124" t="s">
        <v>34</v>
      </c>
      <c r="E20" s="121">
        <v>9</v>
      </c>
      <c r="F20" s="121">
        <f t="shared" si="2"/>
        <v>2169</v>
      </c>
      <c r="G20" s="121">
        <v>0.04</v>
      </c>
      <c r="H20" s="135">
        <f t="shared" si="3"/>
        <v>86.76</v>
      </c>
    </row>
    <row r="21" spans="1:8" ht="15">
      <c r="A21" s="120" t="s">
        <v>7</v>
      </c>
      <c r="B21" s="231" t="s">
        <v>62</v>
      </c>
      <c r="C21" s="122">
        <v>373</v>
      </c>
      <c r="D21" s="124" t="s">
        <v>36</v>
      </c>
      <c r="E21" s="121">
        <v>6</v>
      </c>
      <c r="F21" s="121">
        <f t="shared" si="2"/>
        <v>2238</v>
      </c>
      <c r="G21" s="121">
        <v>0.04</v>
      </c>
      <c r="H21" s="135">
        <f t="shared" si="3"/>
        <v>89.52</v>
      </c>
    </row>
    <row r="22" spans="1:8" ht="15">
      <c r="A22" s="120" t="s">
        <v>8</v>
      </c>
      <c r="B22" s="231" t="s">
        <v>55</v>
      </c>
      <c r="C22" s="122">
        <v>160</v>
      </c>
      <c r="D22" s="124" t="s">
        <v>35</v>
      </c>
      <c r="E22" s="121">
        <v>8</v>
      </c>
      <c r="F22" s="121">
        <f aca="true" t="shared" si="4" ref="F22:F28">C22*E22</f>
        <v>1280</v>
      </c>
      <c r="G22" s="121">
        <v>0.16</v>
      </c>
      <c r="H22" s="135">
        <f aca="true" t="shared" si="5" ref="H22:H28">F22*G22</f>
        <v>204.8</v>
      </c>
    </row>
    <row r="23" spans="1:8" ht="15">
      <c r="A23" s="120" t="s">
        <v>8</v>
      </c>
      <c r="B23" s="231" t="s">
        <v>63</v>
      </c>
      <c r="C23" s="122">
        <v>402</v>
      </c>
      <c r="D23" s="124" t="s">
        <v>36</v>
      </c>
      <c r="E23" s="121">
        <v>6</v>
      </c>
      <c r="F23" s="121">
        <f t="shared" si="4"/>
        <v>2412</v>
      </c>
      <c r="G23" s="121">
        <v>0.16</v>
      </c>
      <c r="H23" s="135">
        <f t="shared" si="5"/>
        <v>385.92</v>
      </c>
    </row>
    <row r="24" spans="1:8" ht="15">
      <c r="A24" s="120" t="s">
        <v>8</v>
      </c>
      <c r="B24" s="231" t="s">
        <v>56</v>
      </c>
      <c r="C24" s="122">
        <v>1118</v>
      </c>
      <c r="D24" s="124" t="s">
        <v>35</v>
      </c>
      <c r="E24" s="121">
        <v>7</v>
      </c>
      <c r="F24" s="121">
        <f t="shared" si="4"/>
        <v>7826</v>
      </c>
      <c r="G24" s="121">
        <v>0.16</v>
      </c>
      <c r="H24" s="135">
        <f t="shared" si="5"/>
        <v>1252.16</v>
      </c>
    </row>
    <row r="25" spans="1:8" ht="15">
      <c r="A25" s="120" t="s">
        <v>86</v>
      </c>
      <c r="B25" s="231" t="s">
        <v>87</v>
      </c>
      <c r="C25" s="122">
        <v>750</v>
      </c>
      <c r="D25" s="124" t="s">
        <v>35</v>
      </c>
      <c r="E25" s="121">
        <v>7</v>
      </c>
      <c r="F25" s="121">
        <f>C25*E25</f>
        <v>5250</v>
      </c>
      <c r="G25" s="121">
        <v>0.16</v>
      </c>
      <c r="H25" s="136">
        <f>F25*G25</f>
        <v>840</v>
      </c>
    </row>
    <row r="26" spans="1:8" ht="15">
      <c r="A26" s="120" t="s">
        <v>8</v>
      </c>
      <c r="B26" s="231" t="s">
        <v>57</v>
      </c>
      <c r="C26" s="122">
        <v>39</v>
      </c>
      <c r="D26" s="124" t="s">
        <v>35</v>
      </c>
      <c r="E26" s="121">
        <v>8</v>
      </c>
      <c r="F26" s="121">
        <f t="shared" si="4"/>
        <v>312</v>
      </c>
      <c r="G26" s="121">
        <v>0.16</v>
      </c>
      <c r="H26" s="135">
        <f t="shared" si="5"/>
        <v>49.92</v>
      </c>
    </row>
    <row r="27" spans="1:8" ht="15">
      <c r="A27" s="120" t="s">
        <v>8</v>
      </c>
      <c r="B27" s="231" t="s">
        <v>79</v>
      </c>
      <c r="C27" s="122">
        <v>1441</v>
      </c>
      <c r="D27" s="124" t="s">
        <v>76</v>
      </c>
      <c r="E27" s="121">
        <v>4</v>
      </c>
      <c r="F27" s="121">
        <f t="shared" si="4"/>
        <v>5764</v>
      </c>
      <c r="G27" s="121">
        <v>0.16</v>
      </c>
      <c r="H27" s="135">
        <f t="shared" si="5"/>
        <v>922.24</v>
      </c>
    </row>
    <row r="28" spans="1:8" ht="15">
      <c r="A28" s="120" t="s">
        <v>8</v>
      </c>
      <c r="B28" s="231" t="s">
        <v>78</v>
      </c>
      <c r="C28" s="122">
        <v>4827</v>
      </c>
      <c r="D28" s="124" t="s">
        <v>76</v>
      </c>
      <c r="E28" s="121">
        <v>4</v>
      </c>
      <c r="F28" s="121">
        <f t="shared" si="4"/>
        <v>19308</v>
      </c>
      <c r="G28" s="121">
        <v>0.16</v>
      </c>
      <c r="H28" s="135">
        <f t="shared" si="5"/>
        <v>3089.28</v>
      </c>
    </row>
    <row r="29" spans="1:8" ht="15">
      <c r="A29" s="120" t="s">
        <v>9</v>
      </c>
      <c r="B29" s="231">
        <v>266.267</v>
      </c>
      <c r="C29" s="122">
        <v>144</v>
      </c>
      <c r="D29" s="124" t="s">
        <v>34</v>
      </c>
      <c r="E29" s="121">
        <v>9</v>
      </c>
      <c r="F29" s="121">
        <f aca="true" t="shared" si="6" ref="F29:F41">C29*E29</f>
        <v>1296</v>
      </c>
      <c r="G29" s="121">
        <v>0.04</v>
      </c>
      <c r="H29" s="135">
        <f aca="true" t="shared" si="7" ref="H29:H41">F29*G29</f>
        <v>51.84</v>
      </c>
    </row>
    <row r="30" spans="1:8" ht="15">
      <c r="A30" s="120" t="s">
        <v>9</v>
      </c>
      <c r="B30" s="231" t="s">
        <v>67</v>
      </c>
      <c r="C30" s="122">
        <v>1741</v>
      </c>
      <c r="D30" s="124" t="s">
        <v>36</v>
      </c>
      <c r="E30" s="121">
        <v>6</v>
      </c>
      <c r="F30" s="121">
        <f t="shared" si="6"/>
        <v>10446</v>
      </c>
      <c r="G30" s="121">
        <v>0.04</v>
      </c>
      <c r="H30" s="135">
        <f t="shared" si="7"/>
        <v>417.84000000000003</v>
      </c>
    </row>
    <row r="31" spans="1:8" ht="15">
      <c r="A31" s="120" t="s">
        <v>89</v>
      </c>
      <c r="B31" s="231" t="s">
        <v>87</v>
      </c>
      <c r="C31" s="122">
        <v>560</v>
      </c>
      <c r="D31" s="124" t="s">
        <v>35</v>
      </c>
      <c r="E31" s="121">
        <v>8</v>
      </c>
      <c r="F31" s="121">
        <f t="shared" si="6"/>
        <v>4480</v>
      </c>
      <c r="G31" s="121">
        <v>0.16</v>
      </c>
      <c r="H31" s="136">
        <f t="shared" si="7"/>
        <v>716.8000000000001</v>
      </c>
    </row>
    <row r="32" spans="1:8" ht="15">
      <c r="A32" s="120" t="s">
        <v>10</v>
      </c>
      <c r="B32" s="231">
        <v>807</v>
      </c>
      <c r="C32" s="122">
        <v>934</v>
      </c>
      <c r="D32" s="124" t="s">
        <v>34</v>
      </c>
      <c r="E32" s="121">
        <v>9</v>
      </c>
      <c r="F32" s="121">
        <f t="shared" si="6"/>
        <v>8406</v>
      </c>
      <c r="G32" s="121">
        <v>0.04</v>
      </c>
      <c r="H32" s="135">
        <f t="shared" si="7"/>
        <v>336.24</v>
      </c>
    </row>
    <row r="33" spans="1:8" ht="15">
      <c r="A33" s="120" t="s">
        <v>11</v>
      </c>
      <c r="B33" s="231">
        <v>1087</v>
      </c>
      <c r="C33" s="122">
        <v>293</v>
      </c>
      <c r="D33" s="124" t="s">
        <v>34</v>
      </c>
      <c r="E33" s="121">
        <v>9</v>
      </c>
      <c r="F33" s="121">
        <f t="shared" si="6"/>
        <v>2637</v>
      </c>
      <c r="G33" s="121">
        <v>0.04</v>
      </c>
      <c r="H33" s="135">
        <f t="shared" si="7"/>
        <v>105.48</v>
      </c>
    </row>
    <row r="34" spans="1:8" ht="15">
      <c r="A34" s="120" t="s">
        <v>12</v>
      </c>
      <c r="B34" s="231" t="s">
        <v>60</v>
      </c>
      <c r="C34" s="122">
        <v>923</v>
      </c>
      <c r="D34" s="124" t="s">
        <v>36</v>
      </c>
      <c r="E34" s="121">
        <v>6</v>
      </c>
      <c r="F34" s="121">
        <f t="shared" si="6"/>
        <v>5538</v>
      </c>
      <c r="G34" s="121">
        <v>0.04</v>
      </c>
      <c r="H34" s="135">
        <f t="shared" si="7"/>
        <v>221.52</v>
      </c>
    </row>
    <row r="35" spans="1:8" ht="15">
      <c r="A35" s="120" t="s">
        <v>13</v>
      </c>
      <c r="B35" s="231" t="s">
        <v>65</v>
      </c>
      <c r="C35" s="122">
        <v>549</v>
      </c>
      <c r="D35" s="124" t="s">
        <v>36</v>
      </c>
      <c r="E35" s="121">
        <v>6</v>
      </c>
      <c r="F35" s="121">
        <f t="shared" si="6"/>
        <v>3294</v>
      </c>
      <c r="G35" s="121">
        <v>0.04</v>
      </c>
      <c r="H35" s="135">
        <f t="shared" si="7"/>
        <v>131.76</v>
      </c>
    </row>
    <row r="36" spans="1:8" ht="15">
      <c r="A36" s="120" t="s">
        <v>90</v>
      </c>
      <c r="B36" s="231" t="s">
        <v>87</v>
      </c>
      <c r="C36" s="122">
        <v>15</v>
      </c>
      <c r="D36" s="124" t="s">
        <v>35</v>
      </c>
      <c r="E36" s="121">
        <v>8</v>
      </c>
      <c r="F36" s="121">
        <f t="shared" si="6"/>
        <v>120</v>
      </c>
      <c r="G36" s="121">
        <v>0.16</v>
      </c>
      <c r="H36" s="136">
        <f t="shared" si="7"/>
        <v>19.2</v>
      </c>
    </row>
    <row r="37" spans="1:8" ht="15">
      <c r="A37" s="120" t="s">
        <v>88</v>
      </c>
      <c r="B37" s="231" t="s">
        <v>87</v>
      </c>
      <c r="C37" s="122">
        <v>75</v>
      </c>
      <c r="D37" s="124" t="s">
        <v>35</v>
      </c>
      <c r="E37" s="121">
        <v>8</v>
      </c>
      <c r="F37" s="121">
        <f t="shared" si="6"/>
        <v>600</v>
      </c>
      <c r="G37" s="121">
        <v>0.16</v>
      </c>
      <c r="H37" s="136">
        <f t="shared" si="7"/>
        <v>96</v>
      </c>
    </row>
    <row r="38" spans="1:8" ht="15">
      <c r="A38" s="120" t="s">
        <v>92</v>
      </c>
      <c r="B38" s="231" t="s">
        <v>87</v>
      </c>
      <c r="C38" s="122">
        <v>5</v>
      </c>
      <c r="D38" s="124" t="s">
        <v>35</v>
      </c>
      <c r="E38" s="121">
        <v>8</v>
      </c>
      <c r="F38" s="121">
        <f t="shared" si="6"/>
        <v>40</v>
      </c>
      <c r="G38" s="121">
        <v>0.16</v>
      </c>
      <c r="H38" s="136">
        <f t="shared" si="7"/>
        <v>6.4</v>
      </c>
    </row>
    <row r="39" spans="1:8" ht="15">
      <c r="A39" s="120" t="s">
        <v>14</v>
      </c>
      <c r="B39" s="231" t="s">
        <v>41</v>
      </c>
      <c r="C39" s="122">
        <v>918</v>
      </c>
      <c r="D39" s="124" t="s">
        <v>34</v>
      </c>
      <c r="E39" s="121">
        <v>9</v>
      </c>
      <c r="F39" s="121">
        <f t="shared" si="6"/>
        <v>8262</v>
      </c>
      <c r="G39" s="121">
        <v>0.04</v>
      </c>
      <c r="H39" s="135">
        <f t="shared" si="7"/>
        <v>330.48</v>
      </c>
    </row>
    <row r="40" spans="1:8" ht="15">
      <c r="A40" s="120" t="s">
        <v>14</v>
      </c>
      <c r="B40" s="231" t="s">
        <v>64</v>
      </c>
      <c r="C40" s="122">
        <v>30</v>
      </c>
      <c r="D40" s="124" t="s">
        <v>36</v>
      </c>
      <c r="E40" s="121">
        <v>6</v>
      </c>
      <c r="F40" s="121">
        <f t="shared" si="6"/>
        <v>180</v>
      </c>
      <c r="G40" s="121">
        <v>0.04</v>
      </c>
      <c r="H40" s="135">
        <f t="shared" si="7"/>
        <v>7.2</v>
      </c>
    </row>
    <row r="41" spans="1:8" ht="15">
      <c r="A41" s="120" t="s">
        <v>15</v>
      </c>
      <c r="B41" s="231" t="s">
        <v>38</v>
      </c>
      <c r="C41" s="122">
        <v>72</v>
      </c>
      <c r="D41" s="124" t="s">
        <v>34</v>
      </c>
      <c r="E41" s="121">
        <v>9</v>
      </c>
      <c r="F41" s="121">
        <f t="shared" si="6"/>
        <v>648</v>
      </c>
      <c r="G41" s="121">
        <v>0.04</v>
      </c>
      <c r="H41" s="135">
        <f t="shared" si="7"/>
        <v>25.92</v>
      </c>
    </row>
    <row r="42" spans="1:8" ht="15">
      <c r="A42" s="123" t="s">
        <v>16</v>
      </c>
      <c r="B42" s="232"/>
      <c r="C42" s="122"/>
      <c r="D42" s="122"/>
      <c r="E42" s="121"/>
      <c r="F42" s="121"/>
      <c r="G42" s="121"/>
      <c r="H42" s="135"/>
    </row>
    <row r="43" spans="1:8" ht="15">
      <c r="A43" s="120" t="s">
        <v>17</v>
      </c>
      <c r="B43" s="231" t="s">
        <v>66</v>
      </c>
      <c r="C43" s="122">
        <v>903</v>
      </c>
      <c r="D43" s="124" t="s">
        <v>36</v>
      </c>
      <c r="E43" s="121">
        <v>6</v>
      </c>
      <c r="F43" s="121">
        <f>C43*E43</f>
        <v>5418</v>
      </c>
      <c r="G43" s="121">
        <v>0.04</v>
      </c>
      <c r="H43" s="135">
        <f>F43*G43</f>
        <v>216.72</v>
      </c>
    </row>
    <row r="44" spans="1:8" ht="15">
      <c r="A44" s="120" t="s">
        <v>18</v>
      </c>
      <c r="B44" s="231">
        <v>526</v>
      </c>
      <c r="C44" s="122">
        <v>465</v>
      </c>
      <c r="D44" s="124" t="s">
        <v>36</v>
      </c>
      <c r="E44" s="121">
        <v>6</v>
      </c>
      <c r="F44" s="121">
        <f>C44*E44</f>
        <v>2790</v>
      </c>
      <c r="G44" s="121">
        <v>0.04</v>
      </c>
      <c r="H44" s="135">
        <f aca="true" t="shared" si="8" ref="H44:H64">F44*G44</f>
        <v>111.60000000000001</v>
      </c>
    </row>
    <row r="45" spans="1:8" ht="15">
      <c r="A45" s="120" t="s">
        <v>19</v>
      </c>
      <c r="B45" s="231" t="s">
        <v>40</v>
      </c>
      <c r="C45" s="122">
        <v>292</v>
      </c>
      <c r="D45" s="124" t="s">
        <v>34</v>
      </c>
      <c r="E45" s="121">
        <v>9</v>
      </c>
      <c r="F45" s="121">
        <f>C45*E45</f>
        <v>2628</v>
      </c>
      <c r="G45" s="121">
        <v>0.04</v>
      </c>
      <c r="H45" s="135">
        <f t="shared" si="8"/>
        <v>105.12</v>
      </c>
    </row>
    <row r="46" spans="1:8" ht="15">
      <c r="A46" s="123" t="s">
        <v>20</v>
      </c>
      <c r="B46" s="232"/>
      <c r="C46" s="122"/>
      <c r="D46" s="122"/>
      <c r="E46" s="121"/>
      <c r="F46" s="121"/>
      <c r="G46" s="121"/>
      <c r="H46" s="135"/>
    </row>
    <row r="47" spans="1:8" ht="15">
      <c r="A47" s="120" t="s">
        <v>72</v>
      </c>
      <c r="B47" s="231" t="s">
        <v>73</v>
      </c>
      <c r="C47" s="122">
        <v>2220</v>
      </c>
      <c r="D47" s="124" t="s">
        <v>36</v>
      </c>
      <c r="E47" s="121">
        <v>6</v>
      </c>
      <c r="F47" s="121">
        <f aca="true" t="shared" si="9" ref="F47:F64">C47*E47</f>
        <v>13320</v>
      </c>
      <c r="G47" s="121">
        <v>0.16</v>
      </c>
      <c r="H47" s="135">
        <f t="shared" si="8"/>
        <v>2131.2</v>
      </c>
    </row>
    <row r="48" spans="1:8" ht="15">
      <c r="A48" s="120" t="s">
        <v>21</v>
      </c>
      <c r="B48" s="231" t="s">
        <v>48</v>
      </c>
      <c r="C48" s="122">
        <v>348</v>
      </c>
      <c r="D48" s="124" t="s">
        <v>35</v>
      </c>
      <c r="E48" s="121">
        <v>8</v>
      </c>
      <c r="F48" s="121">
        <f t="shared" si="9"/>
        <v>2784</v>
      </c>
      <c r="G48" s="121">
        <v>0.16</v>
      </c>
      <c r="H48" s="135">
        <f t="shared" si="8"/>
        <v>445.44</v>
      </c>
    </row>
    <row r="49" spans="1:8" ht="15">
      <c r="A49" s="120" t="s">
        <v>21</v>
      </c>
      <c r="B49" s="231" t="s">
        <v>47</v>
      </c>
      <c r="C49" s="122">
        <v>997</v>
      </c>
      <c r="D49" s="124" t="s">
        <v>35</v>
      </c>
      <c r="E49" s="121">
        <v>8</v>
      </c>
      <c r="F49" s="121">
        <f t="shared" si="9"/>
        <v>7976</v>
      </c>
      <c r="G49" s="121">
        <v>0.16</v>
      </c>
      <c r="H49" s="135">
        <f t="shared" si="8"/>
        <v>1276.16</v>
      </c>
    </row>
    <row r="50" spans="1:8" ht="15">
      <c r="A50" s="120" t="s">
        <v>53</v>
      </c>
      <c r="B50" s="231" t="s">
        <v>54</v>
      </c>
      <c r="C50" s="122">
        <v>3293</v>
      </c>
      <c r="D50" s="124" t="s">
        <v>35</v>
      </c>
      <c r="E50" s="121">
        <v>8</v>
      </c>
      <c r="F50" s="121">
        <f t="shared" si="9"/>
        <v>26344</v>
      </c>
      <c r="G50" s="121">
        <v>0.04</v>
      </c>
      <c r="H50" s="135">
        <f t="shared" si="8"/>
        <v>1053.76</v>
      </c>
    </row>
    <row r="51" spans="1:8" ht="15">
      <c r="A51" s="120" t="s">
        <v>53</v>
      </c>
      <c r="B51" s="231">
        <v>702.703</v>
      </c>
      <c r="C51" s="122">
        <v>321</v>
      </c>
      <c r="D51" s="124" t="s">
        <v>35</v>
      </c>
      <c r="E51" s="121">
        <v>8</v>
      </c>
      <c r="F51" s="121">
        <f t="shared" si="9"/>
        <v>2568</v>
      </c>
      <c r="G51" s="121">
        <v>0.16</v>
      </c>
      <c r="H51" s="135">
        <f t="shared" si="8"/>
        <v>410.88</v>
      </c>
    </row>
    <row r="52" spans="1:8" ht="15">
      <c r="A52" s="120" t="s">
        <v>53</v>
      </c>
      <c r="B52" s="231" t="s">
        <v>71</v>
      </c>
      <c r="C52" s="122">
        <v>13737</v>
      </c>
      <c r="D52" s="124" t="s">
        <v>36</v>
      </c>
      <c r="E52" s="121">
        <v>6</v>
      </c>
      <c r="F52" s="121">
        <f t="shared" si="9"/>
        <v>82422</v>
      </c>
      <c r="G52" s="121">
        <v>0.04</v>
      </c>
      <c r="H52" s="135">
        <f t="shared" si="8"/>
        <v>3296.88</v>
      </c>
    </row>
    <row r="53" spans="1:8" ht="15">
      <c r="A53" s="120" t="s">
        <v>22</v>
      </c>
      <c r="B53" s="231" t="s">
        <v>61</v>
      </c>
      <c r="C53" s="122">
        <v>7337</v>
      </c>
      <c r="D53" s="124" t="s">
        <v>36</v>
      </c>
      <c r="E53" s="121">
        <v>6</v>
      </c>
      <c r="F53" s="121">
        <f t="shared" si="9"/>
        <v>44022</v>
      </c>
      <c r="G53" s="121">
        <v>0.04</v>
      </c>
      <c r="H53" s="135">
        <f t="shared" si="8"/>
        <v>1760.88</v>
      </c>
    </row>
    <row r="54" spans="1:8" ht="15">
      <c r="A54" s="120" t="s">
        <v>22</v>
      </c>
      <c r="B54" s="231" t="s">
        <v>58</v>
      </c>
      <c r="C54" s="122">
        <v>512</v>
      </c>
      <c r="D54" s="124" t="s">
        <v>36</v>
      </c>
      <c r="E54" s="121">
        <v>6</v>
      </c>
      <c r="F54" s="121">
        <f t="shared" si="9"/>
        <v>3072</v>
      </c>
      <c r="G54" s="121">
        <v>0.04</v>
      </c>
      <c r="H54" s="135">
        <f t="shared" si="8"/>
        <v>122.88</v>
      </c>
    </row>
    <row r="55" spans="1:8" ht="15">
      <c r="A55" s="120" t="s">
        <v>22</v>
      </c>
      <c r="B55" s="231" t="s">
        <v>49</v>
      </c>
      <c r="C55" s="122">
        <v>89</v>
      </c>
      <c r="D55" s="124" t="s">
        <v>35</v>
      </c>
      <c r="E55" s="121">
        <v>8</v>
      </c>
      <c r="F55" s="121">
        <f t="shared" si="9"/>
        <v>712</v>
      </c>
      <c r="G55" s="121">
        <v>0.04</v>
      </c>
      <c r="H55" s="135">
        <f t="shared" si="8"/>
        <v>28.48</v>
      </c>
    </row>
    <row r="56" spans="1:8" ht="15">
      <c r="A56" s="120" t="s">
        <v>22</v>
      </c>
      <c r="B56" s="231" t="s">
        <v>44</v>
      </c>
      <c r="C56" s="122">
        <v>44</v>
      </c>
      <c r="D56" s="124" t="s">
        <v>35</v>
      </c>
      <c r="E56" s="121">
        <v>8</v>
      </c>
      <c r="F56" s="121">
        <f t="shared" si="9"/>
        <v>352</v>
      </c>
      <c r="G56" s="121">
        <v>0.04</v>
      </c>
      <c r="H56" s="135">
        <f t="shared" si="8"/>
        <v>14.08</v>
      </c>
    </row>
    <row r="57" spans="1:8" ht="15">
      <c r="A57" s="120" t="s">
        <v>22</v>
      </c>
      <c r="B57" s="231">
        <v>721</v>
      </c>
      <c r="C57" s="122">
        <v>517</v>
      </c>
      <c r="D57" s="124" t="s">
        <v>35</v>
      </c>
      <c r="E57" s="121">
        <v>8</v>
      </c>
      <c r="F57" s="121">
        <f t="shared" si="9"/>
        <v>4136</v>
      </c>
      <c r="G57" s="121">
        <v>0.04</v>
      </c>
      <c r="H57" s="135">
        <f t="shared" si="8"/>
        <v>165.44</v>
      </c>
    </row>
    <row r="58" spans="1:8" ht="15">
      <c r="A58" s="120" t="s">
        <v>22</v>
      </c>
      <c r="B58" s="231" t="s">
        <v>51</v>
      </c>
      <c r="C58" s="122">
        <v>2356</v>
      </c>
      <c r="D58" s="124" t="s">
        <v>35</v>
      </c>
      <c r="E58" s="121">
        <v>8</v>
      </c>
      <c r="F58" s="121">
        <f t="shared" si="9"/>
        <v>18848</v>
      </c>
      <c r="G58" s="121">
        <v>0.04</v>
      </c>
      <c r="H58" s="135">
        <f t="shared" si="8"/>
        <v>753.92</v>
      </c>
    </row>
    <row r="59" spans="1:8" ht="15">
      <c r="A59" s="120" t="s">
        <v>22</v>
      </c>
      <c r="B59" s="231" t="s">
        <v>100</v>
      </c>
      <c r="C59" s="122">
        <v>545</v>
      </c>
      <c r="D59" s="124" t="s">
        <v>35</v>
      </c>
      <c r="E59" s="121">
        <v>8</v>
      </c>
      <c r="F59" s="121">
        <f t="shared" si="9"/>
        <v>4360</v>
      </c>
      <c r="G59" s="121">
        <v>0.04</v>
      </c>
      <c r="H59" s="135">
        <f t="shared" si="8"/>
        <v>174.4</v>
      </c>
    </row>
    <row r="60" spans="1:8" ht="15">
      <c r="A60" s="120" t="s">
        <v>22</v>
      </c>
      <c r="B60" s="231" t="s">
        <v>52</v>
      </c>
      <c r="C60" s="122">
        <v>81</v>
      </c>
      <c r="D60" s="124" t="s">
        <v>35</v>
      </c>
      <c r="E60" s="121">
        <v>8</v>
      </c>
      <c r="F60" s="121">
        <f t="shared" si="9"/>
        <v>648</v>
      </c>
      <c r="G60" s="121">
        <v>0.04</v>
      </c>
      <c r="H60" s="135">
        <f t="shared" si="8"/>
        <v>25.92</v>
      </c>
    </row>
    <row r="61" spans="1:8" ht="15">
      <c r="A61" s="120" t="s">
        <v>22</v>
      </c>
      <c r="B61" s="231">
        <v>706</v>
      </c>
      <c r="C61" s="122">
        <v>97</v>
      </c>
      <c r="D61" s="124" t="s">
        <v>35</v>
      </c>
      <c r="E61" s="121">
        <v>8</v>
      </c>
      <c r="F61" s="121">
        <f t="shared" si="9"/>
        <v>776</v>
      </c>
      <c r="G61" s="121">
        <v>0.04</v>
      </c>
      <c r="H61" s="135">
        <f t="shared" si="8"/>
        <v>31.04</v>
      </c>
    </row>
    <row r="62" spans="1:8" ht="15">
      <c r="A62" s="120" t="s">
        <v>22</v>
      </c>
      <c r="B62" s="231">
        <v>48.49</v>
      </c>
      <c r="C62" s="122">
        <v>412</v>
      </c>
      <c r="D62" s="124" t="s">
        <v>35</v>
      </c>
      <c r="E62" s="121">
        <v>8</v>
      </c>
      <c r="F62" s="121">
        <f t="shared" si="9"/>
        <v>3296</v>
      </c>
      <c r="G62" s="121">
        <v>0.04</v>
      </c>
      <c r="H62" s="135">
        <f t="shared" si="8"/>
        <v>131.84</v>
      </c>
    </row>
    <row r="63" spans="1:8" ht="15">
      <c r="A63" s="120" t="s">
        <v>22</v>
      </c>
      <c r="B63" s="231">
        <v>51</v>
      </c>
      <c r="C63" s="122">
        <v>152</v>
      </c>
      <c r="D63" s="124" t="s">
        <v>35</v>
      </c>
      <c r="E63" s="121">
        <v>8</v>
      </c>
      <c r="F63" s="121">
        <f t="shared" si="9"/>
        <v>1216</v>
      </c>
      <c r="G63" s="121">
        <v>0.04</v>
      </c>
      <c r="H63" s="135">
        <f t="shared" si="8"/>
        <v>48.64</v>
      </c>
    </row>
    <row r="64" spans="1:8" ht="15">
      <c r="A64" s="120" t="s">
        <v>22</v>
      </c>
      <c r="B64" s="231" t="s">
        <v>50</v>
      </c>
      <c r="C64" s="122">
        <v>26</v>
      </c>
      <c r="D64" s="124" t="s">
        <v>35</v>
      </c>
      <c r="E64" s="121">
        <v>8</v>
      </c>
      <c r="F64" s="121">
        <f t="shared" si="9"/>
        <v>208</v>
      </c>
      <c r="G64" s="121">
        <v>0.04</v>
      </c>
      <c r="H64" s="135">
        <f t="shared" si="8"/>
        <v>8.32</v>
      </c>
    </row>
    <row r="65" spans="1:8" ht="15">
      <c r="A65" s="123" t="s">
        <v>23</v>
      </c>
      <c r="B65" s="232"/>
      <c r="C65" s="122"/>
      <c r="D65" s="122"/>
      <c r="E65" s="121"/>
      <c r="F65" s="121"/>
      <c r="G65" s="121"/>
      <c r="H65" s="135"/>
    </row>
    <row r="66" spans="1:8" ht="15">
      <c r="A66" s="120" t="s">
        <v>24</v>
      </c>
      <c r="B66" s="231" t="s">
        <v>83</v>
      </c>
      <c r="C66" s="122">
        <v>356</v>
      </c>
      <c r="D66" s="124" t="s">
        <v>36</v>
      </c>
      <c r="E66" s="121">
        <v>6</v>
      </c>
      <c r="F66" s="121">
        <f>C66*E66</f>
        <v>2136</v>
      </c>
      <c r="G66" s="121">
        <v>0.04</v>
      </c>
      <c r="H66" s="135">
        <f>F66*G66</f>
        <v>85.44</v>
      </c>
    </row>
    <row r="67" spans="1:8" ht="15">
      <c r="A67" s="120" t="s">
        <v>72</v>
      </c>
      <c r="B67" s="231" t="s">
        <v>82</v>
      </c>
      <c r="C67" s="122">
        <v>710</v>
      </c>
      <c r="D67" s="124" t="s">
        <v>36</v>
      </c>
      <c r="E67" s="121">
        <v>6</v>
      </c>
      <c r="F67" s="121">
        <f>C67*E67</f>
        <v>4260</v>
      </c>
      <c r="G67" s="121">
        <v>0.16</v>
      </c>
      <c r="H67" s="135">
        <f>F67*G67</f>
        <v>681.6</v>
      </c>
    </row>
    <row r="68" spans="1:8" ht="15">
      <c r="A68" s="120" t="s">
        <v>24</v>
      </c>
      <c r="B68" s="231" t="s">
        <v>84</v>
      </c>
      <c r="C68" s="122">
        <v>235</v>
      </c>
      <c r="D68" s="124" t="s">
        <v>35</v>
      </c>
      <c r="E68" s="121">
        <v>8</v>
      </c>
      <c r="F68" s="121">
        <f>C68*E68</f>
        <v>1880</v>
      </c>
      <c r="G68" s="121">
        <v>0.04</v>
      </c>
      <c r="H68" s="135">
        <f>F68*G68</f>
        <v>75.2</v>
      </c>
    </row>
    <row r="69" spans="1:8" ht="15">
      <c r="A69" s="120" t="s">
        <v>24</v>
      </c>
      <c r="B69" s="231" t="s">
        <v>85</v>
      </c>
      <c r="C69" s="122">
        <v>692</v>
      </c>
      <c r="D69" s="124" t="s">
        <v>35</v>
      </c>
      <c r="E69" s="121">
        <v>8</v>
      </c>
      <c r="F69" s="121">
        <f>C69*E69</f>
        <v>5536</v>
      </c>
      <c r="G69" s="121">
        <v>0.04</v>
      </c>
      <c r="H69" s="135">
        <f>F69*G69</f>
        <v>221.44</v>
      </c>
    </row>
    <row r="70" spans="1:8" s="2" customFormat="1" ht="27" thickBot="1">
      <c r="A70" s="125" t="s">
        <v>31</v>
      </c>
      <c r="B70" s="126"/>
      <c r="C70" s="126"/>
      <c r="D70" s="126"/>
      <c r="E70" s="127"/>
      <c r="F70" s="137">
        <f>SUM(F6:F69)</f>
        <v>415858</v>
      </c>
      <c r="G70" s="127"/>
      <c r="H70" s="138">
        <f>SUM(H6:H69)</f>
        <v>27112.839999999997</v>
      </c>
    </row>
    <row r="71" spans="1:8" s="2" customFormat="1" ht="26.25" hidden="1">
      <c r="A71" s="30"/>
      <c r="B71" s="31"/>
      <c r="C71" s="31"/>
      <c r="D71" s="31"/>
      <c r="E71" s="32"/>
      <c r="F71" s="33"/>
      <c r="G71" s="32"/>
      <c r="H71" s="34"/>
    </row>
    <row r="72" spans="1:8" s="2" customFormat="1" ht="26.25" hidden="1">
      <c r="A72" s="30"/>
      <c r="B72" s="31"/>
      <c r="C72" s="31"/>
      <c r="D72" s="31"/>
      <c r="E72" s="32"/>
      <c r="F72" s="33"/>
      <c r="G72" s="32"/>
      <c r="H72" s="34"/>
    </row>
    <row r="73" spans="1:8" s="2" customFormat="1" ht="26.25" hidden="1">
      <c r="A73" s="30"/>
      <c r="B73" s="31"/>
      <c r="C73" s="31"/>
      <c r="D73" s="31"/>
      <c r="E73" s="32"/>
      <c r="F73" s="33"/>
      <c r="G73" s="32"/>
      <c r="H73" s="34"/>
    </row>
    <row r="74" spans="1:8" s="2" customFormat="1" ht="26.25" hidden="1">
      <c r="A74" s="30"/>
      <c r="B74" s="31"/>
      <c r="C74" s="31"/>
      <c r="D74" s="31"/>
      <c r="E74" s="32"/>
      <c r="F74" s="33"/>
      <c r="G74" s="32"/>
      <c r="H74" s="34"/>
    </row>
    <row r="75" spans="1:8" s="2" customFormat="1" ht="26.25" hidden="1">
      <c r="A75" s="301" t="s">
        <v>32</v>
      </c>
      <c r="B75" s="302"/>
      <c r="C75" s="303"/>
      <c r="D75" s="303"/>
      <c r="E75" s="303"/>
      <c r="F75" s="303"/>
      <c r="G75" s="303"/>
      <c r="H75" s="304"/>
    </row>
    <row r="76" spans="1:8" s="2" customFormat="1" ht="26.25">
      <c r="A76" s="305"/>
      <c r="B76" s="306"/>
      <c r="C76" s="306"/>
      <c r="D76" s="306"/>
      <c r="E76" s="306"/>
      <c r="F76" s="306"/>
      <c r="G76" s="306"/>
      <c r="H76" s="307"/>
    </row>
    <row r="77" spans="1:8" s="2" customFormat="1" ht="26.25">
      <c r="A77" s="12" t="s">
        <v>0</v>
      </c>
      <c r="B77" s="24"/>
      <c r="C77" s="308" t="s">
        <v>81</v>
      </c>
      <c r="D77" s="309"/>
      <c r="E77" s="309"/>
      <c r="F77" s="309"/>
      <c r="G77" s="309"/>
      <c r="H77" s="310"/>
    </row>
    <row r="78" spans="1:8" ht="16.5" thickBot="1">
      <c r="A78" s="13"/>
      <c r="B78" s="25" t="s">
        <v>37</v>
      </c>
      <c r="C78" s="25" t="s">
        <v>25</v>
      </c>
      <c r="D78" s="25" t="s">
        <v>26</v>
      </c>
      <c r="E78" s="14" t="s">
        <v>27</v>
      </c>
      <c r="F78" s="14" t="s">
        <v>28</v>
      </c>
      <c r="G78" s="14" t="s">
        <v>29</v>
      </c>
      <c r="H78" s="15" t="s">
        <v>30</v>
      </c>
    </row>
    <row r="79" spans="1:8" ht="15.75">
      <c r="A79" s="16" t="s">
        <v>1</v>
      </c>
      <c r="B79" s="26"/>
      <c r="C79" s="26"/>
      <c r="D79" s="26"/>
      <c r="E79" s="11"/>
      <c r="F79" s="11"/>
      <c r="G79" s="11"/>
      <c r="H79" s="17"/>
    </row>
    <row r="80" spans="1:8" ht="14.25" customHeight="1">
      <c r="A80" s="18" t="s">
        <v>2</v>
      </c>
      <c r="B80" s="27" t="s">
        <v>42</v>
      </c>
      <c r="C80" s="27">
        <v>53</v>
      </c>
      <c r="D80" s="24" t="s">
        <v>80</v>
      </c>
      <c r="E80" s="233">
        <v>2</v>
      </c>
      <c r="F80" s="9">
        <f aca="true" t="shared" si="10" ref="F80:F88">C80*E80</f>
        <v>106</v>
      </c>
      <c r="G80" s="7">
        <v>0.2</v>
      </c>
      <c r="H80" s="19">
        <f aca="true" t="shared" si="11" ref="H80:H88">F80*G80</f>
        <v>21.200000000000003</v>
      </c>
    </row>
    <row r="81" spans="1:8" ht="14.25" customHeight="1">
      <c r="A81" s="18" t="s">
        <v>91</v>
      </c>
      <c r="B81" s="10" t="s">
        <v>87</v>
      </c>
      <c r="C81" s="27">
        <v>240</v>
      </c>
      <c r="D81" s="24" t="s">
        <v>80</v>
      </c>
      <c r="E81" s="233">
        <v>2</v>
      </c>
      <c r="F81" s="9">
        <f>C81*E81</f>
        <v>480</v>
      </c>
      <c r="G81" s="7">
        <v>0.2</v>
      </c>
      <c r="H81" s="19">
        <f>F81*G81</f>
        <v>96</v>
      </c>
    </row>
    <row r="82" spans="1:18" ht="15.75">
      <c r="A82" s="18" t="s">
        <v>3</v>
      </c>
      <c r="B82" s="10" t="s">
        <v>39</v>
      </c>
      <c r="C82" s="10">
        <v>37</v>
      </c>
      <c r="D82" s="24" t="s">
        <v>80</v>
      </c>
      <c r="E82" s="233">
        <v>2</v>
      </c>
      <c r="F82" s="9">
        <f t="shared" si="10"/>
        <v>74</v>
      </c>
      <c r="G82" s="7">
        <v>0.2</v>
      </c>
      <c r="H82" s="19">
        <f t="shared" si="11"/>
        <v>14.8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8" ht="15.75">
      <c r="A83" s="18" t="s">
        <v>6</v>
      </c>
      <c r="B83" s="10">
        <v>877</v>
      </c>
      <c r="C83" s="10">
        <v>241</v>
      </c>
      <c r="D83" s="24" t="s">
        <v>80</v>
      </c>
      <c r="E83" s="233">
        <v>2</v>
      </c>
      <c r="F83" s="9">
        <f t="shared" si="10"/>
        <v>482</v>
      </c>
      <c r="G83" s="7">
        <v>0.2</v>
      </c>
      <c r="H83" s="19">
        <f t="shared" si="11"/>
        <v>96.4</v>
      </c>
    </row>
    <row r="84" spans="1:8" ht="15.75">
      <c r="A84" s="18" t="s">
        <v>9</v>
      </c>
      <c r="B84" s="10">
        <v>266.267</v>
      </c>
      <c r="C84" s="10">
        <v>144</v>
      </c>
      <c r="D84" s="24" t="s">
        <v>80</v>
      </c>
      <c r="E84" s="233">
        <v>2</v>
      </c>
      <c r="F84" s="9">
        <f t="shared" si="10"/>
        <v>288</v>
      </c>
      <c r="G84" s="7">
        <v>0.2</v>
      </c>
      <c r="H84" s="19">
        <f t="shared" si="11"/>
        <v>57.6</v>
      </c>
    </row>
    <row r="85" spans="1:8" ht="15.75">
      <c r="A85" s="18" t="s">
        <v>10</v>
      </c>
      <c r="B85" s="10">
        <v>807</v>
      </c>
      <c r="C85" s="10">
        <v>934</v>
      </c>
      <c r="D85" s="24" t="s">
        <v>80</v>
      </c>
      <c r="E85" s="233">
        <v>2</v>
      </c>
      <c r="F85" s="9">
        <f t="shared" si="10"/>
        <v>1868</v>
      </c>
      <c r="G85" s="7">
        <v>0.2</v>
      </c>
      <c r="H85" s="19">
        <f t="shared" si="11"/>
        <v>373.6</v>
      </c>
    </row>
    <row r="86" spans="1:8" ht="15.75">
      <c r="A86" s="18" t="s">
        <v>11</v>
      </c>
      <c r="B86" s="10">
        <v>1087</v>
      </c>
      <c r="C86" s="10">
        <v>293</v>
      </c>
      <c r="D86" s="24" t="s">
        <v>80</v>
      </c>
      <c r="E86" s="233">
        <v>2</v>
      </c>
      <c r="F86" s="9">
        <f t="shared" si="10"/>
        <v>586</v>
      </c>
      <c r="G86" s="7">
        <v>0.2</v>
      </c>
      <c r="H86" s="19">
        <f t="shared" si="11"/>
        <v>117.2</v>
      </c>
    </row>
    <row r="87" spans="1:8" ht="15.75">
      <c r="A87" s="18" t="s">
        <v>14</v>
      </c>
      <c r="B87" s="10" t="s">
        <v>41</v>
      </c>
      <c r="C87" s="10">
        <v>918</v>
      </c>
      <c r="D87" s="24" t="s">
        <v>80</v>
      </c>
      <c r="E87" s="233">
        <v>2</v>
      </c>
      <c r="F87" s="9">
        <f t="shared" si="10"/>
        <v>1836</v>
      </c>
      <c r="G87" s="7">
        <v>0.2</v>
      </c>
      <c r="H87" s="19">
        <f t="shared" si="11"/>
        <v>367.20000000000005</v>
      </c>
    </row>
    <row r="88" spans="1:8" ht="15.75">
      <c r="A88" s="18" t="s">
        <v>15</v>
      </c>
      <c r="B88" s="10" t="s">
        <v>38</v>
      </c>
      <c r="C88" s="10">
        <v>72</v>
      </c>
      <c r="D88" s="24" t="s">
        <v>80</v>
      </c>
      <c r="E88" s="233">
        <v>2</v>
      </c>
      <c r="F88" s="9">
        <f t="shared" si="10"/>
        <v>144</v>
      </c>
      <c r="G88" s="7">
        <v>0.2</v>
      </c>
      <c r="H88" s="19">
        <f t="shared" si="11"/>
        <v>28.8</v>
      </c>
    </row>
    <row r="89" spans="1:8" ht="15.75">
      <c r="A89" s="12" t="s">
        <v>16</v>
      </c>
      <c r="B89" s="24"/>
      <c r="C89" s="10"/>
      <c r="D89" s="10"/>
      <c r="E89" s="233"/>
      <c r="F89" s="9"/>
      <c r="G89" s="7">
        <v>0.2</v>
      </c>
      <c r="H89" s="19"/>
    </row>
    <row r="90" spans="1:8" ht="15.75">
      <c r="A90" s="18" t="s">
        <v>19</v>
      </c>
      <c r="B90" s="10" t="s">
        <v>40</v>
      </c>
      <c r="C90" s="10">
        <v>292</v>
      </c>
      <c r="D90" s="24" t="s">
        <v>80</v>
      </c>
      <c r="E90" s="233">
        <v>2</v>
      </c>
      <c r="F90" s="9">
        <f>C90*E90</f>
        <v>584</v>
      </c>
      <c r="G90" s="7">
        <v>0.2</v>
      </c>
      <c r="H90" s="19">
        <f>F90*G90</f>
        <v>116.80000000000001</v>
      </c>
    </row>
    <row r="91" spans="1:8" ht="15.75">
      <c r="A91" s="36" t="s">
        <v>23</v>
      </c>
      <c r="B91" s="24"/>
      <c r="C91" s="10">
        <v>1000</v>
      </c>
      <c r="D91" s="10"/>
      <c r="E91" s="9"/>
      <c r="F91" s="9">
        <f>C91*E91</f>
        <v>0</v>
      </c>
      <c r="G91" s="9">
        <v>0.2</v>
      </c>
      <c r="H91" s="9">
        <f>F91*G91</f>
        <v>0</v>
      </c>
    </row>
    <row r="92" spans="1:8" ht="27" thickBot="1">
      <c r="A92" s="20" t="s">
        <v>31</v>
      </c>
      <c r="B92" s="28"/>
      <c r="C92" s="28"/>
      <c r="D92" s="28"/>
      <c r="E92" s="21"/>
      <c r="F92" s="22">
        <f>SUM(F80:F91)</f>
        <v>6448</v>
      </c>
      <c r="G92" s="21"/>
      <c r="H92" s="23">
        <f>SUM(H80:H91)</f>
        <v>1289.6</v>
      </c>
    </row>
    <row r="93" spans="1:8" ht="27" hidden="1" thickBot="1">
      <c r="A93" s="6"/>
      <c r="B93" s="29"/>
      <c r="C93" s="29"/>
      <c r="D93" s="29"/>
      <c r="E93" s="2"/>
      <c r="F93" s="3"/>
      <c r="G93" s="2"/>
      <c r="H93" s="2"/>
    </row>
    <row r="94" ht="15.75" hidden="1" thickBot="1"/>
    <row r="95" spans="1:8" ht="15">
      <c r="A95" s="301" t="s">
        <v>32</v>
      </c>
      <c r="B95" s="302"/>
      <c r="C95" s="303"/>
      <c r="D95" s="303"/>
      <c r="E95" s="303"/>
      <c r="F95" s="303"/>
      <c r="G95" s="303"/>
      <c r="H95" s="304"/>
    </row>
    <row r="96" spans="1:8" ht="15">
      <c r="A96" s="305"/>
      <c r="B96" s="306"/>
      <c r="C96" s="306"/>
      <c r="D96" s="306"/>
      <c r="E96" s="306"/>
      <c r="F96" s="306"/>
      <c r="G96" s="306"/>
      <c r="H96" s="307"/>
    </row>
    <row r="97" spans="1:8" ht="15.75">
      <c r="A97" s="12" t="s">
        <v>0</v>
      </c>
      <c r="B97" s="24"/>
      <c r="C97" s="308" t="s">
        <v>93</v>
      </c>
      <c r="D97" s="309"/>
      <c r="E97" s="309"/>
      <c r="F97" s="309"/>
      <c r="G97" s="309"/>
      <c r="H97" s="310"/>
    </row>
    <row r="98" spans="1:8" ht="16.5" thickBot="1">
      <c r="A98" s="13"/>
      <c r="B98" s="25" t="s">
        <v>37</v>
      </c>
      <c r="C98" s="25" t="s">
        <v>25</v>
      </c>
      <c r="D98" s="25" t="s">
        <v>26</v>
      </c>
      <c r="E98" s="14" t="s">
        <v>27</v>
      </c>
      <c r="F98" s="14" t="s">
        <v>28</v>
      </c>
      <c r="G98" s="14" t="s">
        <v>29</v>
      </c>
      <c r="H98" s="15" t="s">
        <v>30</v>
      </c>
    </row>
    <row r="99" spans="1:8" ht="15.75">
      <c r="A99" s="16" t="s">
        <v>1</v>
      </c>
      <c r="B99" s="26"/>
      <c r="C99" s="26"/>
      <c r="D99" s="26"/>
      <c r="E99" s="11"/>
      <c r="F99" s="11"/>
      <c r="G99" s="11"/>
      <c r="H99" s="17"/>
    </row>
    <row r="100" spans="1:8" ht="15">
      <c r="A100" s="37" t="s">
        <v>94</v>
      </c>
      <c r="B100" s="38" t="s">
        <v>95</v>
      </c>
      <c r="C100" s="42">
        <v>6098</v>
      </c>
      <c r="D100" s="43"/>
      <c r="E100" s="233">
        <v>2</v>
      </c>
      <c r="F100" s="39">
        <f>C100*E100</f>
        <v>12196</v>
      </c>
      <c r="G100" s="8">
        <v>0.2</v>
      </c>
      <c r="H100" s="45">
        <f>F100*G100</f>
        <v>2439.2000000000003</v>
      </c>
    </row>
    <row r="101" spans="1:8" ht="15">
      <c r="A101" s="37" t="s">
        <v>9</v>
      </c>
      <c r="B101" s="38" t="s">
        <v>96</v>
      </c>
      <c r="C101" s="42">
        <v>294</v>
      </c>
      <c r="D101" s="43"/>
      <c r="E101" s="233">
        <v>2</v>
      </c>
      <c r="F101" s="39">
        <f>C101*E101</f>
        <v>588</v>
      </c>
      <c r="G101" s="8">
        <v>0.2</v>
      </c>
      <c r="H101" s="45">
        <f>F101*G101</f>
        <v>117.60000000000001</v>
      </c>
    </row>
    <row r="102" spans="1:8" ht="15.75">
      <c r="A102" s="12" t="s">
        <v>16</v>
      </c>
      <c r="B102" s="24"/>
      <c r="C102" s="41"/>
      <c r="D102" s="41"/>
      <c r="E102" s="233"/>
      <c r="F102" s="40"/>
      <c r="G102" s="7"/>
      <c r="H102" s="46"/>
    </row>
    <row r="103" spans="1:8" ht="15">
      <c r="A103" s="37" t="s">
        <v>19</v>
      </c>
      <c r="B103" s="38"/>
      <c r="C103" s="42">
        <v>1000</v>
      </c>
      <c r="D103" s="43"/>
      <c r="E103" s="233">
        <v>2</v>
      </c>
      <c r="F103" s="39">
        <f>C103*E103</f>
        <v>2000</v>
      </c>
      <c r="G103" s="8">
        <v>0.2</v>
      </c>
      <c r="H103" s="45">
        <f>F103*G103</f>
        <v>400</v>
      </c>
    </row>
    <row r="104" spans="1:8" ht="15">
      <c r="A104" s="44" t="s">
        <v>23</v>
      </c>
      <c r="B104" s="10" t="s">
        <v>97</v>
      </c>
      <c r="C104" s="42">
        <v>754</v>
      </c>
      <c r="D104" s="42"/>
      <c r="E104" s="233">
        <v>2</v>
      </c>
      <c r="F104" s="39">
        <f>C104*E104</f>
        <v>1508</v>
      </c>
      <c r="G104" s="8">
        <v>0.2</v>
      </c>
      <c r="H104" s="8">
        <f>F104*G104</f>
        <v>301.6</v>
      </c>
    </row>
    <row r="105" spans="1:8" ht="27" thickBot="1">
      <c r="A105" s="20" t="s">
        <v>31</v>
      </c>
      <c r="B105" s="28"/>
      <c r="C105" s="28"/>
      <c r="D105" s="28"/>
      <c r="E105" s="21"/>
      <c r="F105" s="22">
        <f>SUM(F100:F104)</f>
        <v>16292</v>
      </c>
      <c r="G105" s="21"/>
      <c r="H105" s="23">
        <f>SUM(H100:H104)</f>
        <v>3258.4</v>
      </c>
    </row>
  </sheetData>
  <sheetProtection/>
  <mergeCells count="6">
    <mergeCell ref="A95:H96"/>
    <mergeCell ref="C97:H97"/>
    <mergeCell ref="A1:H1"/>
    <mergeCell ref="C3:H3"/>
    <mergeCell ref="A75:H76"/>
    <mergeCell ref="C77:H77"/>
  </mergeCells>
  <printOptions/>
  <pageMargins left="0.75" right="0.75" top="1" bottom="1" header="0" footer="0"/>
  <pageSetup horizontalDpi="600" verticalDpi="600" orientation="landscape" paperSize="9" r:id="rId1"/>
  <rowBreaks count="2" manualBreakCount="2">
    <brk id="73" max="255" man="1"/>
    <brk id="9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A28" activeCellId="4" sqref="A5 A12 A18 A23 A28"/>
    </sheetView>
  </sheetViews>
  <sheetFormatPr defaultColWidth="9.140625" defaultRowHeight="15"/>
  <cols>
    <col min="1" max="1" width="48.7109375" style="0" customWidth="1"/>
    <col min="3" max="3" width="13.28125" style="0" customWidth="1"/>
    <col min="4" max="4" width="15.00390625" style="0" customWidth="1"/>
    <col min="6" max="6" width="16.421875" style="0" customWidth="1"/>
    <col min="7" max="7" width="12.00390625" style="0" customWidth="1"/>
    <col min="8" max="8" width="4.7109375" style="0" customWidth="1"/>
    <col min="9" max="10" width="8.8515625" style="0" hidden="1" customWidth="1"/>
  </cols>
  <sheetData>
    <row r="1" spans="1:10" ht="15">
      <c r="A1" s="316" t="s">
        <v>492</v>
      </c>
      <c r="B1" s="317"/>
      <c r="C1" s="317"/>
      <c r="D1" s="317"/>
      <c r="E1" s="317"/>
      <c r="F1" s="317"/>
      <c r="G1" s="317"/>
      <c r="H1" s="317"/>
      <c r="I1" s="317"/>
      <c r="J1" s="318"/>
    </row>
    <row r="2" spans="1:10" ht="6.75" customHeight="1" hidden="1">
      <c r="A2" s="140"/>
      <c r="B2" s="141"/>
      <c r="C2" s="141"/>
      <c r="D2" s="141"/>
      <c r="E2" s="141"/>
      <c r="F2" s="141"/>
      <c r="G2" s="141"/>
      <c r="H2" s="141"/>
      <c r="I2" s="141"/>
      <c r="J2" s="142"/>
    </row>
    <row r="3" spans="1:10" ht="15">
      <c r="A3" s="139" t="s">
        <v>0</v>
      </c>
      <c r="B3" s="314" t="s">
        <v>101</v>
      </c>
      <c r="C3" s="314"/>
      <c r="D3" s="314"/>
      <c r="E3" s="314"/>
      <c r="F3" s="314"/>
      <c r="G3" s="314"/>
      <c r="H3" s="314"/>
      <c r="I3" s="121"/>
      <c r="J3" s="121"/>
    </row>
    <row r="4" spans="1:10" ht="15">
      <c r="A4" s="139"/>
      <c r="B4" s="139" t="s">
        <v>425</v>
      </c>
      <c r="C4" s="139" t="s">
        <v>27</v>
      </c>
      <c r="D4" s="139" t="s">
        <v>29</v>
      </c>
      <c r="E4" s="314" t="s">
        <v>30</v>
      </c>
      <c r="F4" s="314"/>
      <c r="G4" s="314"/>
      <c r="H4" s="314"/>
      <c r="I4" s="121"/>
      <c r="J4" s="121"/>
    </row>
    <row r="5" spans="1:10" ht="15">
      <c r="A5" s="234" t="s">
        <v>102</v>
      </c>
      <c r="B5" s="319"/>
      <c r="C5" s="320"/>
      <c r="D5" s="320"/>
      <c r="E5" s="320"/>
      <c r="F5" s="320"/>
      <c r="G5" s="320"/>
      <c r="H5" s="321"/>
      <c r="I5" s="121"/>
      <c r="J5" s="121"/>
    </row>
    <row r="6" spans="1:10" ht="15">
      <c r="A6" s="121" t="s">
        <v>103</v>
      </c>
      <c r="B6" s="121">
        <v>175</v>
      </c>
      <c r="C6" s="121">
        <v>1</v>
      </c>
      <c r="D6" s="121">
        <v>3.32</v>
      </c>
      <c r="E6" s="322">
        <f>B6*C6*D6</f>
        <v>581</v>
      </c>
      <c r="F6" s="322"/>
      <c r="G6" s="322"/>
      <c r="H6" s="322"/>
      <c r="I6" s="121"/>
      <c r="J6" s="121"/>
    </row>
    <row r="7" spans="1:10" ht="15">
      <c r="A7" s="121" t="s">
        <v>104</v>
      </c>
      <c r="B7" s="121">
        <v>175</v>
      </c>
      <c r="C7" s="121">
        <v>1</v>
      </c>
      <c r="D7" s="121">
        <v>3.13</v>
      </c>
      <c r="E7" s="322">
        <f>B7*C7*D7</f>
        <v>547.75</v>
      </c>
      <c r="F7" s="322"/>
      <c r="G7" s="322"/>
      <c r="H7" s="322"/>
      <c r="I7" s="121"/>
      <c r="J7" s="121"/>
    </row>
    <row r="8" spans="1:10" ht="15">
      <c r="A8" s="121" t="s">
        <v>105</v>
      </c>
      <c r="B8" s="121">
        <v>175</v>
      </c>
      <c r="C8" s="121">
        <v>1</v>
      </c>
      <c r="D8" s="121">
        <v>3.35</v>
      </c>
      <c r="E8" s="322">
        <f>B8*C8*D8</f>
        <v>586.25</v>
      </c>
      <c r="F8" s="322"/>
      <c r="G8" s="322"/>
      <c r="H8" s="322"/>
      <c r="I8" s="121"/>
      <c r="J8" s="121"/>
    </row>
    <row r="9" spans="1:10" ht="15">
      <c r="A9" s="121" t="s">
        <v>106</v>
      </c>
      <c r="B9" s="121">
        <v>175</v>
      </c>
      <c r="C9" s="121">
        <v>3</v>
      </c>
      <c r="D9" s="121">
        <v>3.35</v>
      </c>
      <c r="E9" s="322">
        <f>B9*C9*D9</f>
        <v>1758.75</v>
      </c>
      <c r="F9" s="322"/>
      <c r="G9" s="322"/>
      <c r="H9" s="322"/>
      <c r="I9" s="121"/>
      <c r="J9" s="121"/>
    </row>
    <row r="10" spans="1:10" ht="15">
      <c r="A10" s="121" t="s">
        <v>107</v>
      </c>
      <c r="B10" s="121">
        <v>175</v>
      </c>
      <c r="C10" s="121">
        <v>3</v>
      </c>
      <c r="D10" s="121">
        <v>3.13</v>
      </c>
      <c r="E10" s="322">
        <f>B10*C10*D10</f>
        <v>1643.25</v>
      </c>
      <c r="F10" s="322"/>
      <c r="G10" s="322"/>
      <c r="H10" s="322"/>
      <c r="I10" s="121"/>
      <c r="J10" s="121"/>
    </row>
    <row r="11" spans="1:10" ht="15">
      <c r="A11" s="139" t="s">
        <v>108</v>
      </c>
      <c r="B11" s="319"/>
      <c r="C11" s="320"/>
      <c r="D11" s="321"/>
      <c r="E11" s="323">
        <f>E6+E7+E8+E9+E10</f>
        <v>5117</v>
      </c>
      <c r="F11" s="323"/>
      <c r="G11" s="323"/>
      <c r="H11" s="323"/>
      <c r="I11" s="121"/>
      <c r="J11" s="121"/>
    </row>
    <row r="12" spans="1:10" ht="15">
      <c r="A12" s="234" t="s">
        <v>109</v>
      </c>
      <c r="B12" s="319"/>
      <c r="C12" s="320"/>
      <c r="D12" s="320"/>
      <c r="E12" s="320"/>
      <c r="F12" s="320"/>
      <c r="G12" s="320"/>
      <c r="H12" s="321"/>
      <c r="I12" s="121"/>
      <c r="J12" s="121"/>
    </row>
    <row r="13" spans="1:10" ht="15">
      <c r="A13" s="121" t="s">
        <v>110</v>
      </c>
      <c r="B13" s="121">
        <v>100</v>
      </c>
      <c r="C13" s="121">
        <v>2</v>
      </c>
      <c r="D13" s="121">
        <v>1.25</v>
      </c>
      <c r="E13" s="322">
        <f>B13*C13*D13</f>
        <v>250</v>
      </c>
      <c r="F13" s="322"/>
      <c r="G13" s="322"/>
      <c r="H13" s="322"/>
      <c r="I13" s="121"/>
      <c r="J13" s="121"/>
    </row>
    <row r="14" spans="1:10" ht="15">
      <c r="A14" s="121" t="s">
        <v>104</v>
      </c>
      <c r="B14" s="121">
        <v>100</v>
      </c>
      <c r="C14" s="121">
        <v>1</v>
      </c>
      <c r="D14" s="121">
        <v>3.13</v>
      </c>
      <c r="E14" s="322">
        <f>B14*C14*D14</f>
        <v>313</v>
      </c>
      <c r="F14" s="322"/>
      <c r="G14" s="322"/>
      <c r="H14" s="322"/>
      <c r="I14" s="121"/>
      <c r="J14" s="121"/>
    </row>
    <row r="15" spans="1:10" ht="15">
      <c r="A15" s="121" t="s">
        <v>106</v>
      </c>
      <c r="B15" s="121">
        <v>100</v>
      </c>
      <c r="C15" s="121">
        <v>3</v>
      </c>
      <c r="D15" s="121">
        <v>3.35</v>
      </c>
      <c r="E15" s="322">
        <f>B15*C15*D15</f>
        <v>1005</v>
      </c>
      <c r="F15" s="322"/>
      <c r="G15" s="322"/>
      <c r="H15" s="322"/>
      <c r="I15" s="121"/>
      <c r="J15" s="121"/>
    </row>
    <row r="16" spans="1:10" ht="15">
      <c r="A16" s="121" t="s">
        <v>107</v>
      </c>
      <c r="B16" s="121">
        <v>100</v>
      </c>
      <c r="C16" s="121">
        <v>3</v>
      </c>
      <c r="D16" s="121">
        <v>3.13</v>
      </c>
      <c r="E16" s="322">
        <f>B16*C16*D16</f>
        <v>939</v>
      </c>
      <c r="F16" s="322"/>
      <c r="G16" s="322"/>
      <c r="H16" s="322"/>
      <c r="I16" s="121"/>
      <c r="J16" s="121"/>
    </row>
    <row r="17" spans="1:10" ht="15">
      <c r="A17" s="139" t="s">
        <v>108</v>
      </c>
      <c r="B17" s="324"/>
      <c r="C17" s="325"/>
      <c r="D17" s="326"/>
      <c r="E17" s="323">
        <f>E13+E14+E15+E16</f>
        <v>2507</v>
      </c>
      <c r="F17" s="323"/>
      <c r="G17" s="323"/>
      <c r="H17" s="323"/>
      <c r="I17" s="121"/>
      <c r="J17" s="121"/>
    </row>
    <row r="18" spans="1:10" ht="15">
      <c r="A18" s="234" t="s">
        <v>111</v>
      </c>
      <c r="B18" s="324"/>
      <c r="C18" s="325"/>
      <c r="D18" s="325"/>
      <c r="E18" s="325"/>
      <c r="F18" s="325"/>
      <c r="G18" s="325"/>
      <c r="H18" s="326"/>
      <c r="I18" s="121"/>
      <c r="J18" s="121"/>
    </row>
    <row r="19" spans="1:10" ht="15">
      <c r="A19" s="121" t="s">
        <v>104</v>
      </c>
      <c r="B19" s="121">
        <v>100</v>
      </c>
      <c r="C19" s="121">
        <v>1</v>
      </c>
      <c r="D19" s="121">
        <v>3.13</v>
      </c>
      <c r="E19" s="322">
        <f>B19*C19*D19</f>
        <v>313</v>
      </c>
      <c r="F19" s="322"/>
      <c r="G19" s="322"/>
      <c r="H19" s="322"/>
      <c r="I19" s="121"/>
      <c r="J19" s="121"/>
    </row>
    <row r="20" spans="1:10" ht="15">
      <c r="A20" s="121" t="s">
        <v>106</v>
      </c>
      <c r="B20" s="121">
        <v>100</v>
      </c>
      <c r="C20" s="121">
        <v>3</v>
      </c>
      <c r="D20" s="121">
        <v>3.35</v>
      </c>
      <c r="E20" s="322">
        <f>B20*C20*D20</f>
        <v>1005</v>
      </c>
      <c r="F20" s="322"/>
      <c r="G20" s="322"/>
      <c r="H20" s="322"/>
      <c r="I20" s="121"/>
      <c r="J20" s="121"/>
    </row>
    <row r="21" spans="1:10" ht="15">
      <c r="A21" s="121" t="s">
        <v>107</v>
      </c>
      <c r="B21" s="121">
        <v>100</v>
      </c>
      <c r="C21" s="121">
        <v>3</v>
      </c>
      <c r="D21" s="121">
        <v>3.13</v>
      </c>
      <c r="E21" s="322">
        <f>B21*C21*D21</f>
        <v>939</v>
      </c>
      <c r="F21" s="322"/>
      <c r="G21" s="322"/>
      <c r="H21" s="322"/>
      <c r="I21" s="121"/>
      <c r="J21" s="121"/>
    </row>
    <row r="22" spans="1:10" ht="15">
      <c r="A22" s="139" t="s">
        <v>108</v>
      </c>
      <c r="B22" s="324"/>
      <c r="C22" s="325"/>
      <c r="D22" s="326"/>
      <c r="E22" s="323">
        <f>E19+E20+E21</f>
        <v>2257</v>
      </c>
      <c r="F22" s="323"/>
      <c r="G22" s="323"/>
      <c r="H22" s="323"/>
      <c r="I22" s="121"/>
      <c r="J22" s="121"/>
    </row>
    <row r="23" spans="1:10" ht="15">
      <c r="A23" s="234" t="s">
        <v>112</v>
      </c>
      <c r="B23" s="324"/>
      <c r="C23" s="325"/>
      <c r="D23" s="325"/>
      <c r="E23" s="325"/>
      <c r="F23" s="325"/>
      <c r="G23" s="325"/>
      <c r="H23" s="326"/>
      <c r="I23" s="121"/>
      <c r="J23" s="121"/>
    </row>
    <row r="24" spans="1:10" ht="15">
      <c r="A24" s="121" t="s">
        <v>104</v>
      </c>
      <c r="B24" s="121">
        <v>30</v>
      </c>
      <c r="C24" s="121">
        <v>1</v>
      </c>
      <c r="D24" s="121">
        <v>3.13</v>
      </c>
      <c r="E24" s="322">
        <f>B24*C24*D24</f>
        <v>93.89999999999999</v>
      </c>
      <c r="F24" s="322"/>
      <c r="G24" s="322"/>
      <c r="H24" s="322"/>
      <c r="I24" s="121"/>
      <c r="J24" s="121"/>
    </row>
    <row r="25" spans="1:10" ht="15">
      <c r="A25" s="121" t="s">
        <v>106</v>
      </c>
      <c r="B25" s="121">
        <v>30</v>
      </c>
      <c r="C25" s="121">
        <v>3</v>
      </c>
      <c r="D25" s="121">
        <v>3.35</v>
      </c>
      <c r="E25" s="322">
        <f>B25*C25*D25</f>
        <v>301.5</v>
      </c>
      <c r="F25" s="322"/>
      <c r="G25" s="322"/>
      <c r="H25" s="322"/>
      <c r="I25" s="121"/>
      <c r="J25" s="121"/>
    </row>
    <row r="26" spans="1:10" ht="15">
      <c r="A26" s="121" t="s">
        <v>107</v>
      </c>
      <c r="B26" s="121">
        <v>30</v>
      </c>
      <c r="C26" s="121">
        <v>3</v>
      </c>
      <c r="D26" s="121">
        <v>3.13</v>
      </c>
      <c r="E26" s="322">
        <f>B26*C26*D26</f>
        <v>281.7</v>
      </c>
      <c r="F26" s="322"/>
      <c r="G26" s="322"/>
      <c r="H26" s="322"/>
      <c r="I26" s="121"/>
      <c r="J26" s="121"/>
    </row>
    <row r="27" spans="1:10" ht="15">
      <c r="A27" s="139" t="s">
        <v>108</v>
      </c>
      <c r="B27" s="319"/>
      <c r="C27" s="320"/>
      <c r="D27" s="321"/>
      <c r="E27" s="323">
        <f>E24+E25+E26</f>
        <v>677.0999999999999</v>
      </c>
      <c r="F27" s="323"/>
      <c r="G27" s="323"/>
      <c r="H27" s="323"/>
      <c r="I27" s="121"/>
      <c r="J27" s="121"/>
    </row>
    <row r="28" spans="1:10" ht="15">
      <c r="A28" s="234" t="s">
        <v>113</v>
      </c>
      <c r="B28" s="324"/>
      <c r="C28" s="325"/>
      <c r="D28" s="325"/>
      <c r="E28" s="325"/>
      <c r="F28" s="325"/>
      <c r="G28" s="325"/>
      <c r="H28" s="326"/>
      <c r="I28" s="121"/>
      <c r="J28" s="121"/>
    </row>
    <row r="29" spans="1:10" ht="15">
      <c r="A29" s="121" t="s">
        <v>114</v>
      </c>
      <c r="B29" s="121">
        <v>1378</v>
      </c>
      <c r="C29" s="121">
        <v>1</v>
      </c>
      <c r="D29" s="121">
        <v>1.9</v>
      </c>
      <c r="E29" s="322">
        <f>B29*C29*D29</f>
        <v>2618.2</v>
      </c>
      <c r="F29" s="322"/>
      <c r="G29" s="322"/>
      <c r="H29" s="322"/>
      <c r="I29" s="121"/>
      <c r="J29" s="121"/>
    </row>
    <row r="30" spans="1:10" ht="15">
      <c r="A30" s="121" t="s">
        <v>115</v>
      </c>
      <c r="B30" s="121">
        <v>1378</v>
      </c>
      <c r="C30" s="121">
        <v>1</v>
      </c>
      <c r="D30" s="121">
        <v>1.9</v>
      </c>
      <c r="E30" s="322">
        <f>B30*C30*D30</f>
        <v>2618.2</v>
      </c>
      <c r="F30" s="322"/>
      <c r="G30" s="322"/>
      <c r="H30" s="322"/>
      <c r="I30" s="121"/>
      <c r="J30" s="121"/>
    </row>
    <row r="31" spans="1:10" ht="15">
      <c r="A31" s="121" t="s">
        <v>116</v>
      </c>
      <c r="B31" s="121"/>
      <c r="C31" s="121"/>
      <c r="D31" s="121"/>
      <c r="E31" s="322"/>
      <c r="F31" s="322"/>
      <c r="G31" s="322"/>
      <c r="H31" s="322"/>
      <c r="I31" s="121"/>
      <c r="J31" s="121"/>
    </row>
    <row r="32" spans="1:10" ht="15">
      <c r="A32" s="139" t="s">
        <v>108</v>
      </c>
      <c r="B32" s="319"/>
      <c r="C32" s="320"/>
      <c r="D32" s="321"/>
      <c r="E32" s="323">
        <f>E29+E30+E31</f>
        <v>5236.4</v>
      </c>
      <c r="F32" s="323"/>
      <c r="G32" s="323"/>
      <c r="H32" s="323"/>
      <c r="I32" s="121"/>
      <c r="J32" s="121"/>
    </row>
    <row r="33" ht="15" hidden="1">
      <c r="F33" s="88">
        <f>E32</f>
        <v>5236.4</v>
      </c>
    </row>
  </sheetData>
  <sheetProtection/>
  <mergeCells count="36">
    <mergeCell ref="E30:H30"/>
    <mergeCell ref="E31:H31"/>
    <mergeCell ref="B32:D32"/>
    <mergeCell ref="E32:H32"/>
    <mergeCell ref="B27:D27"/>
    <mergeCell ref="E27:H27"/>
    <mergeCell ref="B28:H28"/>
    <mergeCell ref="E29:H29"/>
    <mergeCell ref="B23:H23"/>
    <mergeCell ref="E24:H24"/>
    <mergeCell ref="E25:H25"/>
    <mergeCell ref="E26:H26"/>
    <mergeCell ref="E20:H20"/>
    <mergeCell ref="E21:H21"/>
    <mergeCell ref="B22:D22"/>
    <mergeCell ref="E22:H22"/>
    <mergeCell ref="B18:H18"/>
    <mergeCell ref="E19:H19"/>
    <mergeCell ref="E13:H13"/>
    <mergeCell ref="E14:H14"/>
    <mergeCell ref="E15:H15"/>
    <mergeCell ref="E16:H16"/>
    <mergeCell ref="B12:H12"/>
    <mergeCell ref="E6:H6"/>
    <mergeCell ref="E7:H7"/>
    <mergeCell ref="E8:H8"/>
    <mergeCell ref="E9:H9"/>
    <mergeCell ref="B17:D17"/>
    <mergeCell ref="E17:H17"/>
    <mergeCell ref="A1:J1"/>
    <mergeCell ref="B3:H3"/>
    <mergeCell ref="E4:H4"/>
    <mergeCell ref="B5:H5"/>
    <mergeCell ref="E10:H10"/>
    <mergeCell ref="B11:D11"/>
    <mergeCell ref="E11:H11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5.00390625" style="0" customWidth="1"/>
    <col min="3" max="3" width="13.28125" style="0" customWidth="1"/>
    <col min="4" max="4" width="15.00390625" style="0" customWidth="1"/>
    <col min="6" max="6" width="16.421875" style="0" customWidth="1"/>
    <col min="7" max="7" width="8.00390625" style="0" customWidth="1"/>
    <col min="8" max="9" width="8.8515625" style="0" hidden="1" customWidth="1"/>
  </cols>
  <sheetData>
    <row r="1" spans="1:9" ht="15">
      <c r="A1" s="327" t="s">
        <v>495</v>
      </c>
      <c r="B1" s="277"/>
      <c r="C1" s="277"/>
      <c r="D1" s="277"/>
      <c r="E1" s="277"/>
      <c r="F1" s="277"/>
      <c r="G1" s="277"/>
      <c r="H1" s="277"/>
      <c r="I1" s="209"/>
    </row>
    <row r="2" spans="1:9" ht="15">
      <c r="A2" s="209"/>
      <c r="B2" s="208"/>
      <c r="C2" s="208"/>
      <c r="D2" s="208"/>
      <c r="E2" s="208"/>
      <c r="F2" s="208"/>
      <c r="G2" s="208"/>
      <c r="H2" s="208"/>
      <c r="I2" s="209"/>
    </row>
    <row r="3" spans="1:9" ht="15.75">
      <c r="A3" s="51" t="s">
        <v>0</v>
      </c>
      <c r="B3" s="329" t="s">
        <v>459</v>
      </c>
      <c r="C3" s="329"/>
      <c r="D3" s="329"/>
      <c r="E3" s="329"/>
      <c r="F3" s="329"/>
      <c r="G3" s="329"/>
      <c r="H3" s="47"/>
      <c r="I3" s="104"/>
    </row>
    <row r="4" spans="1:9" ht="16.5" thickBot="1">
      <c r="A4" s="106"/>
      <c r="B4" s="107" t="s">
        <v>439</v>
      </c>
      <c r="C4" s="107" t="s">
        <v>440</v>
      </c>
      <c r="D4" s="107" t="s">
        <v>29</v>
      </c>
      <c r="E4" s="330" t="s">
        <v>30</v>
      </c>
      <c r="F4" s="330"/>
      <c r="G4" s="330"/>
      <c r="H4" s="91"/>
      <c r="I4" s="92"/>
    </row>
    <row r="5" spans="1:9" ht="15">
      <c r="A5" s="108"/>
      <c r="B5" s="331"/>
      <c r="C5" s="332"/>
      <c r="D5" s="332"/>
      <c r="E5" s="332"/>
      <c r="F5" s="332"/>
      <c r="G5" s="333"/>
      <c r="H5" s="109"/>
      <c r="I5" s="109"/>
    </row>
    <row r="6" spans="1:9" ht="15">
      <c r="A6" s="47" t="s">
        <v>460</v>
      </c>
      <c r="B6" s="47" t="s">
        <v>461</v>
      </c>
      <c r="C6" s="47">
        <v>100</v>
      </c>
      <c r="D6" s="96">
        <v>11</v>
      </c>
      <c r="E6" s="328">
        <f aca="true" t="shared" si="0" ref="E6:E13">C6*D6</f>
        <v>1100</v>
      </c>
      <c r="F6" s="328"/>
      <c r="G6" s="328"/>
      <c r="H6" s="47"/>
      <c r="I6" s="47"/>
    </row>
    <row r="7" spans="1:9" ht="15">
      <c r="A7" s="47" t="s">
        <v>462</v>
      </c>
      <c r="B7" s="47" t="s">
        <v>461</v>
      </c>
      <c r="C7" s="47">
        <v>80</v>
      </c>
      <c r="D7" s="96">
        <v>12</v>
      </c>
      <c r="E7" s="328">
        <f t="shared" si="0"/>
        <v>960</v>
      </c>
      <c r="F7" s="328"/>
      <c r="G7" s="328"/>
      <c r="H7" s="47"/>
      <c r="I7" s="47"/>
    </row>
    <row r="8" spans="1:9" ht="15">
      <c r="A8" s="47" t="s">
        <v>463</v>
      </c>
      <c r="B8" s="47" t="s">
        <v>461</v>
      </c>
      <c r="C8" s="47">
        <v>15</v>
      </c>
      <c r="D8" s="96">
        <v>13</v>
      </c>
      <c r="E8" s="328">
        <f t="shared" si="0"/>
        <v>195</v>
      </c>
      <c r="F8" s="328"/>
      <c r="G8" s="328"/>
      <c r="H8" s="47"/>
      <c r="I8" s="47"/>
    </row>
    <row r="9" spans="1:9" ht="15">
      <c r="A9" s="47" t="s">
        <v>464</v>
      </c>
      <c r="B9" s="47" t="s">
        <v>461</v>
      </c>
      <c r="C9" s="47">
        <v>15</v>
      </c>
      <c r="D9" s="96">
        <v>28</v>
      </c>
      <c r="E9" s="328">
        <f t="shared" si="0"/>
        <v>420</v>
      </c>
      <c r="F9" s="328"/>
      <c r="G9" s="328"/>
      <c r="H9" s="47"/>
      <c r="I9" s="47"/>
    </row>
    <row r="10" spans="1:9" ht="15">
      <c r="A10" s="47" t="s">
        <v>465</v>
      </c>
      <c r="B10" s="47" t="s">
        <v>461</v>
      </c>
      <c r="C10" s="47">
        <v>10</v>
      </c>
      <c r="D10" s="96">
        <v>36</v>
      </c>
      <c r="E10" s="328">
        <f t="shared" si="0"/>
        <v>360</v>
      </c>
      <c r="F10" s="328"/>
      <c r="G10" s="328"/>
      <c r="H10" s="47"/>
      <c r="I10" s="47"/>
    </row>
    <row r="11" spans="1:9" ht="15">
      <c r="A11" s="47" t="s">
        <v>466</v>
      </c>
      <c r="B11" s="47" t="s">
        <v>461</v>
      </c>
      <c r="C11" s="47">
        <v>20</v>
      </c>
      <c r="D11" s="96">
        <v>4</v>
      </c>
      <c r="E11" s="328">
        <f t="shared" si="0"/>
        <v>80</v>
      </c>
      <c r="F11" s="328"/>
      <c r="G11" s="328"/>
      <c r="H11" s="47"/>
      <c r="I11" s="47"/>
    </row>
    <row r="12" spans="1:9" ht="15">
      <c r="A12" s="47" t="s">
        <v>467</v>
      </c>
      <c r="B12" s="47" t="s">
        <v>461</v>
      </c>
      <c r="C12" s="47">
        <v>2</v>
      </c>
      <c r="D12" s="96">
        <v>4</v>
      </c>
      <c r="E12" s="328">
        <f t="shared" si="0"/>
        <v>8</v>
      </c>
      <c r="F12" s="328"/>
      <c r="G12" s="328"/>
      <c r="H12" s="47"/>
      <c r="I12" s="47"/>
    </row>
    <row r="13" spans="1:9" ht="15">
      <c r="A13" s="47" t="s">
        <v>468</v>
      </c>
      <c r="B13" s="47" t="s">
        <v>461</v>
      </c>
      <c r="C13" s="47">
        <v>2</v>
      </c>
      <c r="D13" s="96">
        <v>50</v>
      </c>
      <c r="E13" s="328">
        <f t="shared" si="0"/>
        <v>100</v>
      </c>
      <c r="F13" s="328"/>
      <c r="G13" s="328"/>
      <c r="H13" s="47"/>
      <c r="I13" s="47"/>
    </row>
    <row r="14" spans="1:9" ht="15.75" thickBot="1">
      <c r="A14" s="235" t="s">
        <v>31</v>
      </c>
      <c r="B14" s="334"/>
      <c r="C14" s="335"/>
      <c r="D14" s="336"/>
      <c r="E14" s="337">
        <f>E6+E7+E8+E9+E10+E11+E12+E13</f>
        <v>3223</v>
      </c>
      <c r="F14" s="337"/>
      <c r="G14" s="337"/>
      <c r="H14" s="110"/>
      <c r="I14" s="110"/>
    </row>
    <row r="15" ht="15" hidden="1">
      <c r="F15" s="88">
        <f>E14</f>
        <v>3223</v>
      </c>
    </row>
    <row r="44" ht="15">
      <c r="H44" s="89"/>
    </row>
    <row r="46" ht="15">
      <c r="A46" t="s">
        <v>457</v>
      </c>
    </row>
    <row r="47" ht="15">
      <c r="A47" t="s">
        <v>469</v>
      </c>
    </row>
    <row r="48" ht="15">
      <c r="A48" t="s">
        <v>470</v>
      </c>
    </row>
    <row r="49" spans="1:10" ht="15">
      <c r="A49" t="s">
        <v>471</v>
      </c>
      <c r="H49">
        <v>20</v>
      </c>
      <c r="J49">
        <v>0</v>
      </c>
    </row>
    <row r="50" spans="1:10" ht="15">
      <c r="A50" t="s">
        <v>472</v>
      </c>
      <c r="H50">
        <v>20</v>
      </c>
      <c r="J50">
        <v>0</v>
      </c>
    </row>
    <row r="51" spans="1:10" ht="15">
      <c r="A51" t="s">
        <v>473</v>
      </c>
      <c r="H51">
        <v>15</v>
      </c>
      <c r="J51">
        <v>0</v>
      </c>
    </row>
    <row r="52" spans="1:10" ht="15">
      <c r="A52" t="s">
        <v>474</v>
      </c>
      <c r="H52">
        <v>5</v>
      </c>
      <c r="J52">
        <v>0</v>
      </c>
    </row>
    <row r="53" spans="1:10" ht="15">
      <c r="A53" t="s">
        <v>475</v>
      </c>
      <c r="H53">
        <v>4</v>
      </c>
      <c r="J53">
        <v>0</v>
      </c>
    </row>
    <row r="54" spans="1:10" ht="15">
      <c r="A54" t="s">
        <v>476</v>
      </c>
      <c r="H54">
        <v>8</v>
      </c>
      <c r="J54">
        <v>0</v>
      </c>
    </row>
    <row r="55" spans="1:10" ht="15">
      <c r="A55" t="s">
        <v>477</v>
      </c>
      <c r="H55">
        <v>20</v>
      </c>
      <c r="J55">
        <v>0</v>
      </c>
    </row>
    <row r="56" spans="1:10" ht="15">
      <c r="A56" t="s">
        <v>478</v>
      </c>
      <c r="H56">
        <v>15</v>
      </c>
      <c r="J56">
        <v>0</v>
      </c>
    </row>
    <row r="57" spans="1:10" ht="15">
      <c r="A57" t="s">
        <v>479</v>
      </c>
      <c r="H57">
        <v>40</v>
      </c>
      <c r="J57">
        <v>0</v>
      </c>
    </row>
    <row r="58" ht="15">
      <c r="A58" t="s">
        <v>480</v>
      </c>
    </row>
    <row r="59" spans="1:10" ht="15">
      <c r="A59" t="s">
        <v>463</v>
      </c>
      <c r="H59">
        <v>30</v>
      </c>
      <c r="I59">
        <v>13</v>
      </c>
      <c r="J59">
        <v>390</v>
      </c>
    </row>
    <row r="60" spans="1:10" ht="15">
      <c r="A60" t="s">
        <v>481</v>
      </c>
      <c r="H60">
        <v>130</v>
      </c>
      <c r="I60">
        <v>12</v>
      </c>
      <c r="J60" s="88">
        <v>1560</v>
      </c>
    </row>
    <row r="61" ht="15">
      <c r="A61" t="s">
        <v>482</v>
      </c>
    </row>
    <row r="62" spans="1:10" ht="15">
      <c r="A62" t="s">
        <v>483</v>
      </c>
      <c r="H62">
        <v>500</v>
      </c>
      <c r="J62">
        <v>0</v>
      </c>
    </row>
  </sheetData>
  <sheetProtection/>
  <mergeCells count="14">
    <mergeCell ref="B14:D14"/>
    <mergeCell ref="E14:G14"/>
    <mergeCell ref="E10:G10"/>
    <mergeCell ref="E11:G11"/>
    <mergeCell ref="E12:G12"/>
    <mergeCell ref="E13:G13"/>
    <mergeCell ref="A1:H1"/>
    <mergeCell ref="E6:G6"/>
    <mergeCell ref="E7:G7"/>
    <mergeCell ref="E8:G8"/>
    <mergeCell ref="E9:G9"/>
    <mergeCell ref="B3:G3"/>
    <mergeCell ref="E4:G4"/>
    <mergeCell ref="B5:G5"/>
  </mergeCells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K21"/>
  <sheetViews>
    <sheetView zoomScalePageLayoutView="0" workbookViewId="0" topLeftCell="A4">
      <selection activeCell="G30" sqref="G30"/>
    </sheetView>
  </sheetViews>
  <sheetFormatPr defaultColWidth="9.140625" defaultRowHeight="15"/>
  <cols>
    <col min="7" max="7" width="28.7109375" style="0" customWidth="1"/>
    <col min="8" max="8" width="7.00390625" style="0" customWidth="1"/>
    <col min="9" max="9" width="9.57421875" style="0" customWidth="1"/>
    <col min="10" max="10" width="12.421875" style="0" customWidth="1"/>
    <col min="11" max="11" width="19.7109375" style="0" customWidth="1"/>
  </cols>
  <sheetData>
    <row r="3" ht="15.75" thickBot="1"/>
    <row r="4" spans="1:11" ht="15">
      <c r="A4" s="243" t="s">
        <v>437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15.75" thickBot="1">
      <c r="A5" s="246" t="s">
        <v>438</v>
      </c>
      <c r="B5" s="247"/>
      <c r="C5" s="247"/>
      <c r="D5" s="247"/>
      <c r="E5" s="247"/>
      <c r="F5" s="247"/>
      <c r="G5" s="247"/>
      <c r="H5" s="91" t="s">
        <v>439</v>
      </c>
      <c r="I5" s="91" t="s">
        <v>440</v>
      </c>
      <c r="J5" s="91" t="s">
        <v>29</v>
      </c>
      <c r="K5" s="92" t="s">
        <v>31</v>
      </c>
    </row>
    <row r="6" spans="1:11" ht="15">
      <c r="A6" s="338" t="s">
        <v>441</v>
      </c>
      <c r="B6" s="339"/>
      <c r="C6" s="339"/>
      <c r="D6" s="339"/>
      <c r="E6" s="339"/>
      <c r="F6" s="339"/>
      <c r="G6" s="339"/>
      <c r="H6" s="93"/>
      <c r="I6" s="93"/>
      <c r="J6" s="93"/>
      <c r="K6" s="94"/>
    </row>
    <row r="7" spans="1:11" ht="15">
      <c r="A7" s="250" t="s">
        <v>442</v>
      </c>
      <c r="B7" s="251"/>
      <c r="C7" s="251"/>
      <c r="D7" s="251"/>
      <c r="E7" s="251"/>
      <c r="F7" s="251"/>
      <c r="G7" s="251"/>
      <c r="H7" s="47" t="s">
        <v>443</v>
      </c>
      <c r="I7" s="95">
        <v>3133890</v>
      </c>
      <c r="J7" s="96" t="s">
        <v>444</v>
      </c>
      <c r="K7" s="97">
        <v>65326.62</v>
      </c>
    </row>
    <row r="8" spans="1:11" ht="15">
      <c r="A8" s="250" t="s">
        <v>409</v>
      </c>
      <c r="B8" s="251"/>
      <c r="C8" s="251"/>
      <c r="D8" s="251"/>
      <c r="E8" s="251"/>
      <c r="F8" s="251"/>
      <c r="G8" s="251"/>
      <c r="H8" s="47" t="s">
        <v>443</v>
      </c>
      <c r="I8" s="95">
        <f>K8/J8</f>
        <v>739783.2258064516</v>
      </c>
      <c r="J8" s="98">
        <v>0.031</v>
      </c>
      <c r="K8" s="97">
        <v>22933.28</v>
      </c>
    </row>
    <row r="9" spans="1:11" ht="15">
      <c r="A9" s="250" t="s">
        <v>445</v>
      </c>
      <c r="B9" s="251"/>
      <c r="C9" s="251"/>
      <c r="D9" s="251"/>
      <c r="E9" s="251"/>
      <c r="F9" s="251"/>
      <c r="G9" s="251"/>
      <c r="H9" s="47" t="s">
        <v>443</v>
      </c>
      <c r="I9" s="95">
        <f>K9/J9</f>
        <v>210100.00000000003</v>
      </c>
      <c r="J9" s="98">
        <v>0.047</v>
      </c>
      <c r="K9" s="97">
        <v>9874.7</v>
      </c>
    </row>
    <row r="10" spans="1:11" s="5" customFormat="1" ht="15">
      <c r="A10" s="340" t="s">
        <v>446</v>
      </c>
      <c r="B10" s="341"/>
      <c r="C10" s="341"/>
      <c r="D10" s="341"/>
      <c r="E10" s="341"/>
      <c r="F10" s="341"/>
      <c r="G10" s="341"/>
      <c r="H10" s="99"/>
      <c r="I10" s="95"/>
      <c r="J10" s="99"/>
      <c r="K10" s="100"/>
    </row>
    <row r="11" spans="1:11" s="5" customFormat="1" ht="15">
      <c r="A11" s="260" t="s">
        <v>447</v>
      </c>
      <c r="B11" s="261"/>
      <c r="C11" s="261"/>
      <c r="D11" s="261"/>
      <c r="E11" s="261"/>
      <c r="F11" s="261"/>
      <c r="G11" s="261"/>
      <c r="H11" s="99" t="s">
        <v>443</v>
      </c>
      <c r="I11" s="95">
        <v>5238138</v>
      </c>
      <c r="J11" s="101">
        <v>0.006</v>
      </c>
      <c r="K11" s="102">
        <v>31429</v>
      </c>
    </row>
    <row r="12" spans="1:11" s="5" customFormat="1" ht="15">
      <c r="A12" s="262" t="s">
        <v>448</v>
      </c>
      <c r="B12" s="263"/>
      <c r="C12" s="263"/>
      <c r="D12" s="263"/>
      <c r="E12" s="263"/>
      <c r="F12" s="263"/>
      <c r="G12" s="263"/>
      <c r="H12" s="99" t="s">
        <v>449</v>
      </c>
      <c r="I12" s="103">
        <v>5452</v>
      </c>
      <c r="J12" s="99">
        <v>1.2</v>
      </c>
      <c r="K12" s="102">
        <f>I12*J12</f>
        <v>6542.4</v>
      </c>
    </row>
    <row r="13" spans="1:11" s="5" customFormat="1" ht="15">
      <c r="A13" s="262" t="s">
        <v>450</v>
      </c>
      <c r="B13" s="263"/>
      <c r="C13" s="263"/>
      <c r="D13" s="263"/>
      <c r="E13" s="263"/>
      <c r="F13" s="263"/>
      <c r="G13" s="263"/>
      <c r="H13" s="99" t="s">
        <v>449</v>
      </c>
      <c r="I13" s="103">
        <v>64</v>
      </c>
      <c r="J13" s="99">
        <v>1.2</v>
      </c>
      <c r="K13" s="102">
        <f>I13*J13</f>
        <v>76.8</v>
      </c>
    </row>
    <row r="14" spans="1:11" ht="15">
      <c r="A14" s="252" t="s">
        <v>451</v>
      </c>
      <c r="B14" s="253"/>
      <c r="C14" s="253"/>
      <c r="D14" s="253"/>
      <c r="E14" s="253"/>
      <c r="F14" s="253"/>
      <c r="G14" s="253"/>
      <c r="H14" s="47"/>
      <c r="I14" s="47"/>
      <c r="J14" s="47"/>
      <c r="K14" s="104"/>
    </row>
    <row r="15" spans="1:11" ht="15">
      <c r="A15" s="250" t="s">
        <v>452</v>
      </c>
      <c r="B15" s="251"/>
      <c r="C15" s="251"/>
      <c r="D15" s="251"/>
      <c r="E15" s="251"/>
      <c r="F15" s="251"/>
      <c r="G15" s="251"/>
      <c r="H15" s="47" t="s">
        <v>443</v>
      </c>
      <c r="I15" s="95">
        <v>400488</v>
      </c>
      <c r="J15" s="47" t="s">
        <v>453</v>
      </c>
      <c r="K15" s="97">
        <v>40853.04</v>
      </c>
    </row>
    <row r="16" spans="1:11" ht="15">
      <c r="A16" s="250" t="s">
        <v>454</v>
      </c>
      <c r="B16" s="251"/>
      <c r="C16" s="251"/>
      <c r="D16" s="251"/>
      <c r="E16" s="251"/>
      <c r="F16" s="251"/>
      <c r="G16" s="251"/>
      <c r="H16" s="47" t="s">
        <v>443</v>
      </c>
      <c r="I16" s="95">
        <f>K16/J16</f>
        <v>42688</v>
      </c>
      <c r="J16" s="47">
        <v>0.2</v>
      </c>
      <c r="K16" s="97">
        <v>8537.6</v>
      </c>
    </row>
    <row r="17" spans="1:11" ht="15">
      <c r="A17" s="250" t="s">
        <v>455</v>
      </c>
      <c r="B17" s="251"/>
      <c r="C17" s="251"/>
      <c r="D17" s="251"/>
      <c r="E17" s="251"/>
      <c r="F17" s="251"/>
      <c r="G17" s="251"/>
      <c r="H17" s="47"/>
      <c r="I17" s="95">
        <f>K17/J17</f>
        <v>32584</v>
      </c>
      <c r="J17" s="47">
        <v>0.2</v>
      </c>
      <c r="K17" s="97">
        <v>6516.8</v>
      </c>
    </row>
    <row r="18" spans="1:11" ht="15">
      <c r="A18" s="252" t="s">
        <v>101</v>
      </c>
      <c r="B18" s="253"/>
      <c r="C18" s="253"/>
      <c r="D18" s="253"/>
      <c r="E18" s="253"/>
      <c r="F18" s="253"/>
      <c r="G18" s="253"/>
      <c r="H18" s="47"/>
      <c r="I18" s="47"/>
      <c r="J18" s="47"/>
      <c r="K18" s="97">
        <v>22387.65</v>
      </c>
    </row>
    <row r="19" spans="1:11" ht="15">
      <c r="A19" s="252" t="s">
        <v>456</v>
      </c>
      <c r="B19" s="253"/>
      <c r="C19" s="253"/>
      <c r="D19" s="253"/>
      <c r="E19" s="253"/>
      <c r="F19" s="253"/>
      <c r="G19" s="253"/>
      <c r="H19" s="47"/>
      <c r="I19" s="47"/>
      <c r="J19" s="47"/>
      <c r="K19" s="97">
        <v>4150</v>
      </c>
    </row>
    <row r="20" spans="1:11" ht="15">
      <c r="A20" s="252" t="s">
        <v>457</v>
      </c>
      <c r="B20" s="253"/>
      <c r="C20" s="253"/>
      <c r="D20" s="253"/>
      <c r="E20" s="253"/>
      <c r="F20" s="253"/>
      <c r="G20" s="253"/>
      <c r="H20" s="47"/>
      <c r="I20" s="47"/>
      <c r="J20" s="47"/>
      <c r="K20" s="97">
        <v>11729</v>
      </c>
    </row>
    <row r="21" spans="1:11" ht="19.5" thickBot="1">
      <c r="A21" s="268" t="s">
        <v>458</v>
      </c>
      <c r="B21" s="269"/>
      <c r="C21" s="269"/>
      <c r="D21" s="269"/>
      <c r="E21" s="269"/>
      <c r="F21" s="269"/>
      <c r="G21" s="270"/>
      <c r="H21" s="91"/>
      <c r="I21" s="91"/>
      <c r="J21" s="91"/>
      <c r="K21" s="105">
        <f>SUM(K7:K20)</f>
        <v>230356.88999999998</v>
      </c>
    </row>
  </sheetData>
  <sheetProtection/>
  <mergeCells count="18">
    <mergeCell ref="A20:G20"/>
    <mergeCell ref="A21:G21"/>
    <mergeCell ref="A16:G16"/>
    <mergeCell ref="A17:G17"/>
    <mergeCell ref="A18:G18"/>
    <mergeCell ref="A19:G19"/>
    <mergeCell ref="A14:G14"/>
    <mergeCell ref="A15:G15"/>
    <mergeCell ref="A8:G8"/>
    <mergeCell ref="A9:G9"/>
    <mergeCell ref="A10:G10"/>
    <mergeCell ref="A11:G11"/>
    <mergeCell ref="A4:K4"/>
    <mergeCell ref="A5:G5"/>
    <mergeCell ref="A6:G6"/>
    <mergeCell ref="A7:G7"/>
    <mergeCell ref="A12:G12"/>
    <mergeCell ref="A13:G1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Benjamina Mikuž</dc:creator>
  <cp:keywords/>
  <dc:description/>
  <cp:lastModifiedBy>jug</cp:lastModifiedBy>
  <cp:lastPrinted>2011-05-12T13:32:20Z</cp:lastPrinted>
  <dcterms:created xsi:type="dcterms:W3CDTF">2010-12-06T10:52:48Z</dcterms:created>
  <dcterms:modified xsi:type="dcterms:W3CDTF">2011-05-12T13:32:21Z</dcterms:modified>
  <cp:category/>
  <cp:version/>
  <cp:contentType/>
  <cp:contentStatus/>
</cp:coreProperties>
</file>