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irih.DESKTOP-3LVR18A\Documents\VILA RAFUT - GOI\"/>
    </mc:Choice>
  </mc:AlternateContent>
  <xr:revisionPtr revIDLastSave="0" documentId="8_{FF2D11F6-DD9B-4464-9472-2CE10C6AE24D}" xr6:coauthVersionLast="47" xr6:coauthVersionMax="47" xr10:uidLastSave="{00000000-0000-0000-0000-000000000000}"/>
  <bookViews>
    <workbookView xWindow="28680" yWindow="-120" windowWidth="29040" windowHeight="15840" tabRatio="878" activeTab="2" xr2:uid="{00000000-000D-0000-FFFF-FFFF00000000}"/>
  </bookViews>
  <sheets>
    <sheet name="Rekapitulacija" sheetId="1" r:id="rId1"/>
    <sheet name="SPLOŠNE OPOMBE" sheetId="2" r:id="rId2"/>
    <sheet name="Vegetacija - vzd-po-prevz" sheetId="10" r:id="rId3"/>
    <sheet name="Info" sheetId="23" r:id="rId4"/>
  </sheets>
  <definedNames>
    <definedName name="_xlnm.Print_Area" localSheetId="3">Info!$A$1:$B$6</definedName>
    <definedName name="_xlnm.Print_Area" localSheetId="0">Rekapitulacija!$A$1:$E$32</definedName>
    <definedName name="_xlnm.Print_Area" localSheetId="1">'SPLOŠNE OPOMBE'!$A$1:$B$28</definedName>
    <definedName name="_xlnm.Print_Area" localSheetId="2">'Vegetacija - vzd-po-prevz'!$A$1:$F$86</definedName>
    <definedName name="Z_14FA32B8_8DA0_4B39_A6E2_254F8891DDCC_.wvu.Cols" localSheetId="0" hidden="1">Rekapitulacija!#REF!</definedName>
    <definedName name="Z_14FA32B8_8DA0_4B39_A6E2_254F8891DDCC_.wvu.PrintArea" localSheetId="3" hidden="1">Info!$A$1:$B$6</definedName>
    <definedName name="Z_14FA32B8_8DA0_4B39_A6E2_254F8891DDCC_.wvu.PrintArea" localSheetId="0" hidden="1">Rekapitulacija!$A$1:$E$32</definedName>
    <definedName name="Z_14FA32B8_8DA0_4B39_A6E2_254F8891DDCC_.wvu.PrintArea" localSheetId="1" hidden="1">'SPLOŠNE OPOMBE'!$A$1:$B$41</definedName>
    <definedName name="Z_14FA32B8_8DA0_4B39_A6E2_254F8891DDCC_.wvu.PrintArea" localSheetId="2" hidden="1">'Vegetacija - vzd-po-prevz'!$A$1:$F$86</definedName>
  </definedNames>
  <calcPr calcId="181029"/>
  <customWorkbookViews>
    <customWorkbookView name="Urška Kranjc - Personal View" guid="{14FA32B8-8DA0-4B39-A6E2-254F8891DDCC}" mergeInterval="0" personalView="1" maximized="1" xWindow="-8" yWindow="-8" windowWidth="1936" windowHeight="1176" activeSheetId="18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0" l="1"/>
  <c r="D37" i="10" l="1"/>
  <c r="D20" i="10"/>
  <c r="F82" i="10" l="1"/>
  <c r="F80" i="10"/>
  <c r="F78" i="10"/>
  <c r="F76" i="10"/>
  <c r="F70" i="10"/>
  <c r="F68" i="10"/>
  <c r="F66" i="10"/>
  <c r="F62" i="10"/>
  <c r="F60" i="10"/>
  <c r="F58" i="10"/>
  <c r="F56" i="10"/>
  <c r="F54" i="10"/>
  <c r="F52" i="10"/>
  <c r="F50" i="10"/>
  <c r="F48" i="10"/>
  <c r="F45" i="10"/>
  <c r="F43" i="10"/>
  <c r="F41" i="10"/>
  <c r="F39" i="10"/>
  <c r="F37" i="10"/>
  <c r="F35" i="10"/>
  <c r="F33" i="10"/>
  <c r="F31" i="10"/>
  <c r="F26" i="10"/>
  <c r="F24" i="10"/>
  <c r="F22" i="10"/>
  <c r="F20" i="10"/>
  <c r="F18" i="10"/>
  <c r="F16" i="10"/>
  <c r="F14" i="10"/>
  <c r="F84" i="10" l="1"/>
  <c r="E16" i="1" s="1"/>
  <c r="F74" i="10"/>
  <c r="E15" i="1" l="1"/>
  <c r="E18" i="1" s="1"/>
  <c r="E19" i="1" s="1"/>
  <c r="F86" i="10"/>
  <c r="C16" i="1" s="1"/>
  <c r="D15" i="1" s="1"/>
  <c r="E20" i="1" l="1"/>
  <c r="E22" i="1" s="1"/>
  <c r="E23" i="1" s="1"/>
  <c r="E24" i="1" s="1"/>
  <c r="C29" i="1" l="1"/>
  <c r="C30" i="1" l="1"/>
  <c r="A7" i="1"/>
  <c r="A6" i="1" l="1"/>
  <c r="D18" i="1"/>
  <c r="D19" i="1" s="1"/>
  <c r="D20" i="1" l="1"/>
  <c r="D22" i="1" s="1"/>
  <c r="D23" i="1" l="1"/>
  <c r="D24" i="1" s="1"/>
</calcChain>
</file>

<file path=xl/sharedStrings.xml><?xml version="1.0" encoding="utf-8"?>
<sst xmlns="http://schemas.openxmlformats.org/spreadsheetml/2006/main" count="189" uniqueCount="149">
  <si>
    <t>1.2</t>
  </si>
  <si>
    <t>Št. postavke</t>
  </si>
  <si>
    <t>Opis</t>
  </si>
  <si>
    <t>Znesek v EUR brez DDV</t>
  </si>
  <si>
    <t>Enota</t>
  </si>
  <si>
    <t>Cena v EUR</t>
  </si>
  <si>
    <t>SKUPAJ</t>
  </si>
  <si>
    <t>Količina</t>
  </si>
  <si>
    <t>kos</t>
  </si>
  <si>
    <t>m2</t>
  </si>
  <si>
    <t>Rekapitulacija</t>
  </si>
  <si>
    <t>DDV (22%)</t>
  </si>
  <si>
    <t>1.1.2</t>
  </si>
  <si>
    <t>1.1.1</t>
  </si>
  <si>
    <t>SKUPAJ  (Z DDV)</t>
  </si>
  <si>
    <t>Nepredvidena dela (Opomba: Nepredvidena dela znašajo 10% vseh del)</t>
  </si>
  <si>
    <t>SKUPAJ z nepredvidenimi deli</t>
  </si>
  <si>
    <t>1.</t>
  </si>
  <si>
    <t>1.1</t>
  </si>
  <si>
    <t>1.2.1</t>
  </si>
  <si>
    <t>1.2.2</t>
  </si>
  <si>
    <t>Projekt</t>
  </si>
  <si>
    <t>Šifra projeka</t>
  </si>
  <si>
    <t>Faza</t>
  </si>
  <si>
    <t>PZI</t>
  </si>
  <si>
    <t>Investitior</t>
  </si>
  <si>
    <t>Odgovorna oseba</t>
  </si>
  <si>
    <t>Ljubljanski</t>
  </si>
  <si>
    <t>Verovškova ulica 64</t>
  </si>
  <si>
    <t xml:space="preserve">urbanistični </t>
  </si>
  <si>
    <t>SI-1000 Ljubljana</t>
  </si>
  <si>
    <t>zavod, d. d.</t>
  </si>
  <si>
    <t>Slovenija</t>
  </si>
  <si>
    <t>Datum</t>
  </si>
  <si>
    <t>Šifra projekta</t>
  </si>
  <si>
    <t>Tadej Pfajfar, 
univ. dipl. inž. geod.</t>
  </si>
  <si>
    <t>Mestna občina Nova Gorica
Trg Edvarda Kardelja 1
5000 Nova Gorica</t>
  </si>
  <si>
    <t>2.1</t>
  </si>
  <si>
    <t>SKUPAJ (BREZ DDV)</t>
  </si>
  <si>
    <t>UREDITEV RAFUTSKEGA PARKA Z LAŠČAKOVO VILO - Park</t>
  </si>
  <si>
    <t>1.2.3</t>
  </si>
  <si>
    <t>1.2.4</t>
  </si>
  <si>
    <t>1.1.6</t>
  </si>
  <si>
    <t xml:space="preserve"> </t>
  </si>
  <si>
    <t>1.2.5</t>
  </si>
  <si>
    <t>1.2.6</t>
  </si>
  <si>
    <t>1.2.7</t>
  </si>
  <si>
    <t>1.2.8</t>
  </si>
  <si>
    <t>Gnojenje (popenjalke).</t>
  </si>
  <si>
    <t>Gnojenje (pokrovnice in trave).</t>
  </si>
  <si>
    <t>Zalivanje se izvaja po potrebi, kar pomeni, da je potrebno sprotno ocenjevanje razmer glede na vremenske razmere (popenjalke).</t>
  </si>
  <si>
    <t>Zalivanje se izvaja po potrebi, kar pomeni, da je potrebno sprotno ocenjevanje razmer glede na vremenske razmere (pokrovnice in trave).</t>
  </si>
  <si>
    <t xml:space="preserve">Odstranjevanje odmrlih, posušenih in odpadlih delov 1 x na leto </t>
  </si>
  <si>
    <t>Vzdrževanje trajnic - 1 leto po saditvi</t>
  </si>
  <si>
    <t>Trajnice in popenjalke</t>
  </si>
  <si>
    <t xml:space="preserve">Gnojenje </t>
  </si>
  <si>
    <t xml:space="preserve">Zalivanje se izvaja po potrebi, kar pomeni, da je potrebno sprotno ocenjevanje razmer glede na vremenske razmere. </t>
  </si>
  <si>
    <t xml:space="preserve">Obrezovanje prosto rastočih in striženih grmovnic se izvede 1 - 2 x na leto </t>
  </si>
  <si>
    <t>Vzdrževanje grmovnic - 1 leto po saditvi</t>
  </si>
  <si>
    <t>Grmovnice</t>
  </si>
  <si>
    <t xml:space="preserve">kom. </t>
  </si>
  <si>
    <t xml:space="preserve">Po potrebi odstranjevanje suhih ali poškodovanih vej </t>
  </si>
  <si>
    <t xml:space="preserve">Po potrebi odstranjevanje morebitnih poganjkov na deblu </t>
  </si>
  <si>
    <t xml:space="preserve">Po potrebi popravilo opore ali sidranja in odstranitev morebitne palice za ravnanje vrha, ter drevesne opore, če ta ne ščiti drevesa </t>
  </si>
  <si>
    <t>kg.</t>
  </si>
  <si>
    <t xml:space="preserve">Dodajanje gnojila  s podaljšanim 5-8 mesečnim delovanjem (s poudarkom na N in K, npr. Plantcote Depot  8 M); 100 g gnoljila/drevo/na sezono.  </t>
  </si>
  <si>
    <r>
      <t>Po potrebi zalivanje</t>
    </r>
    <r>
      <rPr>
        <b/>
        <sz val="10"/>
        <rFont val="Segoe UI"/>
        <family val="2"/>
        <charset val="238"/>
      </rPr>
      <t xml:space="preserve"> </t>
    </r>
    <r>
      <rPr>
        <sz val="10"/>
        <color theme="1"/>
        <rFont val="Segoe UI"/>
        <family val="2"/>
        <charset val="238"/>
      </rPr>
      <t>vraščenih dreves, potrebno je samo, če se pojavi dolgotrajna suša, katera je že razvidna na drevju</t>
    </r>
  </si>
  <si>
    <t>kom.</t>
  </si>
  <si>
    <t xml:space="preserve">Po potrebi oskrba drevesnega kolobarja </t>
  </si>
  <si>
    <t>Morebitne korekcije krošnje</t>
  </si>
  <si>
    <t>Potrebno je izvesti pregled stanja drevja</t>
  </si>
  <si>
    <t xml:space="preserve">Vzdrževanje v obdobju vraščanja - 3 leto po saditvi </t>
  </si>
  <si>
    <t>po potrebi odstranitev zaščite debla proti sončni pripeki</t>
  </si>
  <si>
    <t>Po potrebi odstranjevanje morebitnih poganjkov na deblu</t>
  </si>
  <si>
    <t>Po potrebi popravilo opore ali sidranje</t>
  </si>
  <si>
    <t>Zalivanje se izvaja se po potrebi, kar pomeni, da je potrebno sprotno ocenjevanje razmer glede na vremenske razmere, ne v malih dozah, temveč v količinah, ki premočijo vso koreninsko grudo.  Ko so razviti vsi listi in padavin ni,  je zadnji čas za začetek zalivanja. Zalivati je potrebno vsakih 10 do 14 dni. Če je v tem času padlo več kot 25 l/m² vode, zalivanje ni potrebno. Ob izraziti suši pa je potrebno novo sajeno drevje zalivati vsakih nekaj dni. Spomladi sajena drevesa je potrebno oskrbovati skoraj tako, kot da bi bila posajena v loncih, ker  do poletja še niso dobro ukoreninjena.</t>
  </si>
  <si>
    <t>Po potrebi oskrba drevesnega kolobarja</t>
  </si>
  <si>
    <t xml:space="preserve">Le pregled stanja drevja in gnojenja se opravi v vsakem primeru, vsa ostala opravila pa po potrebi. Fleksibilni stroški se povrnejo na osnovi poročila ob koncu vsake rasne sezone. </t>
  </si>
  <si>
    <t xml:space="preserve">Vzdrževanje v obdobju vraščanja - 2 leto po saditvi </t>
  </si>
  <si>
    <t xml:space="preserve">Gnojila se dodajajo pod kap drevesne krošnje, ter nekoliko izven kapi drevesne krošnje. Plitvo se vkopljejo ali pokrijejo s tanko plastjo komposta, lubja, šote ali podobnim materialom. Priporoča se uporaba gnojil s podaljšanim 5-8 mesečnim delovanjem (s poudarkom na N in K, npr. Plantcote Depot  8 M)  Na 3x presajeno  drevo se računa 100 g gnoljila/drevo na sezono.  Gnojilo je primernejše deponirati v luknje globine 20 cm, kot da se primeša substratu. Gnoji se pred začetkom brstenja. </t>
  </si>
  <si>
    <t>Zalivanje se izvaja po potrebi, kar pomeni, da je potrebno sprotno ocenjevanje razmer glede na vremenske razmere, ne v malih dozah, temveč v količinah, ki premočijo vso koreninsko grudo (50-100 lit/kom). Ko so razviti vsi listi in padavin ni,  je zadnji čas za začetek zalivanja. Zalivati je potrebno vsakih 10 do 14 dni. Če je v tem času padlo več kot 25 l/m² vode, zalivanje ni potrebno. Ob izraziti suši pa je potrebno novo sajeno drevje zalivati vsakih nekaj dni. Spomladi sajena drevesa je potrebno oskrbovati skoraj tako, kot da bi bila posajena v loncih, ker  do poletja še niso dobro ukoreninjena.</t>
  </si>
  <si>
    <t>Po potrebi oskrba drevesnega kolobarja.</t>
  </si>
  <si>
    <t>Potrebno je izvesti pregled stanja novo posajenega drevja.</t>
  </si>
  <si>
    <t>Vzdrževanje 1 leto po saditvi</t>
  </si>
  <si>
    <t>Drevesa</t>
  </si>
  <si>
    <t>(-) Obračun se mora izvajati na osnovi dejansko opravljenih količin, katere z vpisom v gradbeni dnevnik potrdi odgovorni nadzornik.</t>
  </si>
  <si>
    <t>... sortiranje odpadkov na gradbišču (gradbiščni odpadki), stroški nakladanja, odvoza na registrirano stalno deponijo ter plačilo stroškov deponije in taks (če v postavki ni drugače določeno)</t>
  </si>
  <si>
    <t>... začasne in stalne deponije in pripadajoči transporti,</t>
  </si>
  <si>
    <t>... zavarovanja gradbišča,</t>
  </si>
  <si>
    <t>(-) V enotnih cenah morajo biti zajeti tudi naslednji stroški:</t>
  </si>
  <si>
    <t>SPLOŠNO:</t>
  </si>
  <si>
    <t>(-) V popisu niso upoštevani odkupi zemljišč.</t>
  </si>
  <si>
    <t>POROČILO K POPISU DEL IN PROJEKTANTSKI OCENI VREDNOSTI</t>
  </si>
  <si>
    <t>Vegetacija</t>
  </si>
  <si>
    <t>(-) Načrt ureditve gradbišča je izvajalec del dolžan predati v pisno potrditev arboristu</t>
  </si>
  <si>
    <t>... koordinacija med investitorjem, nadzornikom, upravljalci komunalnih vodov, izvajalci, podizvajalci in soglasodajalci</t>
  </si>
  <si>
    <t>... izvedba del po popisu iz postavke in načrta,</t>
  </si>
  <si>
    <t>... ves potreben osnovni in pomožni material z dobavo, vse podkonstrukcije, transporte in vgrajevanja,</t>
  </si>
  <si>
    <t>... ureditev gradbišča, zakoličba, postavitev gradbiščne table, zaščitna ograja in obvestila ter ostala pripravljalna dela, z vsemi deli in materialom ter dnevno čiščenje gradbišča,</t>
  </si>
  <si>
    <t>(-) Izvajalec del mora pri izvedbi upoštevati tehnično poročilo iz načrta</t>
  </si>
  <si>
    <t>(-) Dela je potrebno izvajati skladno s projektno dokumentacijo, v skladu z veljavnimi tehničnimi predpisi, normativi in standardi ob upoštevanju zahtev iz varstva pri delu. Uporabljati je potrebno samo materiale, ki ustrezajo predpisom in standardom.</t>
  </si>
  <si>
    <t>(-) Podane cene za enoto so povprečne cene v gradbeništvu s področja nizkih gradenj za leto 2020.</t>
  </si>
  <si>
    <t xml:space="preserve">… izvajalec se seznani z vsemi okoliščinami, stanjem na terenu in iz tega izhajajočimi možnostmi za dostop in transport, manipulacijo, omejitvami z vidika narave in kulturne dediščine itd… </t>
  </si>
  <si>
    <t>(-)Z izdelavo ponudbe se smatra, da si je ponudnik objekt ogledal in v ponudbi upošteval dejansko stanje.</t>
  </si>
  <si>
    <t>(-)Vgrajeni material mora ustrezati veljavnim normativom in standardom, ter ustrezati predpisani kvaliteti določeni s projektom, kar se dokaže z izvidi in atesti in morajo biti vračunani v cenah po enoti.</t>
  </si>
  <si>
    <t>2.1.1</t>
  </si>
  <si>
    <t>2.1.2</t>
  </si>
  <si>
    <t>2.1.3</t>
  </si>
  <si>
    <t>3.1.1</t>
  </si>
  <si>
    <t>3.1.3</t>
  </si>
  <si>
    <t>3.1.4</t>
  </si>
  <si>
    <t>3.1.5</t>
  </si>
  <si>
    <t>1.2.9</t>
  </si>
  <si>
    <t>(-) V rekapitulaciji projektantske ocene vrednosti je upoštevano povečanje vrednosti za 10 % zaradi nepredvidenih del.</t>
  </si>
  <si>
    <t>(-) V rekapitulaciji projektantske ocene vrednosti je zajet davek na dodano vrednost (DDV) v višini 22 %.</t>
  </si>
  <si>
    <t>1.1.7</t>
  </si>
  <si>
    <t>1.1.8</t>
  </si>
  <si>
    <t>3.1.2</t>
  </si>
  <si>
    <t>(-) Proizvajalec se seznani z vsemi pogoji za delo (transport, omejitve kulturne dediščine) pred izvedbo del! Kasnejši zahtevki glede pogojev dela niso upravičeni.</t>
  </si>
  <si>
    <t>… Tehnologija del naj bo prilagojena historičnemu pomenu kompleksa Laščakove vile s parkom.</t>
  </si>
  <si>
    <t>(-)V ponudbeni ceni  je potrebno zajeti  ves potreben material in delo vključno z vsemi transporti, pomožnimi deli  in potrebnimi ukrepi za zagotavljanje varnega dela delavcev  in okolice, ki so potrebna za izvedbo del po posamezni postavki. Utrditev potoka s kamnito zložbo iz kamnov debeline 40 – 50 cm. Fuge zapolniti z zaglinjeno zemljino. Širina utrditve enaka širini izkopa v območju vodotoka</t>
  </si>
  <si>
    <t>Skupaj PZI</t>
  </si>
  <si>
    <r>
      <t xml:space="preserve">T/ </t>
    </r>
    <r>
      <rPr>
        <sz val="10.5"/>
        <rFont val="Segeoe UI"/>
        <charset val="238"/>
      </rPr>
      <t>+386 1 360 24 00</t>
    </r>
  </si>
  <si>
    <r>
      <t xml:space="preserve">F/ </t>
    </r>
    <r>
      <rPr>
        <sz val="10.5"/>
        <rFont val="Segeoe UI"/>
        <charset val="238"/>
      </rPr>
      <t>+386 1 360 24 01</t>
    </r>
  </si>
  <si>
    <r>
      <t xml:space="preserve">E/ </t>
    </r>
    <r>
      <rPr>
        <sz val="10.5"/>
        <rFont val="Segeoe UI"/>
        <charset val="238"/>
      </rPr>
      <t>info@luz.si</t>
    </r>
  </si>
  <si>
    <t>Vzdrževalna dela</t>
  </si>
  <si>
    <t>1.1.3</t>
  </si>
  <si>
    <t>1.1.4</t>
  </si>
  <si>
    <t>1.1.5</t>
  </si>
  <si>
    <t>Predračun in projektantske cene so usklajene z datumom izdelave projekta oz. za posamezne dopolnitve z datumi dopolnitev.</t>
  </si>
  <si>
    <t>september 2020, sp. in dop. feb. 2021, maj 2021, julij 2021</t>
  </si>
  <si>
    <t>(-) Popis del in projektantska ocena vrednosti sta izdelana na osnovi PZI načrta številka projekta: LUZ, d.d. 8697, št. načrta: LUZ, d.d. – 8697 - KA, SEPTEMBER 2020, sp. in dop. februar 2021, maj 2021, julij 2021, ki ga je izdelalo podjetje LUZ, d.d., Verovškova 64, Ljubljana.</t>
  </si>
  <si>
    <t>Vegetacija - zasaditev - vzdrževanje po prevzemu</t>
  </si>
  <si>
    <t>POPIS DEL - Vegetacija - zasaditve - vzdrževanje po prevzemu</t>
  </si>
  <si>
    <t>Skupaj</t>
  </si>
  <si>
    <t>Vegetacija - zasaditve - vzdrževanje po prevzemu</t>
  </si>
  <si>
    <t>1.3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</si>
  <si>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</si>
  <si>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</si>
  <si>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</si>
  <si>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</si>
  <si>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</si>
  <si>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</si>
  <si>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</si>
  <si>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</si>
  <si>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2</t>
  </si>
  <si>
    <t>3</t>
  </si>
  <si>
    <t>Skupaj vegetacija - zasaditev - vzdrževanje po prevzemu:</t>
  </si>
  <si>
    <t>3,1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</si>
</sst>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\ _S_I_T_-;\-* #,##0.00\ _S_I_T_-;_-* &quot;-&quot;??\ _S_I_T_-;_-@_-"/>
    <numFmt numFmtId="166" formatCode="#,##0."/>
    <numFmt numFmtId="167" formatCode="\$#."/>
    <numFmt numFmtId="168" formatCode="#.00"/>
    <numFmt numFmtId="169" formatCode="#,"/>
    <numFmt numFmtId="170" formatCode="_-* #,##0.00\ &quot;SIT&quot;_-;\-* #,##0.00\ &quot;SIT&quot;_-;_-* &quot;-&quot;??\ &quot;SIT&quot;_-;_-@_-"/>
    <numFmt numFmtId="171" formatCode="0.000"/>
    <numFmt numFmtId="172" formatCode="#,##0.00\ &quot;€&quot;"/>
    <numFmt numFmtId="173" formatCode="_-* #,##0.00\ [$€-1]_-;\-* #,##0.00\ [$€-1]_-;_-* &quot;-&quot;??\ [$€-1]_-;_-@_-"/>
  </numFmts>
  <fonts count="64">
    <font>
      <sz val="11"/>
      <color theme="1"/>
      <name val="Calibri"/>
      <family val="2"/>
      <charset val="238"/>
      <scheme val="minor"/>
    </font>
    <font>
      <sz val="10"/>
      <color theme="1"/>
      <name val="Segoe U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10"/>
      <name val="Arial CE"/>
      <family val="2"/>
      <charset val="238"/>
    </font>
    <font>
      <sz val="12"/>
      <name val="Arial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"/>
      <color indexed="8"/>
      <name val="Courier"/>
      <family val="3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4"/>
      <name val="Arial CE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"/>
      <color indexed="8"/>
      <name val="Courier"/>
      <family val="3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Times New Roman CE"/>
      <family val="1"/>
      <charset val="238"/>
    </font>
    <font>
      <b/>
      <sz val="12"/>
      <name val="Arial CE"/>
      <family val="2"/>
      <charset val="238"/>
    </font>
    <font>
      <sz val="10"/>
      <name val="Times New Roman"/>
      <family val="1"/>
      <charset val="238"/>
    </font>
    <font>
      <b/>
      <sz val="15"/>
      <color indexed="56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name val="Arial CE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0"/>
      <color theme="1"/>
      <name val="Segoe UI"/>
      <family val="2"/>
      <charset val="238"/>
    </font>
    <font>
      <b/>
      <sz val="10"/>
      <color theme="1"/>
      <name val="Segoe UI"/>
      <family val="2"/>
      <charset val="238"/>
    </font>
    <font>
      <b/>
      <sz val="10"/>
      <name val="Segoe UI"/>
      <family val="2"/>
      <charset val="238"/>
    </font>
    <font>
      <sz val="10"/>
      <name val="Segoe UI"/>
      <family val="2"/>
      <charset val="238"/>
    </font>
    <font>
      <b/>
      <sz val="10"/>
      <color indexed="9"/>
      <name val="Segoe UI"/>
      <family val="2"/>
      <charset val="238"/>
    </font>
    <font>
      <b/>
      <sz val="12"/>
      <color indexed="8"/>
      <name val="Segoe UI"/>
      <family val="2"/>
      <charset val="238"/>
    </font>
    <font>
      <sz val="10"/>
      <color indexed="8"/>
      <name val="Segoe UI"/>
      <family val="2"/>
      <charset val="238"/>
    </font>
    <font>
      <sz val="12"/>
      <name val="Segoe UI"/>
      <family val="2"/>
      <charset val="238"/>
    </font>
    <font>
      <b/>
      <sz val="12"/>
      <color theme="0"/>
      <name val="Segoe UI"/>
      <family val="2"/>
      <charset val="238"/>
    </font>
    <font>
      <b/>
      <sz val="10"/>
      <color indexed="10"/>
      <name val="Segoe UI"/>
      <family val="2"/>
      <charset val="238"/>
    </font>
    <font>
      <sz val="12"/>
      <color indexed="8"/>
      <name val="Segoe UI"/>
      <family val="2"/>
      <charset val="238"/>
    </font>
    <font>
      <b/>
      <sz val="10"/>
      <color indexed="8"/>
      <name val="Segoe UI"/>
      <family val="2"/>
      <charset val="238"/>
    </font>
    <font>
      <b/>
      <sz val="12"/>
      <color rgb="FF43B033"/>
      <name val="Segoe U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Garamond"/>
      <family val="1"/>
      <charset val="238"/>
    </font>
    <font>
      <sz val="10.5"/>
      <name val="Segeoe UI"/>
      <charset val="238"/>
    </font>
    <font>
      <b/>
      <sz val="10.5"/>
      <name val="Segeoe UI"/>
      <charset val="238"/>
    </font>
    <font>
      <i/>
      <sz val="10.5"/>
      <name val="Segeoe UI"/>
      <charset val="238"/>
    </font>
    <font>
      <b/>
      <i/>
      <sz val="10.5"/>
      <name val="Segeoe UI"/>
      <charset val="238"/>
    </font>
    <font>
      <sz val="10"/>
      <color indexed="10"/>
      <name val="Segoe UI"/>
      <family val="2"/>
      <charset val="238"/>
    </font>
    <font>
      <b/>
      <sz val="10"/>
      <color theme="0"/>
      <name val="Segoe UI"/>
      <family val="2"/>
      <charset val="238"/>
    </font>
    <font>
      <b/>
      <i/>
      <sz val="10.5"/>
      <color theme="0" tint="-0.34998626667073579"/>
      <name val="Segeoe UI"/>
      <charset val="238"/>
    </font>
    <font>
      <b/>
      <sz val="10.5"/>
      <color indexed="8"/>
      <name val="Segeoe UI"/>
      <charset val="238"/>
    </font>
    <font>
      <b/>
      <sz val="10.5"/>
      <color indexed="9"/>
      <name val="Segeoe UI"/>
      <charset val="238"/>
    </font>
    <font>
      <b/>
      <sz val="10.5"/>
      <color rgb="FF00B050"/>
      <name val="Segeoe UI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43B0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</borders>
  <cellStyleXfs count="99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165" fontId="5" fillId="0" borderId="0" applyFont="0" applyFill="0" applyBorder="0" applyAlignment="0" applyProtection="0"/>
    <xf numFmtId="166" fontId="15" fillId="0" borderId="0">
      <protection locked="0"/>
    </xf>
    <xf numFmtId="167" fontId="15" fillId="0" borderId="0">
      <protection locked="0"/>
    </xf>
    <xf numFmtId="0" fontId="15" fillId="0" borderId="0">
      <protection locked="0"/>
    </xf>
    <xf numFmtId="0" fontId="17" fillId="4" borderId="0" applyNumberFormat="0" applyBorder="0" applyAlignment="0" applyProtection="0"/>
    <xf numFmtId="0" fontId="4" fillId="0" borderId="0"/>
    <xf numFmtId="0" fontId="16" fillId="0" borderId="0" applyNumberFormat="0" applyFill="0" applyBorder="0" applyAlignment="0" applyProtection="0"/>
    <xf numFmtId="168" fontId="15" fillId="0" borderId="0">
      <protection locked="0"/>
    </xf>
    <xf numFmtId="0" fontId="17" fillId="4" borderId="0" applyNumberFormat="0" applyBorder="0" applyAlignment="0" applyProtection="0"/>
    <xf numFmtId="0" fontId="18" fillId="0" borderId="0" applyNumberFormat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0" applyNumberFormat="0" applyFill="0" applyBorder="0" applyAlignment="0" applyProtection="0"/>
    <xf numFmtId="169" fontId="21" fillId="0" borderId="0">
      <protection locked="0"/>
    </xf>
    <xf numFmtId="169" fontId="21" fillId="0" borderId="0">
      <protection locked="0"/>
    </xf>
    <xf numFmtId="0" fontId="22" fillId="7" borderId="1" applyNumberFormat="0" applyAlignment="0" applyProtection="0"/>
    <xf numFmtId="0" fontId="25" fillId="20" borderId="5" applyNumberFormat="0" applyAlignment="0" applyProtection="0"/>
    <xf numFmtId="39" fontId="3" fillId="0" borderId="6">
      <alignment horizontal="right" vertical="top" wrapText="1"/>
    </xf>
    <xf numFmtId="0" fontId="23" fillId="0" borderId="7" applyNumberFormat="0" applyFill="0" applyAlignment="0" applyProtection="0"/>
    <xf numFmtId="0" fontId="32" fillId="0" borderId="8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0" fontId="7" fillId="0" borderId="0">
      <alignment vertical="top" wrapText="1"/>
    </xf>
    <xf numFmtId="0" fontId="36" fillId="0" borderId="0"/>
    <xf numFmtId="0" fontId="10" fillId="0" borderId="0"/>
    <xf numFmtId="0" fontId="36" fillId="0" borderId="0"/>
    <xf numFmtId="0" fontId="10" fillId="0" borderId="0"/>
    <xf numFmtId="0" fontId="4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36" fillId="0" borderId="0"/>
    <xf numFmtId="0" fontId="10" fillId="0" borderId="0"/>
    <xf numFmtId="0" fontId="36" fillId="0" borderId="0"/>
    <xf numFmtId="0" fontId="10" fillId="0" borderId="0"/>
    <xf numFmtId="0" fontId="36" fillId="0" borderId="0"/>
    <xf numFmtId="0" fontId="10" fillId="0" borderId="0"/>
    <xf numFmtId="0" fontId="36" fillId="0" borderId="0"/>
    <xf numFmtId="0" fontId="10" fillId="0" borderId="0"/>
    <xf numFmtId="0" fontId="36" fillId="0" borderId="0"/>
    <xf numFmtId="0" fontId="10" fillId="0" borderId="0"/>
    <xf numFmtId="0" fontId="36" fillId="0" borderId="0"/>
    <xf numFmtId="0" fontId="10" fillId="0" borderId="0"/>
    <xf numFmtId="0" fontId="36" fillId="0" borderId="0"/>
    <xf numFmtId="0" fontId="10" fillId="0" borderId="0"/>
    <xf numFmtId="0" fontId="36" fillId="0" borderId="0"/>
    <xf numFmtId="0" fontId="10" fillId="0" borderId="0"/>
    <xf numFmtId="0" fontId="36" fillId="0" borderId="0"/>
    <xf numFmtId="0" fontId="10" fillId="0" borderId="0"/>
    <xf numFmtId="0" fontId="36" fillId="0" borderId="0"/>
    <xf numFmtId="0" fontId="10" fillId="0" borderId="0"/>
    <xf numFmtId="0" fontId="5" fillId="0" borderId="0"/>
    <xf numFmtId="0" fontId="4" fillId="0" borderId="0" applyFont="0" applyBorder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10" fillId="0" borderId="0"/>
    <xf numFmtId="0" fontId="36" fillId="0" borderId="0"/>
    <xf numFmtId="0" fontId="10" fillId="0" borderId="0"/>
    <xf numFmtId="0" fontId="4" fillId="0" borderId="0"/>
    <xf numFmtId="0" fontId="36" fillId="0" borderId="0"/>
    <xf numFmtId="0" fontId="10" fillId="0" borderId="0"/>
    <xf numFmtId="0" fontId="36" fillId="0" borderId="0"/>
    <xf numFmtId="0" fontId="10" fillId="0" borderId="0"/>
    <xf numFmtId="0" fontId="36" fillId="0" borderId="0"/>
    <xf numFmtId="0" fontId="10" fillId="0" borderId="0"/>
    <xf numFmtId="0" fontId="4" fillId="0" borderId="0"/>
    <xf numFmtId="0" fontId="36" fillId="0" borderId="0"/>
    <xf numFmtId="0" fontId="10" fillId="0" borderId="0"/>
    <xf numFmtId="0" fontId="36" fillId="0" borderId="0"/>
    <xf numFmtId="0" fontId="10" fillId="0" borderId="0"/>
    <xf numFmtId="0" fontId="4" fillId="0" borderId="0"/>
    <xf numFmtId="0" fontId="36" fillId="0" borderId="0"/>
    <xf numFmtId="0" fontId="10" fillId="0" borderId="0"/>
    <xf numFmtId="0" fontId="36" fillId="0" borderId="0"/>
    <xf numFmtId="0" fontId="10" fillId="0" borderId="0"/>
    <xf numFmtId="0" fontId="36" fillId="0" borderId="0"/>
    <xf numFmtId="0" fontId="10" fillId="0" borderId="0"/>
    <xf numFmtId="0" fontId="6" fillId="0" borderId="0"/>
    <xf numFmtId="0" fontId="4" fillId="0" borderId="0"/>
    <xf numFmtId="0" fontId="4" fillId="0" borderId="0"/>
    <xf numFmtId="0" fontId="5" fillId="0" borderId="0"/>
    <xf numFmtId="0" fontId="33" fillId="0" borderId="0"/>
    <xf numFmtId="0" fontId="3" fillId="0" borderId="0"/>
    <xf numFmtId="0" fontId="6" fillId="0" borderId="0"/>
    <xf numFmtId="0" fontId="7" fillId="0" borderId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34" fillId="0" borderId="0">
      <alignment horizontal="left" vertical="top" wrapText="1" readingOrder="1"/>
    </xf>
    <xf numFmtId="0" fontId="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/>
    <xf numFmtId="0" fontId="4" fillId="0" borderId="0"/>
    <xf numFmtId="0" fontId="8" fillId="0" borderId="0" applyNumberFormat="0" applyFill="0" applyBorder="0" applyAlignment="0" applyProtection="0"/>
    <xf numFmtId="0" fontId="4" fillId="0" borderId="0"/>
    <xf numFmtId="0" fontId="3" fillId="0" borderId="0"/>
    <xf numFmtId="0" fontId="4" fillId="23" borderId="9" applyNumberFormat="0" applyFont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23" borderId="9" applyNumberFormat="0" applyFont="0" applyAlignment="0" applyProtection="0"/>
    <xf numFmtId="0" fontId="28" fillId="0" borderId="0" applyNumberFormat="0" applyFill="0" applyBorder="0" applyAlignment="0" applyProtection="0"/>
    <xf numFmtId="0" fontId="25" fillId="20" borderId="5" applyNumberFormat="0" applyAlignment="0" applyProtection="0"/>
    <xf numFmtId="0" fontId="16" fillId="0" borderId="0" applyNumberFormat="0" applyFill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23" fillId="0" borderId="7" applyNumberFormat="0" applyFill="0" applyAlignment="0" applyProtection="0"/>
    <xf numFmtId="0" fontId="14" fillId="21" borderId="2" applyNumberFormat="0" applyAlignment="0" applyProtection="0"/>
    <xf numFmtId="0" fontId="13" fillId="20" borderId="1" applyNumberFormat="0" applyAlignment="0" applyProtection="0"/>
    <xf numFmtId="0" fontId="12" fillId="3" borderId="0" applyNumberFormat="0" applyBorder="0" applyAlignment="0" applyProtection="0"/>
    <xf numFmtId="0" fontId="7" fillId="0" borderId="0"/>
    <xf numFmtId="0" fontId="7" fillId="0" borderId="0"/>
    <xf numFmtId="0" fontId="3" fillId="0" borderId="10">
      <alignment horizontal="left" vertical="top" wrapText="1"/>
    </xf>
    <xf numFmtId="0" fontId="3" fillId="0" borderId="10">
      <alignment horizontal="left" vertical="top" wrapText="1"/>
    </xf>
    <xf numFmtId="0" fontId="26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30" fillId="0" borderId="12" applyNumberFormat="0"/>
    <xf numFmtId="17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22" fillId="7" borderId="1" applyNumberFormat="0" applyAlignment="0" applyProtection="0"/>
    <xf numFmtId="0" fontId="27" fillId="0" borderId="11" applyNumberFormat="0" applyFill="0" applyAlignment="0" applyProtection="0"/>
    <xf numFmtId="0" fontId="28" fillId="0" borderId="0" applyNumberFormat="0" applyFill="0" applyBorder="0" applyAlignment="0" applyProtection="0"/>
    <xf numFmtId="49" fontId="29" fillId="0" borderId="0">
      <alignment vertical="top"/>
      <protection locked="0"/>
    </xf>
    <xf numFmtId="0" fontId="37" fillId="0" borderId="0"/>
    <xf numFmtId="0" fontId="5" fillId="0" borderId="0"/>
    <xf numFmtId="0" fontId="5" fillId="0" borderId="0"/>
    <xf numFmtId="0" fontId="4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9" applyNumberFormat="0" applyFon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1" fillId="0" borderId="0"/>
    <xf numFmtId="9" fontId="4" fillId="0" borderId="0" applyFont="0" applyFill="0" applyBorder="0" applyAlignment="0" applyProtection="0"/>
    <xf numFmtId="0" fontId="52" fillId="0" borderId="0"/>
    <xf numFmtId="0" fontId="4" fillId="0" borderId="0"/>
    <xf numFmtId="0" fontId="53" fillId="0" borderId="0"/>
    <xf numFmtId="0" fontId="3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4" fillId="0" borderId="0"/>
    <xf numFmtId="44" fontId="36" fillId="0" borderId="0" applyFont="0" applyFill="0" applyBorder="0" applyAlignment="0" applyProtection="0"/>
  </cellStyleXfs>
  <cellXfs count="203">
    <xf numFmtId="0" fontId="0" fillId="0" borderId="0" xfId="0"/>
    <xf numFmtId="0" fontId="9" fillId="0" borderId="0" xfId="339" applyFont="1" applyAlignment="1">
      <alignment horizontal="center" vertical="top"/>
    </xf>
    <xf numFmtId="0" fontId="9" fillId="0" borderId="0" xfId="339" applyFont="1" applyFill="1" applyAlignment="1">
      <alignment horizontal="center" vertical="top"/>
    </xf>
    <xf numFmtId="0" fontId="0" fillId="0" borderId="0" xfId="0" applyAlignment="1">
      <alignment horizontal="center"/>
    </xf>
    <xf numFmtId="0" fontId="44" fillId="0" borderId="0" xfId="0" applyFont="1" applyBorder="1" applyAlignment="1">
      <alignment vertical="top"/>
    </xf>
    <xf numFmtId="49" fontId="41" fillId="0" borderId="15" xfId="350" applyNumberFormat="1" applyFont="1" applyFill="1" applyBorder="1" applyAlignment="1" applyProtection="1">
      <alignment horizontal="left" vertical="top"/>
    </xf>
    <xf numFmtId="4" fontId="40" fillId="0" borderId="15" xfId="279" applyNumberFormat="1" applyFont="1" applyFill="1" applyBorder="1" applyAlignment="1">
      <alignment vertical="top"/>
    </xf>
    <xf numFmtId="172" fontId="40" fillId="0" borderId="15" xfId="279" applyNumberFormat="1" applyFont="1" applyFill="1" applyBorder="1" applyAlignment="1">
      <alignment vertical="top"/>
    </xf>
    <xf numFmtId="172" fontId="41" fillId="0" borderId="15" xfId="0" applyNumberFormat="1" applyFont="1" applyBorder="1" applyAlignment="1">
      <alignment vertical="top"/>
    </xf>
    <xf numFmtId="0" fontId="41" fillId="0" borderId="0" xfId="339" applyFont="1" applyFill="1" applyAlignment="1">
      <alignment horizontal="center" vertical="top"/>
    </xf>
    <xf numFmtId="49" fontId="42" fillId="0" borderId="23" xfId="0" applyNumberFormat="1" applyFont="1" applyFill="1" applyBorder="1" applyAlignment="1">
      <alignment horizontal="left" vertical="top" wrapText="1"/>
    </xf>
    <xf numFmtId="0" fontId="40" fillId="0" borderId="23" xfId="183" applyNumberFormat="1" applyFont="1" applyFill="1" applyBorder="1" applyAlignment="1">
      <alignment horizontal="left" vertical="top" wrapText="1"/>
    </xf>
    <xf numFmtId="4" fontId="42" fillId="0" borderId="23" xfId="183" applyNumberFormat="1" applyFont="1" applyFill="1" applyBorder="1" applyAlignment="1">
      <alignment horizontal="right" vertical="top" wrapText="1"/>
    </xf>
    <xf numFmtId="172" fontId="42" fillId="0" borderId="23" xfId="183" applyNumberFormat="1" applyFont="1" applyFill="1" applyBorder="1" applyAlignment="1">
      <alignment horizontal="right" vertical="top" wrapText="1"/>
    </xf>
    <xf numFmtId="0" fontId="42" fillId="24" borderId="0" xfId="351" applyNumberFormat="1" applyFont="1" applyFill="1" applyBorder="1" applyAlignment="1" applyProtection="1">
      <alignment horizontal="center" vertical="top" wrapText="1"/>
      <protection locked="0"/>
    </xf>
    <xf numFmtId="0" fontId="42" fillId="24" borderId="0" xfId="372" applyFont="1" applyFill="1" applyBorder="1" applyAlignment="1" applyProtection="1">
      <alignment horizontal="center" vertical="top" wrapText="1"/>
      <protection locked="0"/>
    </xf>
    <xf numFmtId="0" fontId="42" fillId="24" borderId="0" xfId="372" applyFont="1" applyFill="1" applyBorder="1" applyAlignment="1" applyProtection="1">
      <alignment horizontal="center" vertical="top"/>
      <protection locked="0"/>
    </xf>
    <xf numFmtId="4" fontId="42" fillId="24" borderId="0" xfId="372" applyNumberFormat="1" applyFont="1" applyFill="1" applyBorder="1" applyAlignment="1" applyProtection="1">
      <alignment horizontal="center" vertical="top" wrapText="1"/>
      <protection locked="0"/>
    </xf>
    <xf numFmtId="172" fontId="42" fillId="24" borderId="0" xfId="372" applyNumberFormat="1" applyFont="1" applyFill="1" applyBorder="1" applyAlignment="1" applyProtection="1">
      <alignment horizontal="center" vertical="top" wrapText="1"/>
      <protection locked="0"/>
    </xf>
    <xf numFmtId="49" fontId="47" fillId="0" borderId="0" xfId="0" applyNumberFormat="1" applyFont="1" applyBorder="1" applyAlignment="1">
      <alignment horizontal="left" vertical="top" wrapText="1"/>
    </xf>
    <xf numFmtId="0" fontId="47" fillId="0" borderId="0" xfId="0" applyNumberFormat="1" applyFont="1" applyBorder="1" applyAlignment="1">
      <alignment vertical="top" wrapText="1"/>
    </xf>
    <xf numFmtId="4" fontId="44" fillId="0" borderId="0" xfId="0" applyNumberFormat="1" applyFont="1" applyBorder="1" applyAlignment="1">
      <alignment horizontal="right" vertical="top" wrapText="1"/>
    </xf>
    <xf numFmtId="4" fontId="41" fillId="0" borderId="0" xfId="0" applyNumberFormat="1" applyFont="1" applyBorder="1" applyAlignment="1">
      <alignment horizontal="right" vertical="top" wrapText="1"/>
    </xf>
    <xf numFmtId="172" fontId="41" fillId="0" borderId="0" xfId="279" applyNumberFormat="1" applyFont="1" applyBorder="1" applyAlignment="1">
      <alignment horizontal="right" vertical="top" shrinkToFit="1"/>
    </xf>
    <xf numFmtId="172" fontId="44" fillId="0" borderId="0" xfId="0" applyNumberFormat="1" applyFont="1" applyBorder="1" applyAlignment="1">
      <alignment horizontal="right" vertical="top" shrinkToFit="1"/>
    </xf>
    <xf numFmtId="4" fontId="48" fillId="26" borderId="19" xfId="0" applyNumberFormat="1" applyFont="1" applyFill="1" applyBorder="1" applyAlignment="1">
      <alignment horizontal="right" vertical="top" wrapText="1"/>
    </xf>
    <xf numFmtId="172" fontId="45" fillId="26" borderId="19" xfId="279" applyNumberFormat="1" applyFont="1" applyFill="1" applyBorder="1" applyAlignment="1">
      <alignment horizontal="right" vertical="top" shrinkToFit="1"/>
    </xf>
    <xf numFmtId="49" fontId="47" fillId="0" borderId="43" xfId="0" applyNumberFormat="1" applyFont="1" applyBorder="1" applyAlignment="1">
      <alignment horizontal="left" vertical="top" wrapText="1"/>
    </xf>
    <xf numFmtId="0" fontId="47" fillId="0" borderId="22" xfId="0" applyNumberFormat="1" applyFont="1" applyBorder="1" applyAlignment="1">
      <alignment vertical="top" wrapText="1"/>
    </xf>
    <xf numFmtId="4" fontId="44" fillId="0" borderId="26" xfId="0" applyNumberFormat="1" applyFont="1" applyBorder="1" applyAlignment="1">
      <alignment horizontal="right" vertical="top" wrapText="1"/>
    </xf>
    <xf numFmtId="4" fontId="41" fillId="0" borderId="22" xfId="0" applyNumberFormat="1" applyFont="1" applyBorder="1" applyAlignment="1">
      <alignment horizontal="right" vertical="top" wrapText="1"/>
    </xf>
    <xf numFmtId="172" fontId="41" fillId="0" borderId="26" xfId="279" applyNumberFormat="1" applyFont="1" applyBorder="1" applyAlignment="1">
      <alignment horizontal="right" vertical="top" shrinkToFit="1"/>
    </xf>
    <xf numFmtId="172" fontId="44" fillId="0" borderId="44" xfId="0" applyNumberFormat="1" applyFont="1" applyBorder="1" applyAlignment="1">
      <alignment horizontal="right" vertical="top" shrinkToFit="1"/>
    </xf>
    <xf numFmtId="49" fontId="40" fillId="0" borderId="38" xfId="0" applyNumberFormat="1" applyFont="1" applyBorder="1" applyAlignment="1">
      <alignment horizontal="left" vertical="top" wrapText="1"/>
    </xf>
    <xf numFmtId="0" fontId="41" fillId="0" borderId="18" xfId="0" applyFont="1" applyFill="1" applyBorder="1" applyAlignment="1">
      <alignment horizontal="right" vertical="top"/>
    </xf>
    <xf numFmtId="4" fontId="41" fillId="0" borderId="17" xfId="0" applyNumberFormat="1" applyFont="1" applyFill="1" applyBorder="1" applyAlignment="1">
      <alignment horizontal="right" vertical="top"/>
    </xf>
    <xf numFmtId="172" fontId="41" fillId="0" borderId="18" xfId="0" applyNumberFormat="1" applyFont="1" applyFill="1" applyBorder="1" applyAlignment="1">
      <alignment horizontal="right" vertical="top" shrinkToFit="1"/>
    </xf>
    <xf numFmtId="172" fontId="41" fillId="0" borderId="39" xfId="0" applyNumberFormat="1" applyFont="1" applyBorder="1" applyAlignment="1">
      <alignment horizontal="right" vertical="top" shrinkToFit="1"/>
    </xf>
    <xf numFmtId="49" fontId="41" fillId="0" borderId="38" xfId="0" applyNumberFormat="1" applyFont="1" applyBorder="1" applyAlignment="1">
      <alignment horizontal="left" vertical="top" wrapText="1"/>
    </xf>
    <xf numFmtId="0" fontId="41" fillId="0" borderId="17" xfId="0" applyNumberFormat="1" applyFont="1" applyFill="1" applyBorder="1" applyAlignment="1">
      <alignment vertical="top" wrapText="1"/>
    </xf>
    <xf numFmtId="172" fontId="41" fillId="0" borderId="39" xfId="0" applyNumberFormat="1" applyFont="1" applyFill="1" applyBorder="1" applyAlignment="1">
      <alignment horizontal="right" vertical="top" shrinkToFit="1"/>
    </xf>
    <xf numFmtId="49" fontId="40" fillId="0" borderId="41" xfId="0" applyNumberFormat="1" applyFont="1" applyBorder="1" applyAlignment="1">
      <alignment horizontal="left" vertical="top" wrapText="1"/>
    </xf>
    <xf numFmtId="0" fontId="40" fillId="0" borderId="21" xfId="0" applyNumberFormat="1" applyFont="1" applyBorder="1" applyAlignment="1">
      <alignment vertical="top" wrapText="1"/>
    </xf>
    <xf numFmtId="0" fontId="40" fillId="0" borderId="24" xfId="0" applyNumberFormat="1" applyFont="1" applyBorder="1" applyAlignment="1">
      <alignment vertical="top" wrapText="1"/>
    </xf>
    <xf numFmtId="4" fontId="40" fillId="0" borderId="21" xfId="0" applyNumberFormat="1" applyFont="1" applyBorder="1" applyAlignment="1">
      <alignment horizontal="right" vertical="top" wrapText="1"/>
    </xf>
    <xf numFmtId="172" fontId="40" fillId="0" borderId="24" xfId="279" applyNumberFormat="1" applyFont="1" applyBorder="1" applyAlignment="1">
      <alignment horizontal="right" vertical="top" shrinkToFit="1"/>
    </xf>
    <xf numFmtId="172" fontId="40" fillId="27" borderId="42" xfId="0" applyNumberFormat="1" applyFont="1" applyFill="1" applyBorder="1" applyAlignment="1">
      <alignment horizontal="right" vertical="top" shrinkToFit="1"/>
    </xf>
    <xf numFmtId="172" fontId="41" fillId="0" borderId="40" xfId="0" applyNumberFormat="1" applyFont="1" applyFill="1" applyBorder="1" applyAlignment="1">
      <alignment horizontal="right" vertical="top" shrinkToFit="1"/>
    </xf>
    <xf numFmtId="0" fontId="41" fillId="0" borderId="27" xfId="0" applyNumberFormat="1" applyFont="1" applyFill="1" applyBorder="1" applyAlignment="1">
      <alignment vertical="top" wrapText="1"/>
    </xf>
    <xf numFmtId="4" fontId="45" fillId="26" borderId="20" xfId="0" applyNumberFormat="1" applyFont="1" applyFill="1" applyBorder="1" applyAlignment="1">
      <alignment horizontal="right" vertical="top" wrapText="1"/>
    </xf>
    <xf numFmtId="172" fontId="48" fillId="26" borderId="30" xfId="0" applyNumberFormat="1" applyFont="1" applyFill="1" applyBorder="1" applyAlignment="1">
      <alignment horizontal="right" vertical="top" shrinkToFit="1"/>
    </xf>
    <xf numFmtId="0" fontId="49" fillId="0" borderId="17" xfId="0" applyNumberFormat="1" applyFont="1" applyBorder="1" applyAlignment="1">
      <alignment vertical="top" wrapText="1"/>
    </xf>
    <xf numFmtId="0" fontId="41" fillId="0" borderId="18" xfId="0" applyFont="1" applyFill="1" applyBorder="1" applyAlignment="1">
      <alignment horizontal="left" vertical="top"/>
    </xf>
    <xf numFmtId="4" fontId="41" fillId="0" borderId="17" xfId="0" applyNumberFormat="1" applyFont="1" applyFill="1" applyBorder="1" applyAlignment="1">
      <alignment vertical="top"/>
    </xf>
    <xf numFmtId="172" fontId="41" fillId="0" borderId="18" xfId="279" applyNumberFormat="1" applyFont="1" applyFill="1" applyBorder="1" applyAlignment="1">
      <alignment vertical="top" shrinkToFit="1"/>
    </xf>
    <xf numFmtId="4" fontId="44" fillId="0" borderId="14" xfId="0" applyNumberFormat="1" applyFont="1" applyBorder="1" applyAlignment="1">
      <alignment horizontal="right" vertical="top" wrapText="1"/>
    </xf>
    <xf numFmtId="4" fontId="41" fillId="0" borderId="14" xfId="0" applyNumberFormat="1" applyFont="1" applyBorder="1" applyAlignment="1">
      <alignment horizontal="right" vertical="top" wrapText="1"/>
    </xf>
    <xf numFmtId="172" fontId="41" fillId="0" borderId="14" xfId="279" applyNumberFormat="1" applyFont="1" applyBorder="1" applyAlignment="1">
      <alignment horizontal="right" vertical="top" wrapText="1"/>
    </xf>
    <xf numFmtId="49" fontId="44" fillId="0" borderId="14" xfId="0" applyNumberFormat="1" applyFont="1" applyBorder="1" applyAlignment="1">
      <alignment vertical="top" wrapText="1"/>
    </xf>
    <xf numFmtId="0" fontId="41" fillId="0" borderId="14" xfId="0" applyNumberFormat="1" applyFont="1" applyBorder="1" applyAlignment="1">
      <alignment vertical="top" wrapText="1"/>
    </xf>
    <xf numFmtId="172" fontId="44" fillId="0" borderId="14" xfId="0" applyNumberFormat="1" applyFont="1" applyBorder="1" applyAlignment="1">
      <alignment horizontal="right" vertical="top"/>
    </xf>
    <xf numFmtId="0" fontId="38" fillId="0" borderId="60" xfId="0" applyFont="1" applyBorder="1"/>
    <xf numFmtId="0" fontId="39" fillId="29" borderId="60" xfId="0" applyFont="1" applyFill="1" applyBorder="1" applyAlignment="1">
      <alignment wrapText="1"/>
    </xf>
    <xf numFmtId="0" fontId="39" fillId="29" borderId="60" xfId="0" applyFont="1" applyFill="1" applyBorder="1" applyAlignment="1"/>
    <xf numFmtId="0" fontId="39" fillId="29" borderId="60" xfId="0" applyFont="1" applyFill="1" applyBorder="1" applyAlignment="1">
      <alignment horizontal="left"/>
    </xf>
    <xf numFmtId="49" fontId="50" fillId="26" borderId="31" xfId="0" applyNumberFormat="1" applyFont="1" applyFill="1" applyBorder="1" applyAlignment="1">
      <alignment horizontal="left" vertical="top" wrapText="1"/>
    </xf>
    <xf numFmtId="0" fontId="50" fillId="26" borderId="20" xfId="0" applyNumberFormat="1" applyFont="1" applyFill="1" applyBorder="1" applyAlignment="1">
      <alignment vertical="top" wrapText="1"/>
    </xf>
    <xf numFmtId="0" fontId="41" fillId="0" borderId="28" xfId="0" applyFont="1" applyFill="1" applyBorder="1" applyAlignment="1">
      <alignment horizontal="left" vertical="top"/>
    </xf>
    <xf numFmtId="4" fontId="41" fillId="0" borderId="27" xfId="0" applyNumberFormat="1" applyFont="1" applyFill="1" applyBorder="1" applyAlignment="1">
      <alignment vertical="top"/>
    </xf>
    <xf numFmtId="172" fontId="41" fillId="0" borderId="28" xfId="279" applyNumberFormat="1" applyFont="1" applyFill="1" applyBorder="1" applyAlignment="1">
      <alignment vertical="top" shrinkToFit="1"/>
    </xf>
    <xf numFmtId="172" fontId="43" fillId="26" borderId="30" xfId="0" applyNumberFormat="1" applyFont="1" applyFill="1" applyBorder="1" applyAlignment="1">
      <alignment horizontal="right" vertical="top" shrinkToFit="1"/>
    </xf>
    <xf numFmtId="0" fontId="0" fillId="0" borderId="0" xfId="0" applyProtection="1">
      <protection locked="0"/>
    </xf>
    <xf numFmtId="0" fontId="54" fillId="0" borderId="0" xfId="0" applyFont="1" applyBorder="1" applyAlignment="1">
      <alignment vertical="top" wrapText="1"/>
    </xf>
    <xf numFmtId="0" fontId="54" fillId="0" borderId="13" xfId="338" applyFont="1" applyBorder="1" applyAlignment="1" applyProtection="1">
      <alignment horizontal="center" vertical="top"/>
    </xf>
    <xf numFmtId="0" fontId="54" fillId="0" borderId="13" xfId="338" applyFont="1" applyBorder="1" applyAlignment="1" applyProtection="1">
      <alignment horizontal="justify"/>
    </xf>
    <xf numFmtId="4" fontId="54" fillId="0" borderId="13" xfId="338" applyNumberFormat="1" applyFont="1" applyBorder="1" applyAlignment="1" applyProtection="1">
      <alignment horizontal="center"/>
    </xf>
    <xf numFmtId="172" fontId="55" fillId="25" borderId="55" xfId="0" applyNumberFormat="1" applyFont="1" applyFill="1" applyBorder="1" applyAlignment="1">
      <alignment horizontal="center" vertical="top" wrapText="1"/>
    </xf>
    <xf numFmtId="0" fontId="55" fillId="0" borderId="15" xfId="0" applyNumberFormat="1" applyFont="1" applyBorder="1" applyAlignment="1">
      <alignment vertical="top" wrapText="1"/>
    </xf>
    <xf numFmtId="4" fontId="55" fillId="0" borderId="56" xfId="0" applyNumberFormat="1" applyFont="1" applyBorder="1" applyAlignment="1"/>
    <xf numFmtId="0" fontId="55" fillId="0" borderId="0" xfId="351" applyFont="1" applyBorder="1" applyAlignment="1" applyProtection="1">
      <alignment horizontal="center" wrapText="1"/>
    </xf>
    <xf numFmtId="49" fontId="55" fillId="0" borderId="61" xfId="0" applyNumberFormat="1" applyFont="1" applyBorder="1" applyAlignment="1">
      <alignment vertical="top" wrapText="1"/>
    </xf>
    <xf numFmtId="0" fontId="54" fillId="0" borderId="61" xfId="0" applyFont="1" applyBorder="1" applyAlignment="1">
      <alignment vertical="top" wrapText="1"/>
    </xf>
    <xf numFmtId="0" fontId="55" fillId="0" borderId="61" xfId="0" applyNumberFormat="1" applyFont="1" applyBorder="1" applyAlignment="1">
      <alignment vertical="top" wrapText="1"/>
    </xf>
    <xf numFmtId="4" fontId="55" fillId="0" borderId="61" xfId="0" applyNumberFormat="1" applyFont="1" applyBorder="1" applyAlignment="1"/>
    <xf numFmtId="0" fontId="54" fillId="0" borderId="15" xfId="0" applyFont="1" applyBorder="1" applyAlignment="1">
      <alignment vertical="top" wrapText="1"/>
    </xf>
    <xf numFmtId="0" fontId="54" fillId="0" borderId="14" xfId="0" applyFont="1" applyBorder="1" applyAlignment="1">
      <alignment vertical="top" wrapText="1"/>
    </xf>
    <xf numFmtId="0" fontId="38" fillId="0" borderId="0" xfId="0" applyFont="1"/>
    <xf numFmtId="0" fontId="40" fillId="0" borderId="0" xfId="986" applyFont="1" applyBorder="1"/>
    <xf numFmtId="0" fontId="41" fillId="0" borderId="0" xfId="986" applyFont="1"/>
    <xf numFmtId="0" fontId="41" fillId="0" borderId="0" xfId="986" applyFont="1" applyBorder="1"/>
    <xf numFmtId="4" fontId="41" fillId="0" borderId="0" xfId="986" applyNumberFormat="1" applyFont="1" applyBorder="1" applyAlignment="1">
      <alignment horizontal="justify" vertical="center"/>
    </xf>
    <xf numFmtId="0" fontId="41" fillId="0" borderId="0" xfId="986" applyFont="1" applyBorder="1" applyAlignment="1">
      <alignment horizontal="justify"/>
    </xf>
    <xf numFmtId="0" fontId="58" fillId="0" borderId="0" xfId="986" applyFont="1" applyBorder="1"/>
    <xf numFmtId="4" fontId="40" fillId="0" borderId="0" xfId="986" applyNumberFormat="1" applyFont="1" applyBorder="1" applyAlignment="1">
      <alignment vertical="top" wrapText="1"/>
    </xf>
    <xf numFmtId="4" fontId="58" fillId="0" borderId="0" xfId="986" applyNumberFormat="1" applyFont="1" applyBorder="1" applyAlignment="1">
      <alignment vertical="top" wrapText="1"/>
    </xf>
    <xf numFmtId="0" fontId="41" fillId="0" borderId="0" xfId="986" applyFont="1" applyBorder="1" applyAlignment="1">
      <alignment wrapText="1"/>
    </xf>
    <xf numFmtId="0" fontId="41" fillId="0" borderId="0" xfId="986" applyFont="1" applyAlignment="1">
      <alignment wrapText="1"/>
    </xf>
    <xf numFmtId="0" fontId="40" fillId="0" borderId="0" xfId="986" applyFont="1" applyBorder="1" applyAlignment="1">
      <alignment wrapText="1"/>
    </xf>
    <xf numFmtId="0" fontId="40" fillId="0" borderId="0" xfId="986" applyFont="1" applyAlignment="1">
      <alignment wrapText="1"/>
    </xf>
    <xf numFmtId="49" fontId="41" fillId="0" borderId="38" xfId="0" applyNumberFormat="1" applyFont="1" applyBorder="1" applyAlignment="1">
      <alignment horizontal="left" vertical="top" wrapText="1"/>
    </xf>
    <xf numFmtId="0" fontId="41" fillId="0" borderId="0" xfId="986" applyFont="1" applyAlignment="1">
      <alignment vertical="top" wrapText="1"/>
    </xf>
    <xf numFmtId="49" fontId="55" fillId="25" borderId="31" xfId="0" applyNumberFormat="1" applyFont="1" applyFill="1" applyBorder="1" applyAlignment="1">
      <alignment horizontal="center" wrapText="1"/>
    </xf>
    <xf numFmtId="49" fontId="56" fillId="26" borderId="67" xfId="0" applyNumberFormat="1" applyFont="1" applyFill="1" applyBorder="1" applyAlignment="1">
      <alignment horizontal="center" wrapText="1"/>
    </xf>
    <xf numFmtId="49" fontId="55" fillId="0" borderId="66" xfId="0" applyNumberFormat="1" applyFont="1" applyBorder="1" applyAlignment="1">
      <alignment vertical="top" wrapText="1"/>
    </xf>
    <xf numFmtId="0" fontId="55" fillId="0" borderId="65" xfId="351" applyFont="1" applyBorder="1" applyAlignment="1" applyProtection="1">
      <alignment horizontal="center" wrapText="1"/>
    </xf>
    <xf numFmtId="49" fontId="54" fillId="0" borderId="0" xfId="0" applyNumberFormat="1" applyFont="1" applyBorder="1" applyAlignment="1">
      <alignment vertical="top" wrapText="1"/>
    </xf>
    <xf numFmtId="0" fontId="54" fillId="0" borderId="0" xfId="0" applyFont="1" applyBorder="1" applyAlignment="1"/>
    <xf numFmtId="0" fontId="54" fillId="0" borderId="0" xfId="0" applyFont="1" applyBorder="1"/>
    <xf numFmtId="0" fontId="55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54" fillId="0" borderId="0" xfId="0" applyFont="1"/>
    <xf numFmtId="0" fontId="54" fillId="0" borderId="0" xfId="0" applyFont="1" applyAlignment="1">
      <alignment wrapText="1"/>
    </xf>
    <xf numFmtId="0" fontId="54" fillId="0" borderId="14" xfId="0" applyFont="1" applyBorder="1"/>
    <xf numFmtId="0" fontId="54" fillId="0" borderId="16" xfId="0" applyFont="1" applyBorder="1"/>
    <xf numFmtId="0" fontId="54" fillId="26" borderId="64" xfId="0" applyFont="1" applyFill="1" applyBorder="1" applyAlignment="1"/>
    <xf numFmtId="0" fontId="56" fillId="26" borderId="62" xfId="0" applyNumberFormat="1" applyFont="1" applyFill="1" applyBorder="1" applyAlignment="1">
      <alignment vertical="top" wrapText="1"/>
    </xf>
    <xf numFmtId="172" fontId="54" fillId="30" borderId="16" xfId="0" applyNumberFormat="1" applyFont="1" applyFill="1" applyBorder="1"/>
    <xf numFmtId="172" fontId="54" fillId="0" borderId="30" xfId="351" applyNumberFormat="1" applyFont="1" applyFill="1" applyBorder="1" applyAlignment="1" applyProtection="1">
      <alignment horizontal="center" vertical="center"/>
    </xf>
    <xf numFmtId="49" fontId="54" fillId="0" borderId="15" xfId="0" applyNumberFormat="1" applyFont="1" applyBorder="1" applyAlignment="1">
      <alignment vertical="top" wrapText="1"/>
    </xf>
    <xf numFmtId="0" fontId="54" fillId="0" borderId="15" xfId="0" applyFont="1" applyBorder="1" applyAlignment="1"/>
    <xf numFmtId="49" fontId="54" fillId="0" borderId="14" xfId="0" applyNumberFormat="1" applyFont="1" applyBorder="1" applyAlignment="1">
      <alignment vertical="top" wrapText="1"/>
    </xf>
    <xf numFmtId="0" fontId="54" fillId="0" borderId="14" xfId="0" applyFont="1" applyBorder="1" applyAlignment="1"/>
    <xf numFmtId="172" fontId="59" fillId="24" borderId="0" xfId="372" applyNumberFormat="1" applyFont="1" applyFill="1" applyBorder="1" applyAlignment="1" applyProtection="1">
      <alignment horizontal="center" vertical="top" wrapText="1"/>
      <protection locked="0"/>
    </xf>
    <xf numFmtId="0" fontId="54" fillId="0" borderId="17" xfId="0" applyFont="1" applyBorder="1"/>
    <xf numFmtId="0" fontId="54" fillId="0" borderId="6" xfId="0" applyFont="1" applyBorder="1"/>
    <xf numFmtId="172" fontId="54" fillId="0" borderId="20" xfId="351" applyNumberFormat="1" applyFont="1" applyFill="1" applyBorder="1" applyAlignment="1" applyProtection="1">
      <alignment horizontal="center" vertical="center"/>
    </xf>
    <xf numFmtId="172" fontId="60" fillId="26" borderId="63" xfId="0" applyNumberFormat="1" applyFont="1" applyFill="1" applyBorder="1" applyAlignment="1">
      <alignment horizontal="center" vertical="top" wrapText="1"/>
    </xf>
    <xf numFmtId="172" fontId="56" fillId="26" borderId="63" xfId="0" applyNumberFormat="1" applyFont="1" applyFill="1" applyBorder="1" applyAlignment="1">
      <alignment horizontal="center" vertical="top" wrapText="1"/>
    </xf>
    <xf numFmtId="0" fontId="54" fillId="0" borderId="0" xfId="0" applyFont="1" applyBorder="1" applyAlignment="1">
      <alignment horizontal="right"/>
    </xf>
    <xf numFmtId="0" fontId="54" fillId="0" borderId="0" xfId="0" applyFont="1" applyAlignment="1">
      <alignment horizontal="right"/>
    </xf>
    <xf numFmtId="0" fontId="54" fillId="0" borderId="0" xfId="0" applyFont="1" applyAlignment="1">
      <alignment horizontal="right" wrapText="1"/>
    </xf>
    <xf numFmtId="0" fontId="54" fillId="0" borderId="14" xfId="0" applyFont="1" applyBorder="1" applyAlignment="1">
      <alignment horizontal="right"/>
    </xf>
    <xf numFmtId="172" fontId="54" fillId="0" borderId="14" xfId="0" applyNumberFormat="1" applyFont="1" applyBorder="1" applyAlignment="1">
      <alignment horizontal="right"/>
    </xf>
    <xf numFmtId="0" fontId="55" fillId="29" borderId="70" xfId="0" applyFont="1" applyFill="1" applyBorder="1" applyAlignment="1">
      <alignment horizontal="center" wrapText="1"/>
    </xf>
    <xf numFmtId="49" fontId="55" fillId="0" borderId="0" xfId="351" applyNumberFormat="1" applyFont="1" applyFill="1" applyBorder="1" applyAlignment="1" applyProtection="1">
      <alignment horizontal="center" vertical="center" wrapText="1"/>
    </xf>
    <xf numFmtId="4" fontId="55" fillId="0" borderId="0" xfId="338" applyNumberFormat="1" applyFont="1" applyFill="1" applyBorder="1" applyAlignment="1" applyProtection="1">
      <alignment horizontal="center" vertical="center"/>
    </xf>
    <xf numFmtId="4" fontId="55" fillId="0" borderId="0" xfId="338" applyNumberFormat="1" applyFont="1" applyFill="1" applyBorder="1" applyAlignment="1" applyProtection="1">
      <alignment horizontal="center" vertical="center" wrapText="1"/>
    </xf>
    <xf numFmtId="0" fontId="54" fillId="0" borderId="0" xfId="0" applyFont="1" applyFill="1"/>
    <xf numFmtId="0" fontId="54" fillId="0" borderId="0" xfId="0" applyFont="1" applyFill="1" applyAlignment="1">
      <alignment horizontal="right"/>
    </xf>
    <xf numFmtId="0" fontId="54" fillId="31" borderId="0" xfId="0" applyFont="1" applyFill="1"/>
    <xf numFmtId="172" fontId="57" fillId="26" borderId="55" xfId="351" applyNumberFormat="1" applyFont="1" applyFill="1" applyBorder="1" applyAlignment="1" applyProtection="1">
      <alignment horizontal="center" vertical="center"/>
    </xf>
    <xf numFmtId="172" fontId="55" fillId="28" borderId="59" xfId="351" applyNumberFormat="1" applyFont="1" applyFill="1" applyBorder="1" applyAlignment="1" applyProtection="1">
      <alignment horizontal="center" vertical="center"/>
    </xf>
    <xf numFmtId="172" fontId="55" fillId="0" borderId="30" xfId="351" applyNumberFormat="1" applyFont="1" applyFill="1" applyBorder="1" applyAlignment="1" applyProtection="1">
      <alignment horizontal="center" vertical="center"/>
    </xf>
    <xf numFmtId="172" fontId="57" fillId="26" borderId="20" xfId="351" applyNumberFormat="1" applyFont="1" applyFill="1" applyBorder="1" applyAlignment="1" applyProtection="1">
      <alignment horizontal="center" vertical="center"/>
    </xf>
    <xf numFmtId="173" fontId="56" fillId="0" borderId="6" xfId="0" applyNumberFormat="1" applyFont="1" applyBorder="1"/>
    <xf numFmtId="172" fontId="55" fillId="28" borderId="69" xfId="351" applyNumberFormat="1" applyFont="1" applyFill="1" applyBorder="1" applyAlignment="1" applyProtection="1">
      <alignment horizontal="center" vertical="center"/>
    </xf>
    <xf numFmtId="172" fontId="55" fillId="0" borderId="20" xfId="351" applyNumberFormat="1" applyFont="1" applyFill="1" applyBorder="1" applyAlignment="1" applyProtection="1">
      <alignment horizontal="center" vertical="center"/>
    </xf>
    <xf numFmtId="49" fontId="40" fillId="29" borderId="60" xfId="0" applyNumberFormat="1" applyFont="1" applyFill="1" applyBorder="1" applyAlignment="1">
      <alignment horizontal="left" wrapText="1"/>
    </xf>
    <xf numFmtId="0" fontId="55" fillId="29" borderId="74" xfId="0" applyFont="1" applyFill="1" applyBorder="1" applyAlignment="1">
      <alignment horizontal="center" vertical="center" wrapText="1"/>
    </xf>
    <xf numFmtId="172" fontId="41" fillId="0" borderId="18" xfId="279" applyNumberFormat="1" applyFont="1" applyFill="1" applyBorder="1" applyAlignment="1" applyProtection="1">
      <alignment vertical="top" shrinkToFit="1"/>
      <protection locked="0"/>
    </xf>
    <xf numFmtId="0" fontId="61" fillId="29" borderId="71" xfId="0" applyFont="1" applyFill="1" applyBorder="1" applyAlignment="1">
      <alignment horizontal="left"/>
    </xf>
    <xf numFmtId="0" fontId="61" fillId="29" borderId="72" xfId="0" applyFont="1" applyFill="1" applyBorder="1" applyAlignment="1">
      <alignment horizontal="left"/>
    </xf>
    <xf numFmtId="0" fontId="61" fillId="29" borderId="73" xfId="0" applyFont="1" applyFill="1" applyBorder="1" applyAlignment="1">
      <alignment horizontal="left"/>
    </xf>
    <xf numFmtId="0" fontId="61" fillId="29" borderId="24" xfId="0" applyFont="1" applyFill="1" applyBorder="1" applyAlignment="1">
      <alignment horizontal="left"/>
    </xf>
    <xf numFmtId="0" fontId="61" fillId="29" borderId="72" xfId="0" applyFont="1" applyFill="1" applyBorder="1" applyAlignment="1">
      <alignment horizontal="center"/>
    </xf>
    <xf numFmtId="0" fontId="61" fillId="29" borderId="24" xfId="0" applyFont="1" applyFill="1" applyBorder="1" applyAlignment="1">
      <alignment horizontal="center"/>
    </xf>
    <xf numFmtId="0" fontId="55" fillId="0" borderId="29" xfId="351" applyFont="1" applyFill="1" applyBorder="1" applyAlignment="1" applyProtection="1">
      <alignment horizontal="center" vertical="center" wrapText="1"/>
    </xf>
    <xf numFmtId="0" fontId="55" fillId="0" borderId="19" xfId="351" applyFont="1" applyFill="1" applyBorder="1" applyAlignment="1" applyProtection="1">
      <alignment horizontal="center" vertical="center" wrapText="1"/>
    </xf>
    <xf numFmtId="0" fontId="55" fillId="0" borderId="51" xfId="351" applyFont="1" applyFill="1" applyBorder="1" applyAlignment="1" applyProtection="1">
      <alignment horizontal="center" vertical="center" wrapText="1"/>
    </xf>
    <xf numFmtId="0" fontId="56" fillId="26" borderId="29" xfId="0" applyFont="1" applyFill="1" applyBorder="1" applyAlignment="1">
      <alignment horizontal="center" vertical="center"/>
    </xf>
    <xf numFmtId="0" fontId="56" fillId="26" borderId="19" xfId="0" applyFont="1" applyFill="1" applyBorder="1" applyAlignment="1">
      <alignment horizontal="center" vertical="center"/>
    </xf>
    <xf numFmtId="0" fontId="56" fillId="26" borderId="51" xfId="0" applyFont="1" applyFill="1" applyBorder="1" applyAlignment="1">
      <alignment horizontal="center" vertical="center"/>
    </xf>
    <xf numFmtId="49" fontId="55" fillId="0" borderId="60" xfId="0" applyNumberFormat="1" applyFont="1" applyBorder="1" applyAlignment="1">
      <alignment horizontal="center" vertical="center" wrapText="1"/>
    </xf>
    <xf numFmtId="0" fontId="55" fillId="0" borderId="60" xfId="0" applyNumberFormat="1" applyFont="1" applyBorder="1" applyAlignment="1">
      <alignment horizontal="center" vertical="center" wrapText="1"/>
    </xf>
    <xf numFmtId="0" fontId="55" fillId="0" borderId="60" xfId="0" applyNumberFormat="1" applyFont="1" applyBorder="1" applyAlignment="1">
      <alignment horizontal="center" vertical="center"/>
    </xf>
    <xf numFmtId="0" fontId="55" fillId="0" borderId="60" xfId="0" applyNumberFormat="1" applyFont="1" applyBorder="1" applyAlignment="1">
      <alignment horizontal="center" vertical="top" wrapText="1"/>
    </xf>
    <xf numFmtId="49" fontId="55" fillId="25" borderId="52" xfId="0" applyNumberFormat="1" applyFont="1" applyFill="1" applyBorder="1" applyAlignment="1">
      <alignment horizontal="left" wrapText="1"/>
    </xf>
    <xf numFmtId="49" fontId="55" fillId="25" borderId="51" xfId="0" applyNumberFormat="1" applyFont="1" applyFill="1" applyBorder="1" applyAlignment="1">
      <alignment horizontal="left" wrapText="1"/>
    </xf>
    <xf numFmtId="0" fontId="56" fillId="0" borderId="60" xfId="279" applyFont="1" applyFill="1" applyBorder="1" applyAlignment="1" applyProtection="1">
      <alignment horizontal="center" vertical="center" wrapText="1"/>
    </xf>
    <xf numFmtId="0" fontId="55" fillId="28" borderId="68" xfId="351" applyFont="1" applyFill="1" applyBorder="1" applyAlignment="1" applyProtection="1">
      <alignment horizontal="center" vertical="center" wrapText="1"/>
    </xf>
    <xf numFmtId="0" fontId="55" fillId="28" borderId="57" xfId="351" applyFont="1" applyFill="1" applyBorder="1" applyAlignment="1" applyProtection="1">
      <alignment horizontal="center" vertical="center" wrapText="1"/>
    </xf>
    <xf numFmtId="0" fontId="55" fillId="28" borderId="58" xfId="351" applyFont="1" applyFill="1" applyBorder="1" applyAlignment="1" applyProtection="1">
      <alignment horizontal="center" vertical="center" wrapText="1"/>
    </xf>
    <xf numFmtId="0" fontId="55" fillId="0" borderId="29" xfId="351" applyFont="1" applyFill="1" applyBorder="1" applyAlignment="1" applyProtection="1">
      <alignment horizontal="center" vertical="center"/>
    </xf>
    <xf numFmtId="0" fontId="55" fillId="0" borderId="19" xfId="351" applyFont="1" applyFill="1" applyBorder="1" applyAlignment="1" applyProtection="1">
      <alignment horizontal="center" vertical="center"/>
    </xf>
    <xf numFmtId="0" fontId="55" fillId="0" borderId="51" xfId="351" applyFont="1" applyFill="1" applyBorder="1" applyAlignment="1" applyProtection="1">
      <alignment horizontal="center" vertical="center"/>
    </xf>
    <xf numFmtId="0" fontId="56" fillId="26" borderId="29" xfId="351" applyFont="1" applyFill="1" applyBorder="1" applyAlignment="1" applyProtection="1">
      <alignment horizontal="center" vertical="center" wrapText="1"/>
    </xf>
    <xf numFmtId="0" fontId="56" fillId="26" borderId="19" xfId="351" applyFont="1" applyFill="1" applyBorder="1" applyAlignment="1" applyProtection="1">
      <alignment horizontal="center" vertical="center" wrapText="1"/>
    </xf>
    <xf numFmtId="0" fontId="56" fillId="26" borderId="51" xfId="351" applyFont="1" applyFill="1" applyBorder="1" applyAlignment="1" applyProtection="1">
      <alignment horizontal="center" vertical="center" wrapText="1"/>
    </xf>
    <xf numFmtId="49" fontId="62" fillId="24" borderId="25" xfId="351" applyNumberFormat="1" applyFont="1" applyFill="1" applyBorder="1" applyAlignment="1" applyProtection="1">
      <alignment horizontal="center" vertical="center" wrapText="1"/>
    </xf>
    <xf numFmtId="49" fontId="62" fillId="24" borderId="33" xfId="351" applyNumberFormat="1" applyFont="1" applyFill="1" applyBorder="1" applyAlignment="1" applyProtection="1">
      <alignment horizontal="center" vertical="center" wrapText="1"/>
    </xf>
    <xf numFmtId="4" fontId="62" fillId="24" borderId="25" xfId="338" applyNumberFormat="1" applyFont="1" applyFill="1" applyBorder="1" applyAlignment="1" applyProtection="1">
      <alignment horizontal="center" vertical="center" wrapText="1"/>
    </xf>
    <xf numFmtId="4" fontId="62" fillId="24" borderId="33" xfId="338" applyNumberFormat="1" applyFont="1" applyFill="1" applyBorder="1" applyAlignment="1" applyProtection="1">
      <alignment horizontal="center" vertical="center" wrapText="1"/>
    </xf>
    <xf numFmtId="0" fontId="55" fillId="0" borderId="45" xfId="351" applyFont="1" applyFill="1" applyBorder="1" applyAlignment="1" applyProtection="1">
      <alignment horizontal="center" vertical="center"/>
    </xf>
    <xf numFmtId="0" fontId="63" fillId="0" borderId="29" xfId="340" applyFont="1" applyBorder="1" applyAlignment="1" applyProtection="1">
      <alignment horizontal="center" vertical="center" wrapText="1"/>
    </xf>
    <xf numFmtId="0" fontId="63" fillId="0" borderId="19" xfId="340" applyFont="1" applyBorder="1" applyAlignment="1" applyProtection="1">
      <alignment horizontal="center" vertical="center" wrapText="1"/>
    </xf>
    <xf numFmtId="0" fontId="63" fillId="0" borderId="45" xfId="340" applyFont="1" applyBorder="1" applyAlignment="1" applyProtection="1">
      <alignment horizontal="center" vertical="center" wrapText="1"/>
    </xf>
    <xf numFmtId="0" fontId="55" fillId="0" borderId="45" xfId="351" applyFont="1" applyFill="1" applyBorder="1" applyAlignment="1" applyProtection="1">
      <alignment horizontal="center" vertical="center" wrapText="1"/>
    </xf>
    <xf numFmtId="4" fontId="62" fillId="24" borderId="34" xfId="338" applyNumberFormat="1" applyFont="1" applyFill="1" applyBorder="1" applyAlignment="1" applyProtection="1">
      <alignment horizontal="center" vertical="center"/>
    </xf>
    <xf numFmtId="4" fontId="62" fillId="24" borderId="35" xfId="338" applyNumberFormat="1" applyFont="1" applyFill="1" applyBorder="1" applyAlignment="1" applyProtection="1">
      <alignment horizontal="center" vertical="center"/>
    </xf>
    <xf numFmtId="4" fontId="62" fillId="24" borderId="36" xfId="338" applyNumberFormat="1" applyFont="1" applyFill="1" applyBorder="1" applyAlignment="1" applyProtection="1">
      <alignment horizontal="center" vertical="center"/>
    </xf>
    <xf numFmtId="4" fontId="62" fillId="24" borderId="37" xfId="338" applyNumberFormat="1" applyFont="1" applyFill="1" applyBorder="1" applyAlignment="1" applyProtection="1">
      <alignment horizontal="center" vertical="center"/>
    </xf>
    <xf numFmtId="0" fontId="40" fillId="0" borderId="46" xfId="351" applyNumberFormat="1" applyFont="1" applyFill="1" applyBorder="1" applyAlignment="1" applyProtection="1">
      <alignment horizontal="center" vertical="center" wrapText="1"/>
    </xf>
    <xf numFmtId="0" fontId="40" fillId="0" borderId="32" xfId="351" applyNumberFormat="1" applyFont="1" applyFill="1" applyBorder="1" applyAlignment="1" applyProtection="1">
      <alignment horizontal="center" vertical="center" wrapText="1"/>
    </xf>
    <xf numFmtId="0" fontId="40" fillId="0" borderId="47" xfId="351" applyNumberFormat="1" applyFont="1" applyFill="1" applyBorder="1" applyAlignment="1" applyProtection="1">
      <alignment horizontal="center" vertical="center" wrapText="1"/>
    </xf>
    <xf numFmtId="0" fontId="40" fillId="0" borderId="48" xfId="351" applyNumberFormat="1" applyFont="1" applyFill="1" applyBorder="1" applyAlignment="1" applyProtection="1">
      <alignment horizontal="center" vertical="center" wrapText="1"/>
    </xf>
    <xf numFmtId="0" fontId="40" fillId="0" borderId="49" xfId="351" applyNumberFormat="1" applyFont="1" applyFill="1" applyBorder="1" applyAlignment="1" applyProtection="1">
      <alignment horizontal="center" vertical="center" wrapText="1"/>
    </xf>
    <xf numFmtId="0" fontId="40" fillId="0" borderId="50" xfId="351" applyNumberFormat="1" applyFont="1" applyFill="1" applyBorder="1" applyAlignment="1" applyProtection="1">
      <alignment horizontal="center" vertical="center" wrapText="1"/>
    </xf>
    <xf numFmtId="49" fontId="41" fillId="0" borderId="53" xfId="350" applyNumberFormat="1" applyFont="1" applyFill="1" applyBorder="1" applyAlignment="1" applyProtection="1">
      <alignment horizontal="left" vertical="top"/>
    </xf>
    <xf numFmtId="49" fontId="41" fillId="0" borderId="54" xfId="350" applyNumberFormat="1" applyFont="1" applyFill="1" applyBorder="1" applyAlignment="1" applyProtection="1">
      <alignment horizontal="left" vertical="top"/>
    </xf>
    <xf numFmtId="0" fontId="46" fillId="29" borderId="29" xfId="0" applyNumberFormat="1" applyFont="1" applyFill="1" applyBorder="1" applyAlignment="1">
      <alignment horizontal="center" vertical="top" wrapText="1"/>
    </xf>
    <xf numFmtId="0" fontId="46" fillId="29" borderId="19" xfId="0" applyNumberFormat="1" applyFont="1" applyFill="1" applyBorder="1" applyAlignment="1">
      <alignment horizontal="center" vertical="top" wrapText="1"/>
    </xf>
    <xf numFmtId="0" fontId="46" fillId="29" borderId="45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994">
    <cellStyle name="20 % – Poudarek1 2" xfId="1" xr:uid="{00000000-0005-0000-0000-000000000000}"/>
    <cellStyle name="20 % – Poudarek1 2 2" xfId="809" xr:uid="{00000000-0005-0000-0000-000001000000}"/>
    <cellStyle name="20 % – Poudarek2 2" xfId="2" xr:uid="{00000000-0005-0000-0000-000002000000}"/>
    <cellStyle name="20 % – Poudarek2 2 2" xfId="810" xr:uid="{00000000-0005-0000-0000-000003000000}"/>
    <cellStyle name="20 % – Poudarek3 2" xfId="3" xr:uid="{00000000-0005-0000-0000-000004000000}"/>
    <cellStyle name="20 % – Poudarek3 2 2" xfId="811" xr:uid="{00000000-0005-0000-0000-000005000000}"/>
    <cellStyle name="20 % – Poudarek4 2" xfId="4" xr:uid="{00000000-0005-0000-0000-000006000000}"/>
    <cellStyle name="20 % – Poudarek4 2 2" xfId="812" xr:uid="{00000000-0005-0000-0000-000007000000}"/>
    <cellStyle name="20 % – Poudarek5 2" xfId="5" xr:uid="{00000000-0005-0000-0000-000008000000}"/>
    <cellStyle name="20 % – Poudarek5 2 2" xfId="813" xr:uid="{00000000-0005-0000-0000-000009000000}"/>
    <cellStyle name="20 % – Poudarek6 2" xfId="6" xr:uid="{00000000-0005-0000-0000-00000A000000}"/>
    <cellStyle name="20 % – Poudarek6 2 2" xfId="814" xr:uid="{00000000-0005-0000-0000-00000B000000}"/>
    <cellStyle name="20% - Accent1" xfId="7" xr:uid="{00000000-0005-0000-0000-00000C000000}"/>
    <cellStyle name="20% - Accent1 10" xfId="8" xr:uid="{00000000-0005-0000-0000-00000D000000}"/>
    <cellStyle name="20% - Accent1 10 2" xfId="816" xr:uid="{00000000-0005-0000-0000-00000E000000}"/>
    <cellStyle name="20% - Accent1 11" xfId="9" xr:uid="{00000000-0005-0000-0000-00000F000000}"/>
    <cellStyle name="20% - Accent1 11 2" xfId="817" xr:uid="{00000000-0005-0000-0000-000010000000}"/>
    <cellStyle name="20% - Accent1 12" xfId="815" xr:uid="{00000000-0005-0000-0000-000011000000}"/>
    <cellStyle name="20% - Accent1 2" xfId="10" xr:uid="{00000000-0005-0000-0000-000012000000}"/>
    <cellStyle name="20% - Accent1 2 2" xfId="818" xr:uid="{00000000-0005-0000-0000-000013000000}"/>
    <cellStyle name="20% - Accent1 3" xfId="11" xr:uid="{00000000-0005-0000-0000-000014000000}"/>
    <cellStyle name="20% - Accent1 3 2" xfId="819" xr:uid="{00000000-0005-0000-0000-000015000000}"/>
    <cellStyle name="20% - Accent1 4" xfId="12" xr:uid="{00000000-0005-0000-0000-000016000000}"/>
    <cellStyle name="20% - Accent1 4 2" xfId="820" xr:uid="{00000000-0005-0000-0000-000017000000}"/>
    <cellStyle name="20% - Accent1 5" xfId="13" xr:uid="{00000000-0005-0000-0000-000018000000}"/>
    <cellStyle name="20% - Accent1 5 2" xfId="821" xr:uid="{00000000-0005-0000-0000-000019000000}"/>
    <cellStyle name="20% - Accent1 6" xfId="14" xr:uid="{00000000-0005-0000-0000-00001A000000}"/>
    <cellStyle name="20% - Accent1 6 2" xfId="822" xr:uid="{00000000-0005-0000-0000-00001B000000}"/>
    <cellStyle name="20% - Accent1 7" xfId="15" xr:uid="{00000000-0005-0000-0000-00001C000000}"/>
    <cellStyle name="20% - Accent1 7 2" xfId="823" xr:uid="{00000000-0005-0000-0000-00001D000000}"/>
    <cellStyle name="20% - Accent1 8" xfId="16" xr:uid="{00000000-0005-0000-0000-00001E000000}"/>
    <cellStyle name="20% - Accent1 8 2" xfId="824" xr:uid="{00000000-0005-0000-0000-00001F000000}"/>
    <cellStyle name="20% - Accent1 9" xfId="17" xr:uid="{00000000-0005-0000-0000-000020000000}"/>
    <cellStyle name="20% - Accent1 9 2" xfId="825" xr:uid="{00000000-0005-0000-0000-000021000000}"/>
    <cellStyle name="20% - Accent2" xfId="18" xr:uid="{00000000-0005-0000-0000-000022000000}"/>
    <cellStyle name="20% - Accent2 10" xfId="19" xr:uid="{00000000-0005-0000-0000-000023000000}"/>
    <cellStyle name="20% - Accent2 10 2" xfId="827" xr:uid="{00000000-0005-0000-0000-000024000000}"/>
    <cellStyle name="20% - Accent2 11" xfId="20" xr:uid="{00000000-0005-0000-0000-000025000000}"/>
    <cellStyle name="20% - Accent2 11 2" xfId="828" xr:uid="{00000000-0005-0000-0000-000026000000}"/>
    <cellStyle name="20% - Accent2 12" xfId="826" xr:uid="{00000000-0005-0000-0000-000027000000}"/>
    <cellStyle name="20% - Accent2 2" xfId="21" xr:uid="{00000000-0005-0000-0000-000028000000}"/>
    <cellStyle name="20% - Accent2 2 2" xfId="829" xr:uid="{00000000-0005-0000-0000-000029000000}"/>
    <cellStyle name="20% - Accent2 3" xfId="22" xr:uid="{00000000-0005-0000-0000-00002A000000}"/>
    <cellStyle name="20% - Accent2 3 2" xfId="830" xr:uid="{00000000-0005-0000-0000-00002B000000}"/>
    <cellStyle name="20% - Accent2 4" xfId="23" xr:uid="{00000000-0005-0000-0000-00002C000000}"/>
    <cellStyle name="20% - Accent2 4 2" xfId="831" xr:uid="{00000000-0005-0000-0000-00002D000000}"/>
    <cellStyle name="20% - Accent2 5" xfId="24" xr:uid="{00000000-0005-0000-0000-00002E000000}"/>
    <cellStyle name="20% - Accent2 5 2" xfId="832" xr:uid="{00000000-0005-0000-0000-00002F000000}"/>
    <cellStyle name="20% - Accent2 6" xfId="25" xr:uid="{00000000-0005-0000-0000-000030000000}"/>
    <cellStyle name="20% - Accent2 6 2" xfId="833" xr:uid="{00000000-0005-0000-0000-000031000000}"/>
    <cellStyle name="20% - Accent2 7" xfId="26" xr:uid="{00000000-0005-0000-0000-000032000000}"/>
    <cellStyle name="20% - Accent2 7 2" xfId="834" xr:uid="{00000000-0005-0000-0000-000033000000}"/>
    <cellStyle name="20% - Accent2 8" xfId="27" xr:uid="{00000000-0005-0000-0000-000034000000}"/>
    <cellStyle name="20% - Accent2 8 2" xfId="835" xr:uid="{00000000-0005-0000-0000-000035000000}"/>
    <cellStyle name="20% - Accent2 9" xfId="28" xr:uid="{00000000-0005-0000-0000-000036000000}"/>
    <cellStyle name="20% - Accent2 9 2" xfId="836" xr:uid="{00000000-0005-0000-0000-000037000000}"/>
    <cellStyle name="20% - Accent3" xfId="29" xr:uid="{00000000-0005-0000-0000-000038000000}"/>
    <cellStyle name="20% - Accent3 10" xfId="30" xr:uid="{00000000-0005-0000-0000-000039000000}"/>
    <cellStyle name="20% - Accent3 10 2" xfId="838" xr:uid="{00000000-0005-0000-0000-00003A000000}"/>
    <cellStyle name="20% - Accent3 11" xfId="31" xr:uid="{00000000-0005-0000-0000-00003B000000}"/>
    <cellStyle name="20% - Accent3 11 2" xfId="839" xr:uid="{00000000-0005-0000-0000-00003C000000}"/>
    <cellStyle name="20% - Accent3 12" xfId="837" xr:uid="{00000000-0005-0000-0000-00003D000000}"/>
    <cellStyle name="20% - Accent3 2" xfId="32" xr:uid="{00000000-0005-0000-0000-00003E000000}"/>
    <cellStyle name="20% - Accent3 2 2" xfId="840" xr:uid="{00000000-0005-0000-0000-00003F000000}"/>
    <cellStyle name="20% - Accent3 3" xfId="33" xr:uid="{00000000-0005-0000-0000-000040000000}"/>
    <cellStyle name="20% - Accent3 3 2" xfId="841" xr:uid="{00000000-0005-0000-0000-000041000000}"/>
    <cellStyle name="20% - Accent3 4" xfId="34" xr:uid="{00000000-0005-0000-0000-000042000000}"/>
    <cellStyle name="20% - Accent3 4 2" xfId="842" xr:uid="{00000000-0005-0000-0000-000043000000}"/>
    <cellStyle name="20% - Accent3 5" xfId="35" xr:uid="{00000000-0005-0000-0000-000044000000}"/>
    <cellStyle name="20% - Accent3 5 2" xfId="843" xr:uid="{00000000-0005-0000-0000-000045000000}"/>
    <cellStyle name="20% - Accent3 6" xfId="36" xr:uid="{00000000-0005-0000-0000-000046000000}"/>
    <cellStyle name="20% - Accent3 6 2" xfId="844" xr:uid="{00000000-0005-0000-0000-000047000000}"/>
    <cellStyle name="20% - Accent3 7" xfId="37" xr:uid="{00000000-0005-0000-0000-000048000000}"/>
    <cellStyle name="20% - Accent3 7 2" xfId="845" xr:uid="{00000000-0005-0000-0000-000049000000}"/>
    <cellStyle name="20% - Accent3 8" xfId="38" xr:uid="{00000000-0005-0000-0000-00004A000000}"/>
    <cellStyle name="20% - Accent3 8 2" xfId="846" xr:uid="{00000000-0005-0000-0000-00004B000000}"/>
    <cellStyle name="20% - Accent3 9" xfId="39" xr:uid="{00000000-0005-0000-0000-00004C000000}"/>
    <cellStyle name="20% - Accent3 9 2" xfId="847" xr:uid="{00000000-0005-0000-0000-00004D000000}"/>
    <cellStyle name="20% - Accent4" xfId="40" xr:uid="{00000000-0005-0000-0000-00004E000000}"/>
    <cellStyle name="20% - Accent4 10" xfId="41" xr:uid="{00000000-0005-0000-0000-00004F000000}"/>
    <cellStyle name="20% - Accent4 10 2" xfId="849" xr:uid="{00000000-0005-0000-0000-000050000000}"/>
    <cellStyle name="20% - Accent4 11" xfId="42" xr:uid="{00000000-0005-0000-0000-000051000000}"/>
    <cellStyle name="20% - Accent4 11 2" xfId="850" xr:uid="{00000000-0005-0000-0000-000052000000}"/>
    <cellStyle name="20% - Accent4 12" xfId="848" xr:uid="{00000000-0005-0000-0000-000053000000}"/>
    <cellStyle name="20% - Accent4 2" xfId="43" xr:uid="{00000000-0005-0000-0000-000054000000}"/>
    <cellStyle name="20% - Accent4 2 2" xfId="851" xr:uid="{00000000-0005-0000-0000-000055000000}"/>
    <cellStyle name="20% - Accent4 3" xfId="44" xr:uid="{00000000-0005-0000-0000-000056000000}"/>
    <cellStyle name="20% - Accent4 3 2" xfId="852" xr:uid="{00000000-0005-0000-0000-000057000000}"/>
    <cellStyle name="20% - Accent4 4" xfId="45" xr:uid="{00000000-0005-0000-0000-000058000000}"/>
    <cellStyle name="20% - Accent4 4 2" xfId="853" xr:uid="{00000000-0005-0000-0000-000059000000}"/>
    <cellStyle name="20% - Accent4 5" xfId="46" xr:uid="{00000000-0005-0000-0000-00005A000000}"/>
    <cellStyle name="20% - Accent4 5 2" xfId="854" xr:uid="{00000000-0005-0000-0000-00005B000000}"/>
    <cellStyle name="20% - Accent4 6" xfId="47" xr:uid="{00000000-0005-0000-0000-00005C000000}"/>
    <cellStyle name="20% - Accent4 6 2" xfId="855" xr:uid="{00000000-0005-0000-0000-00005D000000}"/>
    <cellStyle name="20% - Accent4 7" xfId="48" xr:uid="{00000000-0005-0000-0000-00005E000000}"/>
    <cellStyle name="20% - Accent4 7 2" xfId="856" xr:uid="{00000000-0005-0000-0000-00005F000000}"/>
    <cellStyle name="20% - Accent4 8" xfId="49" xr:uid="{00000000-0005-0000-0000-000060000000}"/>
    <cellStyle name="20% - Accent4 8 2" xfId="857" xr:uid="{00000000-0005-0000-0000-000061000000}"/>
    <cellStyle name="20% - Accent4 9" xfId="50" xr:uid="{00000000-0005-0000-0000-000062000000}"/>
    <cellStyle name="20% - Accent4 9 2" xfId="858" xr:uid="{00000000-0005-0000-0000-000063000000}"/>
    <cellStyle name="20% - Accent5" xfId="51" xr:uid="{00000000-0005-0000-0000-000064000000}"/>
    <cellStyle name="20% - Accent5 10" xfId="52" xr:uid="{00000000-0005-0000-0000-000065000000}"/>
    <cellStyle name="20% - Accent5 10 2" xfId="860" xr:uid="{00000000-0005-0000-0000-000066000000}"/>
    <cellStyle name="20% - Accent5 11" xfId="53" xr:uid="{00000000-0005-0000-0000-000067000000}"/>
    <cellStyle name="20% - Accent5 11 2" xfId="861" xr:uid="{00000000-0005-0000-0000-000068000000}"/>
    <cellStyle name="20% - Accent5 12" xfId="859" xr:uid="{00000000-0005-0000-0000-000069000000}"/>
    <cellStyle name="20% - Accent5 2" xfId="54" xr:uid="{00000000-0005-0000-0000-00006A000000}"/>
    <cellStyle name="20% - Accent5 2 2" xfId="862" xr:uid="{00000000-0005-0000-0000-00006B000000}"/>
    <cellStyle name="20% - Accent5 3" xfId="55" xr:uid="{00000000-0005-0000-0000-00006C000000}"/>
    <cellStyle name="20% - Accent5 3 2" xfId="863" xr:uid="{00000000-0005-0000-0000-00006D000000}"/>
    <cellStyle name="20% - Accent5 4" xfId="56" xr:uid="{00000000-0005-0000-0000-00006E000000}"/>
    <cellStyle name="20% - Accent5 4 2" xfId="864" xr:uid="{00000000-0005-0000-0000-00006F000000}"/>
    <cellStyle name="20% - Accent5 5" xfId="57" xr:uid="{00000000-0005-0000-0000-000070000000}"/>
    <cellStyle name="20% - Accent5 5 2" xfId="865" xr:uid="{00000000-0005-0000-0000-000071000000}"/>
    <cellStyle name="20% - Accent5 6" xfId="58" xr:uid="{00000000-0005-0000-0000-000072000000}"/>
    <cellStyle name="20% - Accent5 6 2" xfId="866" xr:uid="{00000000-0005-0000-0000-000073000000}"/>
    <cellStyle name="20% - Accent5 7" xfId="59" xr:uid="{00000000-0005-0000-0000-000074000000}"/>
    <cellStyle name="20% - Accent5 7 2" xfId="867" xr:uid="{00000000-0005-0000-0000-000075000000}"/>
    <cellStyle name="20% - Accent5 8" xfId="60" xr:uid="{00000000-0005-0000-0000-000076000000}"/>
    <cellStyle name="20% - Accent5 8 2" xfId="868" xr:uid="{00000000-0005-0000-0000-000077000000}"/>
    <cellStyle name="20% - Accent5 9" xfId="61" xr:uid="{00000000-0005-0000-0000-000078000000}"/>
    <cellStyle name="20% - Accent5 9 2" xfId="869" xr:uid="{00000000-0005-0000-0000-000079000000}"/>
    <cellStyle name="20% - Accent6" xfId="62" xr:uid="{00000000-0005-0000-0000-00007A000000}"/>
    <cellStyle name="20% - Accent6 10" xfId="63" xr:uid="{00000000-0005-0000-0000-00007B000000}"/>
    <cellStyle name="20% - Accent6 10 2" xfId="871" xr:uid="{00000000-0005-0000-0000-00007C000000}"/>
    <cellStyle name="20% - Accent6 11" xfId="64" xr:uid="{00000000-0005-0000-0000-00007D000000}"/>
    <cellStyle name="20% - Accent6 11 2" xfId="872" xr:uid="{00000000-0005-0000-0000-00007E000000}"/>
    <cellStyle name="20% - Accent6 12" xfId="870" xr:uid="{00000000-0005-0000-0000-00007F000000}"/>
    <cellStyle name="20% - Accent6 2" xfId="65" xr:uid="{00000000-0005-0000-0000-000080000000}"/>
    <cellStyle name="20% - Accent6 2 2" xfId="873" xr:uid="{00000000-0005-0000-0000-000081000000}"/>
    <cellStyle name="20% - Accent6 3" xfId="66" xr:uid="{00000000-0005-0000-0000-000082000000}"/>
    <cellStyle name="20% - Accent6 3 2" xfId="874" xr:uid="{00000000-0005-0000-0000-000083000000}"/>
    <cellStyle name="20% - Accent6 4" xfId="67" xr:uid="{00000000-0005-0000-0000-000084000000}"/>
    <cellStyle name="20% - Accent6 4 2" xfId="875" xr:uid="{00000000-0005-0000-0000-000085000000}"/>
    <cellStyle name="20% - Accent6 5" xfId="68" xr:uid="{00000000-0005-0000-0000-000086000000}"/>
    <cellStyle name="20% - Accent6 5 2" xfId="876" xr:uid="{00000000-0005-0000-0000-000087000000}"/>
    <cellStyle name="20% - Accent6 6" xfId="69" xr:uid="{00000000-0005-0000-0000-000088000000}"/>
    <cellStyle name="20% - Accent6 6 2" xfId="877" xr:uid="{00000000-0005-0000-0000-000089000000}"/>
    <cellStyle name="20% - Accent6 7" xfId="70" xr:uid="{00000000-0005-0000-0000-00008A000000}"/>
    <cellStyle name="20% - Accent6 7 2" xfId="878" xr:uid="{00000000-0005-0000-0000-00008B000000}"/>
    <cellStyle name="20% - Accent6 8" xfId="71" xr:uid="{00000000-0005-0000-0000-00008C000000}"/>
    <cellStyle name="20% - Accent6 8 2" xfId="879" xr:uid="{00000000-0005-0000-0000-00008D000000}"/>
    <cellStyle name="20% - Accent6 9" xfId="72" xr:uid="{00000000-0005-0000-0000-00008E000000}"/>
    <cellStyle name="20% - Accent6 9 2" xfId="880" xr:uid="{00000000-0005-0000-0000-00008F000000}"/>
    <cellStyle name="40 % – Poudarek1 2" xfId="73" xr:uid="{00000000-0005-0000-0000-000090000000}"/>
    <cellStyle name="40 % – Poudarek1 2 2" xfId="881" xr:uid="{00000000-0005-0000-0000-000091000000}"/>
    <cellStyle name="40 % – Poudarek2 2" xfId="74" xr:uid="{00000000-0005-0000-0000-000092000000}"/>
    <cellStyle name="40 % – Poudarek2 2 2" xfId="882" xr:uid="{00000000-0005-0000-0000-000093000000}"/>
    <cellStyle name="40 % – Poudarek3 2" xfId="75" xr:uid="{00000000-0005-0000-0000-000094000000}"/>
    <cellStyle name="40 % – Poudarek3 2 2" xfId="883" xr:uid="{00000000-0005-0000-0000-000095000000}"/>
    <cellStyle name="40 % – Poudarek4 2" xfId="76" xr:uid="{00000000-0005-0000-0000-000096000000}"/>
    <cellStyle name="40 % – Poudarek4 2 2" xfId="884" xr:uid="{00000000-0005-0000-0000-000097000000}"/>
    <cellStyle name="40 % – Poudarek5 2" xfId="77" xr:uid="{00000000-0005-0000-0000-000098000000}"/>
    <cellStyle name="40 % – Poudarek5 2 2" xfId="885" xr:uid="{00000000-0005-0000-0000-000099000000}"/>
    <cellStyle name="40 % – Poudarek6 2" xfId="78" xr:uid="{00000000-0005-0000-0000-00009A000000}"/>
    <cellStyle name="40 % – Poudarek6 2 2" xfId="886" xr:uid="{00000000-0005-0000-0000-00009B000000}"/>
    <cellStyle name="40% - Accent1" xfId="79" xr:uid="{00000000-0005-0000-0000-00009C000000}"/>
    <cellStyle name="40% - Accent1 10" xfId="80" xr:uid="{00000000-0005-0000-0000-00009D000000}"/>
    <cellStyle name="40% - Accent1 10 2" xfId="888" xr:uid="{00000000-0005-0000-0000-00009E000000}"/>
    <cellStyle name="40% - Accent1 11" xfId="81" xr:uid="{00000000-0005-0000-0000-00009F000000}"/>
    <cellStyle name="40% - Accent1 11 2" xfId="889" xr:uid="{00000000-0005-0000-0000-0000A0000000}"/>
    <cellStyle name="40% - Accent1 12" xfId="887" xr:uid="{00000000-0005-0000-0000-0000A1000000}"/>
    <cellStyle name="40% - Accent1 2" xfId="82" xr:uid="{00000000-0005-0000-0000-0000A2000000}"/>
    <cellStyle name="40% - Accent1 2 2" xfId="890" xr:uid="{00000000-0005-0000-0000-0000A3000000}"/>
    <cellStyle name="40% - Accent1 3" xfId="83" xr:uid="{00000000-0005-0000-0000-0000A4000000}"/>
    <cellStyle name="40% - Accent1 3 2" xfId="891" xr:uid="{00000000-0005-0000-0000-0000A5000000}"/>
    <cellStyle name="40% - Accent1 4" xfId="84" xr:uid="{00000000-0005-0000-0000-0000A6000000}"/>
    <cellStyle name="40% - Accent1 4 2" xfId="892" xr:uid="{00000000-0005-0000-0000-0000A7000000}"/>
    <cellStyle name="40% - Accent1 5" xfId="85" xr:uid="{00000000-0005-0000-0000-0000A8000000}"/>
    <cellStyle name="40% - Accent1 5 2" xfId="893" xr:uid="{00000000-0005-0000-0000-0000A9000000}"/>
    <cellStyle name="40% - Accent1 6" xfId="86" xr:uid="{00000000-0005-0000-0000-0000AA000000}"/>
    <cellStyle name="40% - Accent1 6 2" xfId="894" xr:uid="{00000000-0005-0000-0000-0000AB000000}"/>
    <cellStyle name="40% - Accent1 7" xfId="87" xr:uid="{00000000-0005-0000-0000-0000AC000000}"/>
    <cellStyle name="40% - Accent1 7 2" xfId="895" xr:uid="{00000000-0005-0000-0000-0000AD000000}"/>
    <cellStyle name="40% - Accent1 8" xfId="88" xr:uid="{00000000-0005-0000-0000-0000AE000000}"/>
    <cellStyle name="40% - Accent1 8 2" xfId="896" xr:uid="{00000000-0005-0000-0000-0000AF000000}"/>
    <cellStyle name="40% - Accent1 9" xfId="89" xr:uid="{00000000-0005-0000-0000-0000B0000000}"/>
    <cellStyle name="40% - Accent1 9 2" xfId="897" xr:uid="{00000000-0005-0000-0000-0000B1000000}"/>
    <cellStyle name="40% - Accent2" xfId="90" xr:uid="{00000000-0005-0000-0000-0000B2000000}"/>
    <cellStyle name="40% - Accent2 10" xfId="91" xr:uid="{00000000-0005-0000-0000-0000B3000000}"/>
    <cellStyle name="40% - Accent2 10 2" xfId="899" xr:uid="{00000000-0005-0000-0000-0000B4000000}"/>
    <cellStyle name="40% - Accent2 11" xfId="92" xr:uid="{00000000-0005-0000-0000-0000B5000000}"/>
    <cellStyle name="40% - Accent2 11 2" xfId="900" xr:uid="{00000000-0005-0000-0000-0000B6000000}"/>
    <cellStyle name="40% - Accent2 12" xfId="898" xr:uid="{00000000-0005-0000-0000-0000B7000000}"/>
    <cellStyle name="40% - Accent2 2" xfId="93" xr:uid="{00000000-0005-0000-0000-0000B8000000}"/>
    <cellStyle name="40% - Accent2 2 2" xfId="901" xr:uid="{00000000-0005-0000-0000-0000B9000000}"/>
    <cellStyle name="40% - Accent2 3" xfId="94" xr:uid="{00000000-0005-0000-0000-0000BA000000}"/>
    <cellStyle name="40% - Accent2 3 2" xfId="902" xr:uid="{00000000-0005-0000-0000-0000BB000000}"/>
    <cellStyle name="40% - Accent2 4" xfId="95" xr:uid="{00000000-0005-0000-0000-0000BC000000}"/>
    <cellStyle name="40% - Accent2 4 2" xfId="903" xr:uid="{00000000-0005-0000-0000-0000BD000000}"/>
    <cellStyle name="40% - Accent2 5" xfId="96" xr:uid="{00000000-0005-0000-0000-0000BE000000}"/>
    <cellStyle name="40% - Accent2 5 2" xfId="904" xr:uid="{00000000-0005-0000-0000-0000BF000000}"/>
    <cellStyle name="40% - Accent2 6" xfId="97" xr:uid="{00000000-0005-0000-0000-0000C0000000}"/>
    <cellStyle name="40% - Accent2 6 2" xfId="905" xr:uid="{00000000-0005-0000-0000-0000C1000000}"/>
    <cellStyle name="40% - Accent2 7" xfId="98" xr:uid="{00000000-0005-0000-0000-0000C2000000}"/>
    <cellStyle name="40% - Accent2 7 2" xfId="906" xr:uid="{00000000-0005-0000-0000-0000C3000000}"/>
    <cellStyle name="40% - Accent2 8" xfId="99" xr:uid="{00000000-0005-0000-0000-0000C4000000}"/>
    <cellStyle name="40% - Accent2 8 2" xfId="907" xr:uid="{00000000-0005-0000-0000-0000C5000000}"/>
    <cellStyle name="40% - Accent2 9" xfId="100" xr:uid="{00000000-0005-0000-0000-0000C6000000}"/>
    <cellStyle name="40% - Accent2 9 2" xfId="908" xr:uid="{00000000-0005-0000-0000-0000C7000000}"/>
    <cellStyle name="40% - Accent3" xfId="101" xr:uid="{00000000-0005-0000-0000-0000C8000000}"/>
    <cellStyle name="40% - Accent3 10" xfId="102" xr:uid="{00000000-0005-0000-0000-0000C9000000}"/>
    <cellStyle name="40% - Accent3 10 2" xfId="910" xr:uid="{00000000-0005-0000-0000-0000CA000000}"/>
    <cellStyle name="40% - Accent3 11" xfId="103" xr:uid="{00000000-0005-0000-0000-0000CB000000}"/>
    <cellStyle name="40% - Accent3 11 2" xfId="911" xr:uid="{00000000-0005-0000-0000-0000CC000000}"/>
    <cellStyle name="40% - Accent3 12" xfId="909" xr:uid="{00000000-0005-0000-0000-0000CD000000}"/>
    <cellStyle name="40% - Accent3 2" xfId="104" xr:uid="{00000000-0005-0000-0000-0000CE000000}"/>
    <cellStyle name="40% - Accent3 2 2" xfId="912" xr:uid="{00000000-0005-0000-0000-0000CF000000}"/>
    <cellStyle name="40% - Accent3 3" xfId="105" xr:uid="{00000000-0005-0000-0000-0000D0000000}"/>
    <cellStyle name="40% - Accent3 3 2" xfId="913" xr:uid="{00000000-0005-0000-0000-0000D1000000}"/>
    <cellStyle name="40% - Accent3 4" xfId="106" xr:uid="{00000000-0005-0000-0000-0000D2000000}"/>
    <cellStyle name="40% - Accent3 4 2" xfId="914" xr:uid="{00000000-0005-0000-0000-0000D3000000}"/>
    <cellStyle name="40% - Accent3 5" xfId="107" xr:uid="{00000000-0005-0000-0000-0000D4000000}"/>
    <cellStyle name="40% - Accent3 5 2" xfId="915" xr:uid="{00000000-0005-0000-0000-0000D5000000}"/>
    <cellStyle name="40% - Accent3 6" xfId="108" xr:uid="{00000000-0005-0000-0000-0000D6000000}"/>
    <cellStyle name="40% - Accent3 6 2" xfId="916" xr:uid="{00000000-0005-0000-0000-0000D7000000}"/>
    <cellStyle name="40% - Accent3 7" xfId="109" xr:uid="{00000000-0005-0000-0000-0000D8000000}"/>
    <cellStyle name="40% - Accent3 7 2" xfId="917" xr:uid="{00000000-0005-0000-0000-0000D9000000}"/>
    <cellStyle name="40% - Accent3 8" xfId="110" xr:uid="{00000000-0005-0000-0000-0000DA000000}"/>
    <cellStyle name="40% - Accent3 8 2" xfId="918" xr:uid="{00000000-0005-0000-0000-0000DB000000}"/>
    <cellStyle name="40% - Accent3 9" xfId="111" xr:uid="{00000000-0005-0000-0000-0000DC000000}"/>
    <cellStyle name="40% - Accent3 9 2" xfId="919" xr:uid="{00000000-0005-0000-0000-0000DD000000}"/>
    <cellStyle name="40% - Accent4" xfId="112" xr:uid="{00000000-0005-0000-0000-0000DE000000}"/>
    <cellStyle name="40% - Accent4 10" xfId="113" xr:uid="{00000000-0005-0000-0000-0000DF000000}"/>
    <cellStyle name="40% - Accent4 10 2" xfId="921" xr:uid="{00000000-0005-0000-0000-0000E0000000}"/>
    <cellStyle name="40% - Accent4 11" xfId="114" xr:uid="{00000000-0005-0000-0000-0000E1000000}"/>
    <cellStyle name="40% - Accent4 11 2" xfId="922" xr:uid="{00000000-0005-0000-0000-0000E2000000}"/>
    <cellStyle name="40% - Accent4 12" xfId="920" xr:uid="{00000000-0005-0000-0000-0000E3000000}"/>
    <cellStyle name="40% - Accent4 2" xfId="115" xr:uid="{00000000-0005-0000-0000-0000E4000000}"/>
    <cellStyle name="40% - Accent4 2 2" xfId="923" xr:uid="{00000000-0005-0000-0000-0000E5000000}"/>
    <cellStyle name="40% - Accent4 3" xfId="116" xr:uid="{00000000-0005-0000-0000-0000E6000000}"/>
    <cellStyle name="40% - Accent4 3 2" xfId="924" xr:uid="{00000000-0005-0000-0000-0000E7000000}"/>
    <cellStyle name="40% - Accent4 4" xfId="117" xr:uid="{00000000-0005-0000-0000-0000E8000000}"/>
    <cellStyle name="40% - Accent4 4 2" xfId="925" xr:uid="{00000000-0005-0000-0000-0000E9000000}"/>
    <cellStyle name="40% - Accent4 5" xfId="118" xr:uid="{00000000-0005-0000-0000-0000EA000000}"/>
    <cellStyle name="40% - Accent4 5 2" xfId="926" xr:uid="{00000000-0005-0000-0000-0000EB000000}"/>
    <cellStyle name="40% - Accent4 6" xfId="119" xr:uid="{00000000-0005-0000-0000-0000EC000000}"/>
    <cellStyle name="40% - Accent4 6 2" xfId="927" xr:uid="{00000000-0005-0000-0000-0000ED000000}"/>
    <cellStyle name="40% - Accent4 7" xfId="120" xr:uid="{00000000-0005-0000-0000-0000EE000000}"/>
    <cellStyle name="40% - Accent4 7 2" xfId="928" xr:uid="{00000000-0005-0000-0000-0000EF000000}"/>
    <cellStyle name="40% - Accent4 8" xfId="121" xr:uid="{00000000-0005-0000-0000-0000F0000000}"/>
    <cellStyle name="40% - Accent4 8 2" xfId="929" xr:uid="{00000000-0005-0000-0000-0000F1000000}"/>
    <cellStyle name="40% - Accent4 9" xfId="122" xr:uid="{00000000-0005-0000-0000-0000F2000000}"/>
    <cellStyle name="40% - Accent4 9 2" xfId="930" xr:uid="{00000000-0005-0000-0000-0000F3000000}"/>
    <cellStyle name="40% - Accent5" xfId="123" xr:uid="{00000000-0005-0000-0000-0000F4000000}"/>
    <cellStyle name="40% - Accent5 10" xfId="124" xr:uid="{00000000-0005-0000-0000-0000F5000000}"/>
    <cellStyle name="40% - Accent5 10 2" xfId="932" xr:uid="{00000000-0005-0000-0000-0000F6000000}"/>
    <cellStyle name="40% - Accent5 11" xfId="125" xr:uid="{00000000-0005-0000-0000-0000F7000000}"/>
    <cellStyle name="40% - Accent5 11 2" xfId="933" xr:uid="{00000000-0005-0000-0000-0000F8000000}"/>
    <cellStyle name="40% - Accent5 12" xfId="931" xr:uid="{00000000-0005-0000-0000-0000F9000000}"/>
    <cellStyle name="40% - Accent5 2" xfId="126" xr:uid="{00000000-0005-0000-0000-0000FA000000}"/>
    <cellStyle name="40% - Accent5 2 2" xfId="934" xr:uid="{00000000-0005-0000-0000-0000FB000000}"/>
    <cellStyle name="40% - Accent5 3" xfId="127" xr:uid="{00000000-0005-0000-0000-0000FC000000}"/>
    <cellStyle name="40% - Accent5 3 2" xfId="935" xr:uid="{00000000-0005-0000-0000-0000FD000000}"/>
    <cellStyle name="40% - Accent5 4" xfId="128" xr:uid="{00000000-0005-0000-0000-0000FE000000}"/>
    <cellStyle name="40% - Accent5 4 2" xfId="936" xr:uid="{00000000-0005-0000-0000-0000FF000000}"/>
    <cellStyle name="40% - Accent5 5" xfId="129" xr:uid="{00000000-0005-0000-0000-000000010000}"/>
    <cellStyle name="40% - Accent5 5 2" xfId="937" xr:uid="{00000000-0005-0000-0000-000001010000}"/>
    <cellStyle name="40% - Accent5 6" xfId="130" xr:uid="{00000000-0005-0000-0000-000002010000}"/>
    <cellStyle name="40% - Accent5 6 2" xfId="938" xr:uid="{00000000-0005-0000-0000-000003010000}"/>
    <cellStyle name="40% - Accent5 7" xfId="131" xr:uid="{00000000-0005-0000-0000-000004010000}"/>
    <cellStyle name="40% - Accent5 7 2" xfId="939" xr:uid="{00000000-0005-0000-0000-000005010000}"/>
    <cellStyle name="40% - Accent5 8" xfId="132" xr:uid="{00000000-0005-0000-0000-000006010000}"/>
    <cellStyle name="40% - Accent5 8 2" xfId="940" xr:uid="{00000000-0005-0000-0000-000007010000}"/>
    <cellStyle name="40% - Accent5 9" xfId="133" xr:uid="{00000000-0005-0000-0000-000008010000}"/>
    <cellStyle name="40% - Accent5 9 2" xfId="941" xr:uid="{00000000-0005-0000-0000-000009010000}"/>
    <cellStyle name="40% - Accent6" xfId="134" xr:uid="{00000000-0005-0000-0000-00000A010000}"/>
    <cellStyle name="40% - Accent6 10" xfId="135" xr:uid="{00000000-0005-0000-0000-00000B010000}"/>
    <cellStyle name="40% - Accent6 10 2" xfId="943" xr:uid="{00000000-0005-0000-0000-00000C010000}"/>
    <cellStyle name="40% - Accent6 11" xfId="136" xr:uid="{00000000-0005-0000-0000-00000D010000}"/>
    <cellStyle name="40% - Accent6 11 2" xfId="944" xr:uid="{00000000-0005-0000-0000-00000E010000}"/>
    <cellStyle name="40% - Accent6 12" xfId="942" xr:uid="{00000000-0005-0000-0000-00000F010000}"/>
    <cellStyle name="40% - Accent6 2" xfId="137" xr:uid="{00000000-0005-0000-0000-000010010000}"/>
    <cellStyle name="40% - Accent6 2 2" xfId="945" xr:uid="{00000000-0005-0000-0000-000011010000}"/>
    <cellStyle name="40% - Accent6 3" xfId="138" xr:uid="{00000000-0005-0000-0000-000012010000}"/>
    <cellStyle name="40% - Accent6 3 2" xfId="946" xr:uid="{00000000-0005-0000-0000-000013010000}"/>
    <cellStyle name="40% - Accent6 4" xfId="139" xr:uid="{00000000-0005-0000-0000-000014010000}"/>
    <cellStyle name="40% - Accent6 4 2" xfId="947" xr:uid="{00000000-0005-0000-0000-000015010000}"/>
    <cellStyle name="40% - Accent6 5" xfId="140" xr:uid="{00000000-0005-0000-0000-000016010000}"/>
    <cellStyle name="40% - Accent6 5 2" xfId="948" xr:uid="{00000000-0005-0000-0000-000017010000}"/>
    <cellStyle name="40% - Accent6 6" xfId="141" xr:uid="{00000000-0005-0000-0000-000018010000}"/>
    <cellStyle name="40% - Accent6 6 2" xfId="949" xr:uid="{00000000-0005-0000-0000-000019010000}"/>
    <cellStyle name="40% - Accent6 7" xfId="142" xr:uid="{00000000-0005-0000-0000-00001A010000}"/>
    <cellStyle name="40% - Accent6 7 2" xfId="950" xr:uid="{00000000-0005-0000-0000-00001B010000}"/>
    <cellStyle name="40% - Accent6 8" xfId="143" xr:uid="{00000000-0005-0000-0000-00001C010000}"/>
    <cellStyle name="40% - Accent6 8 2" xfId="951" xr:uid="{00000000-0005-0000-0000-00001D010000}"/>
    <cellStyle name="40% - Accent6 9" xfId="144" xr:uid="{00000000-0005-0000-0000-00001E010000}"/>
    <cellStyle name="40% - Accent6 9 2" xfId="952" xr:uid="{00000000-0005-0000-0000-00001F010000}"/>
    <cellStyle name="60 % – Poudarek1 2" xfId="145" xr:uid="{00000000-0005-0000-0000-000020010000}"/>
    <cellStyle name="60 % – Poudarek2 2" xfId="146" xr:uid="{00000000-0005-0000-0000-000021010000}"/>
    <cellStyle name="60 % – Poudarek3 2" xfId="147" xr:uid="{00000000-0005-0000-0000-000022010000}"/>
    <cellStyle name="60 % – Poudarek4 2" xfId="148" xr:uid="{00000000-0005-0000-0000-000023010000}"/>
    <cellStyle name="60 % – Poudarek5 2" xfId="149" xr:uid="{00000000-0005-0000-0000-000024010000}"/>
    <cellStyle name="60 % – Poudarek6 2" xfId="150" xr:uid="{00000000-0005-0000-0000-000025010000}"/>
    <cellStyle name="60% - Accent1" xfId="151" xr:uid="{00000000-0005-0000-0000-000026010000}"/>
    <cellStyle name="60% - Accent2" xfId="152" xr:uid="{00000000-0005-0000-0000-000027010000}"/>
    <cellStyle name="60% - Accent3" xfId="153" xr:uid="{00000000-0005-0000-0000-000028010000}"/>
    <cellStyle name="60% - Accent4" xfId="154" xr:uid="{00000000-0005-0000-0000-000029010000}"/>
    <cellStyle name="60% - Accent5" xfId="155" xr:uid="{00000000-0005-0000-0000-00002A010000}"/>
    <cellStyle name="60% - Accent6" xfId="156" xr:uid="{00000000-0005-0000-0000-00002B010000}"/>
    <cellStyle name="Accent1" xfId="157" xr:uid="{00000000-0005-0000-0000-00002C010000}"/>
    <cellStyle name="Accent2" xfId="158" xr:uid="{00000000-0005-0000-0000-00002D010000}"/>
    <cellStyle name="Accent3" xfId="159" xr:uid="{00000000-0005-0000-0000-00002E010000}"/>
    <cellStyle name="Accent4" xfId="160" xr:uid="{00000000-0005-0000-0000-00002F010000}"/>
    <cellStyle name="Accent5" xfId="161" xr:uid="{00000000-0005-0000-0000-000030010000}"/>
    <cellStyle name="Accent6" xfId="162" xr:uid="{00000000-0005-0000-0000-000031010000}"/>
    <cellStyle name="Bad" xfId="163" xr:uid="{00000000-0005-0000-0000-000032010000}"/>
    <cellStyle name="Calculation" xfId="164" xr:uid="{00000000-0005-0000-0000-000033010000}"/>
    <cellStyle name="Check Cell" xfId="165" xr:uid="{00000000-0005-0000-0000-000034010000}"/>
    <cellStyle name="Comma 2" xfId="166" xr:uid="{00000000-0005-0000-0000-000036010000}"/>
    <cellStyle name="Comma 3" xfId="991" xr:uid="{00000000-0005-0000-0000-000037010000}"/>
    <cellStyle name="Comma0" xfId="167" xr:uid="{00000000-0005-0000-0000-000038010000}"/>
    <cellStyle name="Currency 2" xfId="993" xr:uid="{00000000-0005-0000-0000-000039010000}"/>
    <cellStyle name="Currency0" xfId="168" xr:uid="{00000000-0005-0000-0000-00003A010000}"/>
    <cellStyle name="Date" xfId="169" xr:uid="{00000000-0005-0000-0000-00003B010000}"/>
    <cellStyle name="Dobro 2" xfId="170" xr:uid="{00000000-0005-0000-0000-00003C010000}"/>
    <cellStyle name="Excel Built-in Normal" xfId="171" xr:uid="{00000000-0005-0000-0000-00003D010000}"/>
    <cellStyle name="Explanatory Text" xfId="172" xr:uid="{00000000-0005-0000-0000-00003E010000}"/>
    <cellStyle name="Fixed" xfId="173" xr:uid="{00000000-0005-0000-0000-00003F010000}"/>
    <cellStyle name="Good" xfId="174" xr:uid="{00000000-0005-0000-0000-000040010000}"/>
    <cellStyle name="Heading 1" xfId="175" xr:uid="{00000000-0005-0000-0000-000041010000}"/>
    <cellStyle name="Heading 2" xfId="176" xr:uid="{00000000-0005-0000-0000-000042010000}"/>
    <cellStyle name="Heading 3" xfId="177" xr:uid="{00000000-0005-0000-0000-000043010000}"/>
    <cellStyle name="Heading 4" xfId="178" xr:uid="{00000000-0005-0000-0000-000044010000}"/>
    <cellStyle name="Heading1" xfId="179" xr:uid="{00000000-0005-0000-0000-000045010000}"/>
    <cellStyle name="Heading2" xfId="180" xr:uid="{00000000-0005-0000-0000-000046010000}"/>
    <cellStyle name="Input" xfId="181" xr:uid="{00000000-0005-0000-0000-000047010000}"/>
    <cellStyle name="Izhod 2" xfId="182" xr:uid="{00000000-0005-0000-0000-000048010000}"/>
    <cellStyle name="Keš" xfId="183" xr:uid="{00000000-0005-0000-0000-000049010000}"/>
    <cellStyle name="Linked Cell" xfId="184" xr:uid="{00000000-0005-0000-0000-00004A010000}"/>
    <cellStyle name="Naslov 1 2" xfId="185" xr:uid="{00000000-0005-0000-0000-00004B010000}"/>
    <cellStyle name="Naslov 2 2" xfId="186" xr:uid="{00000000-0005-0000-0000-00004C010000}"/>
    <cellStyle name="Naslov 3 2" xfId="187" xr:uid="{00000000-0005-0000-0000-00004D010000}"/>
    <cellStyle name="Naslov 4 2" xfId="188" xr:uid="{00000000-0005-0000-0000-00004E010000}"/>
    <cellStyle name="Naslov 5" xfId="189" xr:uid="{00000000-0005-0000-0000-00004F010000}"/>
    <cellStyle name="Navadno" xfId="0" builtinId="0"/>
    <cellStyle name="Navadno 11 10" xfId="190" xr:uid="{00000000-0005-0000-0000-000050010000}"/>
    <cellStyle name="Navadno 11 11" xfId="191" xr:uid="{00000000-0005-0000-0000-000051010000}"/>
    <cellStyle name="Navadno 11 12" xfId="192" xr:uid="{00000000-0005-0000-0000-000052010000}"/>
    <cellStyle name="Navadno 11 13" xfId="193" xr:uid="{00000000-0005-0000-0000-000053010000}"/>
    <cellStyle name="Navadno 11 14" xfId="194" xr:uid="{00000000-0005-0000-0000-000054010000}"/>
    <cellStyle name="Navadno 11 15" xfId="195" xr:uid="{00000000-0005-0000-0000-000055010000}"/>
    <cellStyle name="Navadno 11 16" xfId="196" xr:uid="{00000000-0005-0000-0000-000056010000}"/>
    <cellStyle name="Navadno 11 17" xfId="197" xr:uid="{00000000-0005-0000-0000-000057010000}"/>
    <cellStyle name="Navadno 11 18" xfId="198" xr:uid="{00000000-0005-0000-0000-000058010000}"/>
    <cellStyle name="Navadno 11 19" xfId="199" xr:uid="{00000000-0005-0000-0000-000059010000}"/>
    <cellStyle name="Navadno 11 2" xfId="200" xr:uid="{00000000-0005-0000-0000-00005A010000}"/>
    <cellStyle name="Navadno 11 20" xfId="201" xr:uid="{00000000-0005-0000-0000-00005B010000}"/>
    <cellStyle name="Navadno 11 21" xfId="202" xr:uid="{00000000-0005-0000-0000-00005C010000}"/>
    <cellStyle name="Navadno 11 22" xfId="203" xr:uid="{00000000-0005-0000-0000-00005D010000}"/>
    <cellStyle name="Navadno 11 23" xfId="204" xr:uid="{00000000-0005-0000-0000-00005E010000}"/>
    <cellStyle name="Navadno 11 24" xfId="205" xr:uid="{00000000-0005-0000-0000-00005F010000}"/>
    <cellStyle name="Navadno 11 25" xfId="206" xr:uid="{00000000-0005-0000-0000-000060010000}"/>
    <cellStyle name="Navadno 11 26" xfId="207" xr:uid="{00000000-0005-0000-0000-000061010000}"/>
    <cellStyle name="Navadno 11 27" xfId="208" xr:uid="{00000000-0005-0000-0000-000062010000}"/>
    <cellStyle name="Navadno 11 28" xfId="209" xr:uid="{00000000-0005-0000-0000-000063010000}"/>
    <cellStyle name="Navadno 11 29" xfId="210" xr:uid="{00000000-0005-0000-0000-000064010000}"/>
    <cellStyle name="Navadno 11 3" xfId="211" xr:uid="{00000000-0005-0000-0000-000065010000}"/>
    <cellStyle name="Navadno 11 30" xfId="212" xr:uid="{00000000-0005-0000-0000-000066010000}"/>
    <cellStyle name="Navadno 11 31" xfId="213" xr:uid="{00000000-0005-0000-0000-000067010000}"/>
    <cellStyle name="Navadno 11 32" xfId="214" xr:uid="{00000000-0005-0000-0000-000068010000}"/>
    <cellStyle name="Navadno 11 33" xfId="215" xr:uid="{00000000-0005-0000-0000-000069010000}"/>
    <cellStyle name="Navadno 11 34" xfId="216" xr:uid="{00000000-0005-0000-0000-00006A010000}"/>
    <cellStyle name="Navadno 11 35" xfId="217" xr:uid="{00000000-0005-0000-0000-00006B010000}"/>
    <cellStyle name="Navadno 11 36" xfId="218" xr:uid="{00000000-0005-0000-0000-00006C010000}"/>
    <cellStyle name="Navadno 11 37" xfId="219" xr:uid="{00000000-0005-0000-0000-00006D010000}"/>
    <cellStyle name="Navadno 11 38" xfId="220" xr:uid="{00000000-0005-0000-0000-00006E010000}"/>
    <cellStyle name="Navadno 11 39" xfId="221" xr:uid="{00000000-0005-0000-0000-00006F010000}"/>
    <cellStyle name="Navadno 11 4" xfId="222" xr:uid="{00000000-0005-0000-0000-000070010000}"/>
    <cellStyle name="Navadno 11 40" xfId="223" xr:uid="{00000000-0005-0000-0000-000071010000}"/>
    <cellStyle name="Navadno 11 41" xfId="224" xr:uid="{00000000-0005-0000-0000-000072010000}"/>
    <cellStyle name="Navadno 11 42" xfId="225" xr:uid="{00000000-0005-0000-0000-000073010000}"/>
    <cellStyle name="Navadno 11 43" xfId="226" xr:uid="{00000000-0005-0000-0000-000074010000}"/>
    <cellStyle name="Navadno 11 44" xfId="227" xr:uid="{00000000-0005-0000-0000-000075010000}"/>
    <cellStyle name="Navadno 11 45" xfId="228" xr:uid="{00000000-0005-0000-0000-000076010000}"/>
    <cellStyle name="Navadno 11 46" xfId="229" xr:uid="{00000000-0005-0000-0000-000077010000}"/>
    <cellStyle name="Navadno 11 47" xfId="230" xr:uid="{00000000-0005-0000-0000-000078010000}"/>
    <cellStyle name="Navadno 11 48" xfId="231" xr:uid="{00000000-0005-0000-0000-000079010000}"/>
    <cellStyle name="Navadno 11 49" xfId="232" xr:uid="{00000000-0005-0000-0000-00007A010000}"/>
    <cellStyle name="Navadno 11 5" xfId="233" xr:uid="{00000000-0005-0000-0000-00007B010000}"/>
    <cellStyle name="Navadno 11 50" xfId="234" xr:uid="{00000000-0005-0000-0000-00007C010000}"/>
    <cellStyle name="Navadno 11 51" xfId="235" xr:uid="{00000000-0005-0000-0000-00007D010000}"/>
    <cellStyle name="Navadno 11 52" xfId="236" xr:uid="{00000000-0005-0000-0000-00007E010000}"/>
    <cellStyle name="Navadno 11 53" xfId="237" xr:uid="{00000000-0005-0000-0000-00007F010000}"/>
    <cellStyle name="Navadno 11 54" xfId="238" xr:uid="{00000000-0005-0000-0000-000080010000}"/>
    <cellStyle name="Navadno 11 55" xfId="239" xr:uid="{00000000-0005-0000-0000-000081010000}"/>
    <cellStyle name="Navadno 11 56" xfId="240" xr:uid="{00000000-0005-0000-0000-000082010000}"/>
    <cellStyle name="Navadno 11 57" xfId="241" xr:uid="{00000000-0005-0000-0000-000083010000}"/>
    <cellStyle name="Navadno 11 58" xfId="242" xr:uid="{00000000-0005-0000-0000-000084010000}"/>
    <cellStyle name="Navadno 11 59" xfId="243" xr:uid="{00000000-0005-0000-0000-000085010000}"/>
    <cellStyle name="Navadno 11 6" xfId="244" xr:uid="{00000000-0005-0000-0000-000086010000}"/>
    <cellStyle name="Navadno 11 60" xfId="245" xr:uid="{00000000-0005-0000-0000-000087010000}"/>
    <cellStyle name="Navadno 11 61" xfId="246" xr:uid="{00000000-0005-0000-0000-000088010000}"/>
    <cellStyle name="Navadno 11 62" xfId="247" xr:uid="{00000000-0005-0000-0000-000089010000}"/>
    <cellStyle name="Navadno 11 63" xfId="248" xr:uid="{00000000-0005-0000-0000-00008A010000}"/>
    <cellStyle name="Navadno 11 64" xfId="249" xr:uid="{00000000-0005-0000-0000-00008B010000}"/>
    <cellStyle name="Navadno 11 65" xfId="250" xr:uid="{00000000-0005-0000-0000-00008C010000}"/>
    <cellStyle name="Navadno 11 66" xfId="251" xr:uid="{00000000-0005-0000-0000-00008D010000}"/>
    <cellStyle name="Navadno 11 67" xfId="252" xr:uid="{00000000-0005-0000-0000-00008E010000}"/>
    <cellStyle name="Navadno 11 68" xfId="253" xr:uid="{00000000-0005-0000-0000-00008F010000}"/>
    <cellStyle name="Navadno 11 69" xfId="254" xr:uid="{00000000-0005-0000-0000-000090010000}"/>
    <cellStyle name="Navadno 11 7" xfId="255" xr:uid="{00000000-0005-0000-0000-000091010000}"/>
    <cellStyle name="Navadno 11 70" xfId="256" xr:uid="{00000000-0005-0000-0000-000092010000}"/>
    <cellStyle name="Navadno 11 71" xfId="257" xr:uid="{00000000-0005-0000-0000-000093010000}"/>
    <cellStyle name="Navadno 11 72" xfId="258" xr:uid="{00000000-0005-0000-0000-000094010000}"/>
    <cellStyle name="Navadno 11 73" xfId="259" xr:uid="{00000000-0005-0000-0000-000095010000}"/>
    <cellStyle name="Navadno 11 74" xfId="260" xr:uid="{00000000-0005-0000-0000-000096010000}"/>
    <cellStyle name="Navadno 11 75" xfId="261" xr:uid="{00000000-0005-0000-0000-000097010000}"/>
    <cellStyle name="Navadno 11 76" xfId="262" xr:uid="{00000000-0005-0000-0000-000098010000}"/>
    <cellStyle name="Navadno 11 77" xfId="263" xr:uid="{00000000-0005-0000-0000-000099010000}"/>
    <cellStyle name="Navadno 11 78" xfId="264" xr:uid="{00000000-0005-0000-0000-00009A010000}"/>
    <cellStyle name="Navadno 11 79" xfId="265" xr:uid="{00000000-0005-0000-0000-00009B010000}"/>
    <cellStyle name="Navadno 11 8" xfId="266" xr:uid="{00000000-0005-0000-0000-00009C010000}"/>
    <cellStyle name="Navadno 11 80" xfId="267" xr:uid="{00000000-0005-0000-0000-00009D010000}"/>
    <cellStyle name="Navadno 11 81" xfId="268" xr:uid="{00000000-0005-0000-0000-00009E010000}"/>
    <cellStyle name="Navadno 11 82" xfId="269" xr:uid="{00000000-0005-0000-0000-00009F010000}"/>
    <cellStyle name="Navadno 11 83" xfId="270" xr:uid="{00000000-0005-0000-0000-0000A0010000}"/>
    <cellStyle name="Navadno 11 84" xfId="271" xr:uid="{00000000-0005-0000-0000-0000A1010000}"/>
    <cellStyle name="Navadno 11 85" xfId="272" xr:uid="{00000000-0005-0000-0000-0000A2010000}"/>
    <cellStyle name="Navadno 11 9" xfId="273" xr:uid="{00000000-0005-0000-0000-0000A3010000}"/>
    <cellStyle name="Navadno 15" xfId="274" xr:uid="{00000000-0005-0000-0000-0000A4010000}"/>
    <cellStyle name="Navadno 17 2" xfId="275" xr:uid="{00000000-0005-0000-0000-0000A5010000}"/>
    <cellStyle name="Navadno 17 2 2" xfId="276" xr:uid="{00000000-0005-0000-0000-0000A6010000}"/>
    <cellStyle name="Navadno 17 2 2 2" xfId="953" xr:uid="{00000000-0005-0000-0000-0000A7010000}"/>
    <cellStyle name="Navadno 19 2" xfId="277" xr:uid="{00000000-0005-0000-0000-0000A8010000}"/>
    <cellStyle name="Navadno 19 2 2" xfId="278" xr:uid="{00000000-0005-0000-0000-0000A9010000}"/>
    <cellStyle name="Navadno 19 2 2 2" xfId="954" xr:uid="{00000000-0005-0000-0000-0000AA010000}"/>
    <cellStyle name="Navadno 2" xfId="279" xr:uid="{00000000-0005-0000-0000-0000AB010000}"/>
    <cellStyle name="Navadno 2 2" xfId="280" xr:uid="{00000000-0005-0000-0000-0000AC010000}"/>
    <cellStyle name="Navadno 2 2 2 2" xfId="281" xr:uid="{00000000-0005-0000-0000-0000AD010000}"/>
    <cellStyle name="Navadno 2 3" xfId="282" xr:uid="{00000000-0005-0000-0000-0000AE010000}"/>
    <cellStyle name="Navadno 2 4" xfId="283" xr:uid="{00000000-0005-0000-0000-0000AF010000}"/>
    <cellStyle name="Navadno 20 2" xfId="284" xr:uid="{00000000-0005-0000-0000-0000B0010000}"/>
    <cellStyle name="Navadno 20 2 2" xfId="285" xr:uid="{00000000-0005-0000-0000-0000B1010000}"/>
    <cellStyle name="Navadno 20 2 2 2" xfId="955" xr:uid="{00000000-0005-0000-0000-0000B2010000}"/>
    <cellStyle name="Navadno 21 2" xfId="286" xr:uid="{00000000-0005-0000-0000-0000B3010000}"/>
    <cellStyle name="Navadno 21 2 2" xfId="287" xr:uid="{00000000-0005-0000-0000-0000B4010000}"/>
    <cellStyle name="Navadno 21 2 2 2" xfId="956" xr:uid="{00000000-0005-0000-0000-0000B5010000}"/>
    <cellStyle name="Navadno 22 2" xfId="288" xr:uid="{00000000-0005-0000-0000-0000B6010000}"/>
    <cellStyle name="Navadno 22 2 2" xfId="289" xr:uid="{00000000-0005-0000-0000-0000B7010000}"/>
    <cellStyle name="Navadno 22 2 2 2" xfId="957" xr:uid="{00000000-0005-0000-0000-0000B8010000}"/>
    <cellStyle name="Navadno 23 2" xfId="290" xr:uid="{00000000-0005-0000-0000-0000B9010000}"/>
    <cellStyle name="Navadno 23 2 2" xfId="291" xr:uid="{00000000-0005-0000-0000-0000BA010000}"/>
    <cellStyle name="Navadno 23 2 2 2" xfId="958" xr:uid="{00000000-0005-0000-0000-0000BB010000}"/>
    <cellStyle name="Navadno 24 2" xfId="292" xr:uid="{00000000-0005-0000-0000-0000BC010000}"/>
    <cellStyle name="Navadno 24 2 2" xfId="293" xr:uid="{00000000-0005-0000-0000-0000BD010000}"/>
    <cellStyle name="Navadno 24 2 2 2" xfId="959" xr:uid="{00000000-0005-0000-0000-0000BE010000}"/>
    <cellStyle name="Navadno 25 2" xfId="294" xr:uid="{00000000-0005-0000-0000-0000BF010000}"/>
    <cellStyle name="Navadno 25 2 2" xfId="295" xr:uid="{00000000-0005-0000-0000-0000C0010000}"/>
    <cellStyle name="Navadno 25 2 2 2" xfId="960" xr:uid="{00000000-0005-0000-0000-0000C1010000}"/>
    <cellStyle name="Navadno 26 2" xfId="296" xr:uid="{00000000-0005-0000-0000-0000C2010000}"/>
    <cellStyle name="Navadno 26 2 2" xfId="297" xr:uid="{00000000-0005-0000-0000-0000C3010000}"/>
    <cellStyle name="Navadno 26 2 2 2" xfId="961" xr:uid="{00000000-0005-0000-0000-0000C4010000}"/>
    <cellStyle name="Navadno 27 2" xfId="298" xr:uid="{00000000-0005-0000-0000-0000C5010000}"/>
    <cellStyle name="Navadno 27 2 2" xfId="299" xr:uid="{00000000-0005-0000-0000-0000C6010000}"/>
    <cellStyle name="Navadno 27 2 2 2" xfId="962" xr:uid="{00000000-0005-0000-0000-0000C7010000}"/>
    <cellStyle name="Navadno 28 2" xfId="300" xr:uid="{00000000-0005-0000-0000-0000C8010000}"/>
    <cellStyle name="Navadno 28 2 2" xfId="301" xr:uid="{00000000-0005-0000-0000-0000C9010000}"/>
    <cellStyle name="Navadno 28 2 2 2" xfId="963" xr:uid="{00000000-0005-0000-0000-0000CA010000}"/>
    <cellStyle name="Navadno 29 2" xfId="302" xr:uid="{00000000-0005-0000-0000-0000CB010000}"/>
    <cellStyle name="Navadno 29 2 2" xfId="303" xr:uid="{00000000-0005-0000-0000-0000CC010000}"/>
    <cellStyle name="Navadno 29 2 2 2" xfId="964" xr:uid="{00000000-0005-0000-0000-0000CD010000}"/>
    <cellStyle name="Navadno 3" xfId="304" xr:uid="{00000000-0005-0000-0000-0000CE010000}"/>
    <cellStyle name="Navadno 3 2" xfId="808" xr:uid="{00000000-0005-0000-0000-0000CF010000}"/>
    <cellStyle name="Navadno 3 32" xfId="305" xr:uid="{00000000-0005-0000-0000-0000D0010000}"/>
    <cellStyle name="Navadno 30 2" xfId="306" xr:uid="{00000000-0005-0000-0000-0000D1010000}"/>
    <cellStyle name="Navadno 31 2" xfId="307" xr:uid="{00000000-0005-0000-0000-0000D2010000}"/>
    <cellStyle name="Navadno 32 2" xfId="308" xr:uid="{00000000-0005-0000-0000-0000D3010000}"/>
    <cellStyle name="Navadno 33 2" xfId="309" xr:uid="{00000000-0005-0000-0000-0000D4010000}"/>
    <cellStyle name="Navadno 34 2" xfId="310" xr:uid="{00000000-0005-0000-0000-0000D5010000}"/>
    <cellStyle name="Navadno 34 2 2" xfId="311" xr:uid="{00000000-0005-0000-0000-0000D6010000}"/>
    <cellStyle name="Navadno 34 2 2 2" xfId="965" xr:uid="{00000000-0005-0000-0000-0000D7010000}"/>
    <cellStyle name="Navadno 35 2" xfId="312" xr:uid="{00000000-0005-0000-0000-0000D8010000}"/>
    <cellStyle name="Navadno 35 2 2" xfId="313" xr:uid="{00000000-0005-0000-0000-0000D9010000}"/>
    <cellStyle name="Navadno 35 2 2 2" xfId="966" xr:uid="{00000000-0005-0000-0000-0000DA010000}"/>
    <cellStyle name="Navadno 36 2" xfId="314" xr:uid="{00000000-0005-0000-0000-0000DB010000}"/>
    <cellStyle name="Navadno 37 2" xfId="315" xr:uid="{00000000-0005-0000-0000-0000DC010000}"/>
    <cellStyle name="Navadno 37 2 2" xfId="316" xr:uid="{00000000-0005-0000-0000-0000DD010000}"/>
    <cellStyle name="Navadno 37 2 2 2" xfId="967" xr:uid="{00000000-0005-0000-0000-0000DE010000}"/>
    <cellStyle name="Navadno 38 2" xfId="317" xr:uid="{00000000-0005-0000-0000-0000DF010000}"/>
    <cellStyle name="Navadno 38 2 2" xfId="318" xr:uid="{00000000-0005-0000-0000-0000E0010000}"/>
    <cellStyle name="Navadno 38 2 2 2" xfId="968" xr:uid="{00000000-0005-0000-0000-0000E1010000}"/>
    <cellStyle name="Navadno 39 2" xfId="319" xr:uid="{00000000-0005-0000-0000-0000E2010000}"/>
    <cellStyle name="Navadno 39 2 2" xfId="320" xr:uid="{00000000-0005-0000-0000-0000E3010000}"/>
    <cellStyle name="Navadno 39 2 2 2" xfId="969" xr:uid="{00000000-0005-0000-0000-0000E4010000}"/>
    <cellStyle name="Navadno 4" xfId="321" xr:uid="{00000000-0005-0000-0000-0000E5010000}"/>
    <cellStyle name="Navadno 40 2" xfId="322" xr:uid="{00000000-0005-0000-0000-0000E6010000}"/>
    <cellStyle name="Navadno 40 2 2" xfId="323" xr:uid="{00000000-0005-0000-0000-0000E7010000}"/>
    <cellStyle name="Navadno 40 2 2 2" xfId="970" xr:uid="{00000000-0005-0000-0000-0000E8010000}"/>
    <cellStyle name="Navadno 41 2" xfId="324" xr:uid="{00000000-0005-0000-0000-0000E9010000}"/>
    <cellStyle name="Navadno 41 2 2" xfId="325" xr:uid="{00000000-0005-0000-0000-0000EA010000}"/>
    <cellStyle name="Navadno 41 2 2 2" xfId="971" xr:uid="{00000000-0005-0000-0000-0000EB010000}"/>
    <cellStyle name="Navadno 42 2" xfId="326" xr:uid="{00000000-0005-0000-0000-0000EC010000}"/>
    <cellStyle name="Navadno 42 3" xfId="327" xr:uid="{00000000-0005-0000-0000-0000ED010000}"/>
    <cellStyle name="Navadno 42 3 2" xfId="328" xr:uid="{00000000-0005-0000-0000-0000EE010000}"/>
    <cellStyle name="Navadno 42 3 2 2" xfId="972" xr:uid="{00000000-0005-0000-0000-0000EF010000}"/>
    <cellStyle name="Navadno 43 2" xfId="329" xr:uid="{00000000-0005-0000-0000-0000F0010000}"/>
    <cellStyle name="Navadno 43 2 2" xfId="330" xr:uid="{00000000-0005-0000-0000-0000F1010000}"/>
    <cellStyle name="Navadno 43 2 2 2" xfId="973" xr:uid="{00000000-0005-0000-0000-0000F2010000}"/>
    <cellStyle name="Navadno 45 2" xfId="331" xr:uid="{00000000-0005-0000-0000-0000F3010000}"/>
    <cellStyle name="Navadno 45 2 2" xfId="332" xr:uid="{00000000-0005-0000-0000-0000F4010000}"/>
    <cellStyle name="Navadno 45 2 2 2" xfId="974" xr:uid="{00000000-0005-0000-0000-0000F5010000}"/>
    <cellStyle name="Navadno 5" xfId="333" xr:uid="{00000000-0005-0000-0000-0000F6010000}"/>
    <cellStyle name="Navadno 6" xfId="334" xr:uid="{00000000-0005-0000-0000-0000F7010000}"/>
    <cellStyle name="Navadno 6 2" xfId="335" xr:uid="{00000000-0005-0000-0000-0000F8010000}"/>
    <cellStyle name="Navadno 8" xfId="336" xr:uid="{00000000-0005-0000-0000-0000F9010000}"/>
    <cellStyle name="Navadno 9" xfId="337" xr:uid="{00000000-0005-0000-0000-0000FA010000}"/>
    <cellStyle name="Navadno_BoQ-SE" xfId="338" xr:uid="{00000000-0005-0000-0000-0000FB010000}"/>
    <cellStyle name="Navadno_Predračun 2.del II.faze barvano" xfId="339" xr:uid="{00000000-0005-0000-0000-0000FE010000}"/>
    <cellStyle name="Navadno_Volume 4 - BoQ - cene" xfId="340" xr:uid="{00000000-0005-0000-0000-0000FF010000}"/>
    <cellStyle name="Neutral" xfId="341" xr:uid="{00000000-0005-0000-0000-000000020000}"/>
    <cellStyle name="Nevtralno 2" xfId="342" xr:uid="{00000000-0005-0000-0000-000001020000}"/>
    <cellStyle name="Nivo_2_Podnaslov" xfId="343" xr:uid="{00000000-0005-0000-0000-000002020000}"/>
    <cellStyle name="Normal 10" xfId="981" xr:uid="{00000000-0005-0000-0000-000004020000}"/>
    <cellStyle name="Normal 11" xfId="983" xr:uid="{00000000-0005-0000-0000-000005020000}"/>
    <cellStyle name="Normal 11 2" xfId="992" xr:uid="{00000000-0005-0000-0000-000006020000}"/>
    <cellStyle name="Normal 12" xfId="986" xr:uid="{00000000-0005-0000-0000-000007020000}"/>
    <cellStyle name="Normal 2" xfId="344" xr:uid="{00000000-0005-0000-0000-000008020000}"/>
    <cellStyle name="normal 2 2" xfId="345" xr:uid="{00000000-0005-0000-0000-000009020000}"/>
    <cellStyle name="normal 2 3" xfId="346" xr:uid="{00000000-0005-0000-0000-00000A020000}"/>
    <cellStyle name="Normal 2 4" xfId="347" xr:uid="{00000000-0005-0000-0000-00000B020000}"/>
    <cellStyle name="Normal 2 5" xfId="985" xr:uid="{00000000-0005-0000-0000-00000C020000}"/>
    <cellStyle name="Normal 3" xfId="348" xr:uid="{00000000-0005-0000-0000-00000D020000}"/>
    <cellStyle name="normal 4" xfId="349" xr:uid="{00000000-0005-0000-0000-00000E020000}"/>
    <cellStyle name="Normal 4 2" xfId="984" xr:uid="{00000000-0005-0000-0000-00000F020000}"/>
    <cellStyle name="Normal 5" xfId="806" xr:uid="{00000000-0005-0000-0000-000010020000}"/>
    <cellStyle name="Normal 6" xfId="807" xr:uid="{00000000-0005-0000-0000-000011020000}"/>
    <cellStyle name="Normal 7" xfId="978" xr:uid="{00000000-0005-0000-0000-000012020000}"/>
    <cellStyle name="Normal 8" xfId="979" xr:uid="{00000000-0005-0000-0000-000013020000}"/>
    <cellStyle name="Normal 9" xfId="980" xr:uid="{00000000-0005-0000-0000-000014020000}"/>
    <cellStyle name="Normal_BoQ - cene sit_eur" xfId="350" xr:uid="{00000000-0005-0000-0000-000015020000}"/>
    <cellStyle name="Normal_BoQ - cene sit_eur 2 2" xfId="351" xr:uid="{00000000-0005-0000-0000-000016020000}"/>
    <cellStyle name="Note" xfId="352" xr:uid="{00000000-0005-0000-0000-000019020000}"/>
    <cellStyle name="Odstotek 2" xfId="353" xr:uid="{00000000-0005-0000-0000-00001A020000}"/>
    <cellStyle name="Odstotek 2 2" xfId="354" xr:uid="{00000000-0005-0000-0000-00001B020000}"/>
    <cellStyle name="Opomba 2" xfId="355" xr:uid="{00000000-0005-0000-0000-00001C020000}"/>
    <cellStyle name="Opomba 2 2" xfId="975" xr:uid="{00000000-0005-0000-0000-00001D020000}"/>
    <cellStyle name="Opozorilo 2" xfId="356" xr:uid="{00000000-0005-0000-0000-00001E020000}"/>
    <cellStyle name="Output" xfId="357" xr:uid="{00000000-0005-0000-0000-00001F020000}"/>
    <cellStyle name="Percent 2" xfId="982" xr:uid="{00000000-0005-0000-0000-000020020000}"/>
    <cellStyle name="Pojasnjevalno besedilo 2" xfId="358" xr:uid="{00000000-0005-0000-0000-000021020000}"/>
    <cellStyle name="popis" xfId="805" xr:uid="{00000000-0005-0000-0000-000022020000}"/>
    <cellStyle name="Poudarek1 2" xfId="359" xr:uid="{00000000-0005-0000-0000-000023020000}"/>
    <cellStyle name="Poudarek2 2" xfId="360" xr:uid="{00000000-0005-0000-0000-000024020000}"/>
    <cellStyle name="Poudarek3 2" xfId="361" xr:uid="{00000000-0005-0000-0000-000025020000}"/>
    <cellStyle name="Poudarek4 2" xfId="362" xr:uid="{00000000-0005-0000-0000-000026020000}"/>
    <cellStyle name="Poudarek5 2" xfId="363" xr:uid="{00000000-0005-0000-0000-000027020000}"/>
    <cellStyle name="Poudarek6 2" xfId="364" xr:uid="{00000000-0005-0000-0000-000028020000}"/>
    <cellStyle name="Povezana celica 2" xfId="365" xr:uid="{00000000-0005-0000-0000-000029020000}"/>
    <cellStyle name="Preveri celico 2" xfId="366" xr:uid="{00000000-0005-0000-0000-00002A020000}"/>
    <cellStyle name="Računanje 2" xfId="367" xr:uid="{00000000-0005-0000-0000-00002B020000}"/>
    <cellStyle name="Slabo 2" xfId="368" xr:uid="{00000000-0005-0000-0000-00002C020000}"/>
    <cellStyle name="Slog 1" xfId="369" xr:uid="{00000000-0005-0000-0000-00002D020000}"/>
    <cellStyle name="Style 1" xfId="370" xr:uid="{00000000-0005-0000-0000-00002E020000}"/>
    <cellStyle name="tekst-levo" xfId="371" xr:uid="{00000000-0005-0000-0000-00002F020000}"/>
    <cellStyle name="tekst-levo 2" xfId="372" xr:uid="{00000000-0005-0000-0000-000030020000}"/>
    <cellStyle name="Title" xfId="373" xr:uid="{00000000-0005-0000-0000-000031020000}"/>
    <cellStyle name="Total" xfId="374" xr:uid="{00000000-0005-0000-0000-000032020000}"/>
    <cellStyle name="Total 1_Predracun kanal" xfId="375" xr:uid="{00000000-0005-0000-0000-000033020000}"/>
    <cellStyle name="Valuta 2 2" xfId="376" xr:uid="{00000000-0005-0000-0000-000034020000}"/>
    <cellStyle name="Vejica 2" xfId="377" xr:uid="{00000000-0005-0000-0000-000035020000}"/>
    <cellStyle name="Vejica 2 2" xfId="378" xr:uid="{00000000-0005-0000-0000-000036020000}"/>
    <cellStyle name="Vejica 2 2 2" xfId="379" xr:uid="{00000000-0005-0000-0000-000037020000}"/>
    <cellStyle name="Vejica 2 2 2 2" xfId="977" xr:uid="{00000000-0005-0000-0000-000038020000}"/>
    <cellStyle name="Vejica 2 2 2 2 2" xfId="990" xr:uid="{00000000-0005-0000-0000-000039020000}"/>
    <cellStyle name="Vejica 2 2 2 3" xfId="988" xr:uid="{00000000-0005-0000-0000-00003A020000}"/>
    <cellStyle name="Vejica 2 2 3" xfId="976" xr:uid="{00000000-0005-0000-0000-00003B020000}"/>
    <cellStyle name="Vejica 2 2 3 2" xfId="989" xr:uid="{00000000-0005-0000-0000-00003C020000}"/>
    <cellStyle name="Vejica 2 2 4" xfId="987" xr:uid="{00000000-0005-0000-0000-00003D020000}"/>
    <cellStyle name="Vejica 31" xfId="380" xr:uid="{00000000-0005-0000-0000-00003E020000}"/>
    <cellStyle name="Vejica 5 10" xfId="381" xr:uid="{00000000-0005-0000-0000-00003F020000}"/>
    <cellStyle name="Vejica 5 10 2" xfId="382" xr:uid="{00000000-0005-0000-0000-000040020000}"/>
    <cellStyle name="Vejica 5 10 3" xfId="383" xr:uid="{00000000-0005-0000-0000-000041020000}"/>
    <cellStyle name="Vejica 5 10 4" xfId="384" xr:uid="{00000000-0005-0000-0000-000042020000}"/>
    <cellStyle name="Vejica 5 10 5" xfId="385" xr:uid="{00000000-0005-0000-0000-000043020000}"/>
    <cellStyle name="Vejica 5 11" xfId="386" xr:uid="{00000000-0005-0000-0000-000044020000}"/>
    <cellStyle name="Vejica 5 11 2" xfId="387" xr:uid="{00000000-0005-0000-0000-000045020000}"/>
    <cellStyle name="Vejica 5 11 3" xfId="388" xr:uid="{00000000-0005-0000-0000-000046020000}"/>
    <cellStyle name="Vejica 5 11 4" xfId="389" xr:uid="{00000000-0005-0000-0000-000047020000}"/>
    <cellStyle name="Vejica 5 11 5" xfId="390" xr:uid="{00000000-0005-0000-0000-000048020000}"/>
    <cellStyle name="Vejica 5 12" xfId="391" xr:uid="{00000000-0005-0000-0000-000049020000}"/>
    <cellStyle name="Vejica 5 12 2" xfId="392" xr:uid="{00000000-0005-0000-0000-00004A020000}"/>
    <cellStyle name="Vejica 5 12 3" xfId="393" xr:uid="{00000000-0005-0000-0000-00004B020000}"/>
    <cellStyle name="Vejica 5 12 4" xfId="394" xr:uid="{00000000-0005-0000-0000-00004C020000}"/>
    <cellStyle name="Vejica 5 12 5" xfId="395" xr:uid="{00000000-0005-0000-0000-00004D020000}"/>
    <cellStyle name="Vejica 5 13" xfId="396" xr:uid="{00000000-0005-0000-0000-00004E020000}"/>
    <cellStyle name="Vejica 5 13 2" xfId="397" xr:uid="{00000000-0005-0000-0000-00004F020000}"/>
    <cellStyle name="Vejica 5 13 3" xfId="398" xr:uid="{00000000-0005-0000-0000-000050020000}"/>
    <cellStyle name="Vejica 5 13 4" xfId="399" xr:uid="{00000000-0005-0000-0000-000051020000}"/>
    <cellStyle name="Vejica 5 13 5" xfId="400" xr:uid="{00000000-0005-0000-0000-000052020000}"/>
    <cellStyle name="Vejica 5 14" xfId="401" xr:uid="{00000000-0005-0000-0000-000053020000}"/>
    <cellStyle name="Vejica 5 14 2" xfId="402" xr:uid="{00000000-0005-0000-0000-000054020000}"/>
    <cellStyle name="Vejica 5 14 3" xfId="403" xr:uid="{00000000-0005-0000-0000-000055020000}"/>
    <cellStyle name="Vejica 5 14 4" xfId="404" xr:uid="{00000000-0005-0000-0000-000056020000}"/>
    <cellStyle name="Vejica 5 14 5" xfId="405" xr:uid="{00000000-0005-0000-0000-000057020000}"/>
    <cellStyle name="Vejica 5 15" xfId="406" xr:uid="{00000000-0005-0000-0000-000058020000}"/>
    <cellStyle name="Vejica 5 15 2" xfId="407" xr:uid="{00000000-0005-0000-0000-000059020000}"/>
    <cellStyle name="Vejica 5 15 3" xfId="408" xr:uid="{00000000-0005-0000-0000-00005A020000}"/>
    <cellStyle name="Vejica 5 15 4" xfId="409" xr:uid="{00000000-0005-0000-0000-00005B020000}"/>
    <cellStyle name="Vejica 5 15 5" xfId="410" xr:uid="{00000000-0005-0000-0000-00005C020000}"/>
    <cellStyle name="Vejica 5 16" xfId="411" xr:uid="{00000000-0005-0000-0000-00005D020000}"/>
    <cellStyle name="Vejica 5 16 2" xfId="412" xr:uid="{00000000-0005-0000-0000-00005E020000}"/>
    <cellStyle name="Vejica 5 16 3" xfId="413" xr:uid="{00000000-0005-0000-0000-00005F020000}"/>
    <cellStyle name="Vejica 5 16 4" xfId="414" xr:uid="{00000000-0005-0000-0000-000060020000}"/>
    <cellStyle name="Vejica 5 16 5" xfId="415" xr:uid="{00000000-0005-0000-0000-000061020000}"/>
    <cellStyle name="Vejica 5 17" xfId="416" xr:uid="{00000000-0005-0000-0000-000062020000}"/>
    <cellStyle name="Vejica 5 17 2" xfId="417" xr:uid="{00000000-0005-0000-0000-000063020000}"/>
    <cellStyle name="Vejica 5 17 3" xfId="418" xr:uid="{00000000-0005-0000-0000-000064020000}"/>
    <cellStyle name="Vejica 5 17 4" xfId="419" xr:uid="{00000000-0005-0000-0000-000065020000}"/>
    <cellStyle name="Vejica 5 17 5" xfId="420" xr:uid="{00000000-0005-0000-0000-000066020000}"/>
    <cellStyle name="Vejica 5 18" xfId="421" xr:uid="{00000000-0005-0000-0000-000067020000}"/>
    <cellStyle name="Vejica 5 18 2" xfId="422" xr:uid="{00000000-0005-0000-0000-000068020000}"/>
    <cellStyle name="Vejica 5 18 3" xfId="423" xr:uid="{00000000-0005-0000-0000-000069020000}"/>
    <cellStyle name="Vejica 5 18 4" xfId="424" xr:uid="{00000000-0005-0000-0000-00006A020000}"/>
    <cellStyle name="Vejica 5 18 5" xfId="425" xr:uid="{00000000-0005-0000-0000-00006B020000}"/>
    <cellStyle name="Vejica 5 19" xfId="426" xr:uid="{00000000-0005-0000-0000-00006C020000}"/>
    <cellStyle name="Vejica 5 19 2" xfId="427" xr:uid="{00000000-0005-0000-0000-00006D020000}"/>
    <cellStyle name="Vejica 5 19 3" xfId="428" xr:uid="{00000000-0005-0000-0000-00006E020000}"/>
    <cellStyle name="Vejica 5 19 4" xfId="429" xr:uid="{00000000-0005-0000-0000-00006F020000}"/>
    <cellStyle name="Vejica 5 19 5" xfId="430" xr:uid="{00000000-0005-0000-0000-000070020000}"/>
    <cellStyle name="Vejica 5 2" xfId="431" xr:uid="{00000000-0005-0000-0000-000071020000}"/>
    <cellStyle name="Vejica 5 2 2" xfId="432" xr:uid="{00000000-0005-0000-0000-000072020000}"/>
    <cellStyle name="Vejica 5 2 3" xfId="433" xr:uid="{00000000-0005-0000-0000-000073020000}"/>
    <cellStyle name="Vejica 5 2 4" xfId="434" xr:uid="{00000000-0005-0000-0000-000074020000}"/>
    <cellStyle name="Vejica 5 2 5" xfId="435" xr:uid="{00000000-0005-0000-0000-000075020000}"/>
    <cellStyle name="Vejica 5 20" xfId="436" xr:uid="{00000000-0005-0000-0000-000076020000}"/>
    <cellStyle name="Vejica 5 20 2" xfId="437" xr:uid="{00000000-0005-0000-0000-000077020000}"/>
    <cellStyle name="Vejica 5 20 3" xfId="438" xr:uid="{00000000-0005-0000-0000-000078020000}"/>
    <cellStyle name="Vejica 5 20 4" xfId="439" xr:uid="{00000000-0005-0000-0000-000079020000}"/>
    <cellStyle name="Vejica 5 20 5" xfId="440" xr:uid="{00000000-0005-0000-0000-00007A020000}"/>
    <cellStyle name="Vejica 5 21" xfId="441" xr:uid="{00000000-0005-0000-0000-00007B020000}"/>
    <cellStyle name="Vejica 5 21 2" xfId="442" xr:uid="{00000000-0005-0000-0000-00007C020000}"/>
    <cellStyle name="Vejica 5 21 3" xfId="443" xr:uid="{00000000-0005-0000-0000-00007D020000}"/>
    <cellStyle name="Vejica 5 21 4" xfId="444" xr:uid="{00000000-0005-0000-0000-00007E020000}"/>
    <cellStyle name="Vejica 5 21 5" xfId="445" xr:uid="{00000000-0005-0000-0000-00007F020000}"/>
    <cellStyle name="Vejica 5 22" xfId="446" xr:uid="{00000000-0005-0000-0000-000080020000}"/>
    <cellStyle name="Vejica 5 22 2" xfId="447" xr:uid="{00000000-0005-0000-0000-000081020000}"/>
    <cellStyle name="Vejica 5 22 3" xfId="448" xr:uid="{00000000-0005-0000-0000-000082020000}"/>
    <cellStyle name="Vejica 5 22 4" xfId="449" xr:uid="{00000000-0005-0000-0000-000083020000}"/>
    <cellStyle name="Vejica 5 22 5" xfId="450" xr:uid="{00000000-0005-0000-0000-000084020000}"/>
    <cellStyle name="Vejica 5 23" xfId="451" xr:uid="{00000000-0005-0000-0000-000085020000}"/>
    <cellStyle name="Vejica 5 23 2" xfId="452" xr:uid="{00000000-0005-0000-0000-000086020000}"/>
    <cellStyle name="Vejica 5 23 3" xfId="453" xr:uid="{00000000-0005-0000-0000-000087020000}"/>
    <cellStyle name="Vejica 5 23 4" xfId="454" xr:uid="{00000000-0005-0000-0000-000088020000}"/>
    <cellStyle name="Vejica 5 23 5" xfId="455" xr:uid="{00000000-0005-0000-0000-000089020000}"/>
    <cellStyle name="Vejica 5 24" xfId="456" xr:uid="{00000000-0005-0000-0000-00008A020000}"/>
    <cellStyle name="Vejica 5 24 2" xfId="457" xr:uid="{00000000-0005-0000-0000-00008B020000}"/>
    <cellStyle name="Vejica 5 24 3" xfId="458" xr:uid="{00000000-0005-0000-0000-00008C020000}"/>
    <cellStyle name="Vejica 5 24 4" xfId="459" xr:uid="{00000000-0005-0000-0000-00008D020000}"/>
    <cellStyle name="Vejica 5 24 5" xfId="460" xr:uid="{00000000-0005-0000-0000-00008E020000}"/>
    <cellStyle name="Vejica 5 25" xfId="461" xr:uid="{00000000-0005-0000-0000-00008F020000}"/>
    <cellStyle name="Vejica 5 25 2" xfId="462" xr:uid="{00000000-0005-0000-0000-000090020000}"/>
    <cellStyle name="Vejica 5 25 3" xfId="463" xr:uid="{00000000-0005-0000-0000-000091020000}"/>
    <cellStyle name="Vejica 5 25 4" xfId="464" xr:uid="{00000000-0005-0000-0000-000092020000}"/>
    <cellStyle name="Vejica 5 25 5" xfId="465" xr:uid="{00000000-0005-0000-0000-000093020000}"/>
    <cellStyle name="Vejica 5 26" xfId="466" xr:uid="{00000000-0005-0000-0000-000094020000}"/>
    <cellStyle name="Vejica 5 26 2" xfId="467" xr:uid="{00000000-0005-0000-0000-000095020000}"/>
    <cellStyle name="Vejica 5 26 3" xfId="468" xr:uid="{00000000-0005-0000-0000-000096020000}"/>
    <cellStyle name="Vejica 5 26 4" xfId="469" xr:uid="{00000000-0005-0000-0000-000097020000}"/>
    <cellStyle name="Vejica 5 26 5" xfId="470" xr:uid="{00000000-0005-0000-0000-000098020000}"/>
    <cellStyle name="Vejica 5 27" xfId="471" xr:uid="{00000000-0005-0000-0000-000099020000}"/>
    <cellStyle name="Vejica 5 27 2" xfId="472" xr:uid="{00000000-0005-0000-0000-00009A020000}"/>
    <cellStyle name="Vejica 5 27 3" xfId="473" xr:uid="{00000000-0005-0000-0000-00009B020000}"/>
    <cellStyle name="Vejica 5 27 4" xfId="474" xr:uid="{00000000-0005-0000-0000-00009C020000}"/>
    <cellStyle name="Vejica 5 27 5" xfId="475" xr:uid="{00000000-0005-0000-0000-00009D020000}"/>
    <cellStyle name="Vejica 5 28" xfId="476" xr:uid="{00000000-0005-0000-0000-00009E020000}"/>
    <cellStyle name="Vejica 5 28 2" xfId="477" xr:uid="{00000000-0005-0000-0000-00009F020000}"/>
    <cellStyle name="Vejica 5 28 3" xfId="478" xr:uid="{00000000-0005-0000-0000-0000A0020000}"/>
    <cellStyle name="Vejica 5 28 4" xfId="479" xr:uid="{00000000-0005-0000-0000-0000A1020000}"/>
    <cellStyle name="Vejica 5 28 5" xfId="480" xr:uid="{00000000-0005-0000-0000-0000A2020000}"/>
    <cellStyle name="Vejica 5 29" xfId="481" xr:uid="{00000000-0005-0000-0000-0000A3020000}"/>
    <cellStyle name="Vejica 5 29 2" xfId="482" xr:uid="{00000000-0005-0000-0000-0000A4020000}"/>
    <cellStyle name="Vejica 5 29 3" xfId="483" xr:uid="{00000000-0005-0000-0000-0000A5020000}"/>
    <cellStyle name="Vejica 5 29 4" xfId="484" xr:uid="{00000000-0005-0000-0000-0000A6020000}"/>
    <cellStyle name="Vejica 5 29 5" xfId="485" xr:uid="{00000000-0005-0000-0000-0000A7020000}"/>
    <cellStyle name="Vejica 5 3" xfId="486" xr:uid="{00000000-0005-0000-0000-0000A8020000}"/>
    <cellStyle name="Vejica 5 3 2" xfId="487" xr:uid="{00000000-0005-0000-0000-0000A9020000}"/>
    <cellStyle name="Vejica 5 3 3" xfId="488" xr:uid="{00000000-0005-0000-0000-0000AA020000}"/>
    <cellStyle name="Vejica 5 3 4" xfId="489" xr:uid="{00000000-0005-0000-0000-0000AB020000}"/>
    <cellStyle name="Vejica 5 3 5" xfId="490" xr:uid="{00000000-0005-0000-0000-0000AC020000}"/>
    <cellStyle name="Vejica 5 30" xfId="491" xr:uid="{00000000-0005-0000-0000-0000AD020000}"/>
    <cellStyle name="Vejica 5 30 2" xfId="492" xr:uid="{00000000-0005-0000-0000-0000AE020000}"/>
    <cellStyle name="Vejica 5 30 3" xfId="493" xr:uid="{00000000-0005-0000-0000-0000AF020000}"/>
    <cellStyle name="Vejica 5 30 4" xfId="494" xr:uid="{00000000-0005-0000-0000-0000B0020000}"/>
    <cellStyle name="Vejica 5 30 5" xfId="495" xr:uid="{00000000-0005-0000-0000-0000B1020000}"/>
    <cellStyle name="Vejica 5 31" xfId="496" xr:uid="{00000000-0005-0000-0000-0000B2020000}"/>
    <cellStyle name="Vejica 5 31 2" xfId="497" xr:uid="{00000000-0005-0000-0000-0000B3020000}"/>
    <cellStyle name="Vejica 5 31 3" xfId="498" xr:uid="{00000000-0005-0000-0000-0000B4020000}"/>
    <cellStyle name="Vejica 5 31 4" xfId="499" xr:uid="{00000000-0005-0000-0000-0000B5020000}"/>
    <cellStyle name="Vejica 5 31 5" xfId="500" xr:uid="{00000000-0005-0000-0000-0000B6020000}"/>
    <cellStyle name="Vejica 5 32" xfId="501" xr:uid="{00000000-0005-0000-0000-0000B7020000}"/>
    <cellStyle name="Vejica 5 32 2" xfId="502" xr:uid="{00000000-0005-0000-0000-0000B8020000}"/>
    <cellStyle name="Vejica 5 32 3" xfId="503" xr:uid="{00000000-0005-0000-0000-0000B9020000}"/>
    <cellStyle name="Vejica 5 32 4" xfId="504" xr:uid="{00000000-0005-0000-0000-0000BA020000}"/>
    <cellStyle name="Vejica 5 32 5" xfId="505" xr:uid="{00000000-0005-0000-0000-0000BB020000}"/>
    <cellStyle name="Vejica 5 33" xfId="506" xr:uid="{00000000-0005-0000-0000-0000BC020000}"/>
    <cellStyle name="Vejica 5 33 2" xfId="507" xr:uid="{00000000-0005-0000-0000-0000BD020000}"/>
    <cellStyle name="Vejica 5 33 3" xfId="508" xr:uid="{00000000-0005-0000-0000-0000BE020000}"/>
    <cellStyle name="Vejica 5 33 4" xfId="509" xr:uid="{00000000-0005-0000-0000-0000BF020000}"/>
    <cellStyle name="Vejica 5 33 5" xfId="510" xr:uid="{00000000-0005-0000-0000-0000C0020000}"/>
    <cellStyle name="Vejica 5 34" xfId="511" xr:uid="{00000000-0005-0000-0000-0000C1020000}"/>
    <cellStyle name="Vejica 5 34 2" xfId="512" xr:uid="{00000000-0005-0000-0000-0000C2020000}"/>
    <cellStyle name="Vejica 5 34 3" xfId="513" xr:uid="{00000000-0005-0000-0000-0000C3020000}"/>
    <cellStyle name="Vejica 5 34 4" xfId="514" xr:uid="{00000000-0005-0000-0000-0000C4020000}"/>
    <cellStyle name="Vejica 5 34 5" xfId="515" xr:uid="{00000000-0005-0000-0000-0000C5020000}"/>
    <cellStyle name="Vejica 5 35" xfId="516" xr:uid="{00000000-0005-0000-0000-0000C6020000}"/>
    <cellStyle name="Vejica 5 35 2" xfId="517" xr:uid="{00000000-0005-0000-0000-0000C7020000}"/>
    <cellStyle name="Vejica 5 35 3" xfId="518" xr:uid="{00000000-0005-0000-0000-0000C8020000}"/>
    <cellStyle name="Vejica 5 35 4" xfId="519" xr:uid="{00000000-0005-0000-0000-0000C9020000}"/>
    <cellStyle name="Vejica 5 35 5" xfId="520" xr:uid="{00000000-0005-0000-0000-0000CA020000}"/>
    <cellStyle name="Vejica 5 36" xfId="521" xr:uid="{00000000-0005-0000-0000-0000CB020000}"/>
    <cellStyle name="Vejica 5 36 2" xfId="522" xr:uid="{00000000-0005-0000-0000-0000CC020000}"/>
    <cellStyle name="Vejica 5 36 3" xfId="523" xr:uid="{00000000-0005-0000-0000-0000CD020000}"/>
    <cellStyle name="Vejica 5 36 4" xfId="524" xr:uid="{00000000-0005-0000-0000-0000CE020000}"/>
    <cellStyle name="Vejica 5 36 5" xfId="525" xr:uid="{00000000-0005-0000-0000-0000CF020000}"/>
    <cellStyle name="Vejica 5 37" xfId="526" xr:uid="{00000000-0005-0000-0000-0000D0020000}"/>
    <cellStyle name="Vejica 5 37 2" xfId="527" xr:uid="{00000000-0005-0000-0000-0000D1020000}"/>
    <cellStyle name="Vejica 5 37 3" xfId="528" xr:uid="{00000000-0005-0000-0000-0000D2020000}"/>
    <cellStyle name="Vejica 5 37 4" xfId="529" xr:uid="{00000000-0005-0000-0000-0000D3020000}"/>
    <cellStyle name="Vejica 5 37 5" xfId="530" xr:uid="{00000000-0005-0000-0000-0000D4020000}"/>
    <cellStyle name="Vejica 5 38" xfId="531" xr:uid="{00000000-0005-0000-0000-0000D5020000}"/>
    <cellStyle name="Vejica 5 38 2" xfId="532" xr:uid="{00000000-0005-0000-0000-0000D6020000}"/>
    <cellStyle name="Vejica 5 38 3" xfId="533" xr:uid="{00000000-0005-0000-0000-0000D7020000}"/>
    <cellStyle name="Vejica 5 38 4" xfId="534" xr:uid="{00000000-0005-0000-0000-0000D8020000}"/>
    <cellStyle name="Vejica 5 38 5" xfId="535" xr:uid="{00000000-0005-0000-0000-0000D9020000}"/>
    <cellStyle name="Vejica 5 39" xfId="536" xr:uid="{00000000-0005-0000-0000-0000DA020000}"/>
    <cellStyle name="Vejica 5 39 2" xfId="537" xr:uid="{00000000-0005-0000-0000-0000DB020000}"/>
    <cellStyle name="Vejica 5 39 3" xfId="538" xr:uid="{00000000-0005-0000-0000-0000DC020000}"/>
    <cellStyle name="Vejica 5 39 4" xfId="539" xr:uid="{00000000-0005-0000-0000-0000DD020000}"/>
    <cellStyle name="Vejica 5 39 5" xfId="540" xr:uid="{00000000-0005-0000-0000-0000DE020000}"/>
    <cellStyle name="Vejica 5 4" xfId="541" xr:uid="{00000000-0005-0000-0000-0000DF020000}"/>
    <cellStyle name="Vejica 5 4 2" xfId="542" xr:uid="{00000000-0005-0000-0000-0000E0020000}"/>
    <cellStyle name="Vejica 5 4 3" xfId="543" xr:uid="{00000000-0005-0000-0000-0000E1020000}"/>
    <cellStyle name="Vejica 5 4 4" xfId="544" xr:uid="{00000000-0005-0000-0000-0000E2020000}"/>
    <cellStyle name="Vejica 5 4 5" xfId="545" xr:uid="{00000000-0005-0000-0000-0000E3020000}"/>
    <cellStyle name="Vejica 5 40" xfId="546" xr:uid="{00000000-0005-0000-0000-0000E4020000}"/>
    <cellStyle name="Vejica 5 40 2" xfId="547" xr:uid="{00000000-0005-0000-0000-0000E5020000}"/>
    <cellStyle name="Vejica 5 40 3" xfId="548" xr:uid="{00000000-0005-0000-0000-0000E6020000}"/>
    <cellStyle name="Vejica 5 40 4" xfId="549" xr:uid="{00000000-0005-0000-0000-0000E7020000}"/>
    <cellStyle name="Vejica 5 40 5" xfId="550" xr:uid="{00000000-0005-0000-0000-0000E8020000}"/>
    <cellStyle name="Vejica 5 41" xfId="551" xr:uid="{00000000-0005-0000-0000-0000E9020000}"/>
    <cellStyle name="Vejica 5 41 2" xfId="552" xr:uid="{00000000-0005-0000-0000-0000EA020000}"/>
    <cellStyle name="Vejica 5 41 3" xfId="553" xr:uid="{00000000-0005-0000-0000-0000EB020000}"/>
    <cellStyle name="Vejica 5 41 4" xfId="554" xr:uid="{00000000-0005-0000-0000-0000EC020000}"/>
    <cellStyle name="Vejica 5 41 5" xfId="555" xr:uid="{00000000-0005-0000-0000-0000ED020000}"/>
    <cellStyle name="Vejica 5 42" xfId="556" xr:uid="{00000000-0005-0000-0000-0000EE020000}"/>
    <cellStyle name="Vejica 5 42 2" xfId="557" xr:uid="{00000000-0005-0000-0000-0000EF020000}"/>
    <cellStyle name="Vejica 5 42 3" xfId="558" xr:uid="{00000000-0005-0000-0000-0000F0020000}"/>
    <cellStyle name="Vejica 5 42 4" xfId="559" xr:uid="{00000000-0005-0000-0000-0000F1020000}"/>
    <cellStyle name="Vejica 5 42 5" xfId="560" xr:uid="{00000000-0005-0000-0000-0000F2020000}"/>
    <cellStyle name="Vejica 5 43" xfId="561" xr:uid="{00000000-0005-0000-0000-0000F3020000}"/>
    <cellStyle name="Vejica 5 43 2" xfId="562" xr:uid="{00000000-0005-0000-0000-0000F4020000}"/>
    <cellStyle name="Vejica 5 43 3" xfId="563" xr:uid="{00000000-0005-0000-0000-0000F5020000}"/>
    <cellStyle name="Vejica 5 43 4" xfId="564" xr:uid="{00000000-0005-0000-0000-0000F6020000}"/>
    <cellStyle name="Vejica 5 43 5" xfId="565" xr:uid="{00000000-0005-0000-0000-0000F7020000}"/>
    <cellStyle name="Vejica 5 44" xfId="566" xr:uid="{00000000-0005-0000-0000-0000F8020000}"/>
    <cellStyle name="Vejica 5 44 2" xfId="567" xr:uid="{00000000-0005-0000-0000-0000F9020000}"/>
    <cellStyle name="Vejica 5 44 3" xfId="568" xr:uid="{00000000-0005-0000-0000-0000FA020000}"/>
    <cellStyle name="Vejica 5 44 4" xfId="569" xr:uid="{00000000-0005-0000-0000-0000FB020000}"/>
    <cellStyle name="Vejica 5 44 5" xfId="570" xr:uid="{00000000-0005-0000-0000-0000FC020000}"/>
    <cellStyle name="Vejica 5 45" xfId="571" xr:uid="{00000000-0005-0000-0000-0000FD020000}"/>
    <cellStyle name="Vejica 5 45 2" xfId="572" xr:uid="{00000000-0005-0000-0000-0000FE020000}"/>
    <cellStyle name="Vejica 5 45 3" xfId="573" xr:uid="{00000000-0005-0000-0000-0000FF020000}"/>
    <cellStyle name="Vejica 5 45 4" xfId="574" xr:uid="{00000000-0005-0000-0000-000000030000}"/>
    <cellStyle name="Vejica 5 45 5" xfId="575" xr:uid="{00000000-0005-0000-0000-000001030000}"/>
    <cellStyle name="Vejica 5 46" xfId="576" xr:uid="{00000000-0005-0000-0000-000002030000}"/>
    <cellStyle name="Vejica 5 46 2" xfId="577" xr:uid="{00000000-0005-0000-0000-000003030000}"/>
    <cellStyle name="Vejica 5 46 3" xfId="578" xr:uid="{00000000-0005-0000-0000-000004030000}"/>
    <cellStyle name="Vejica 5 46 4" xfId="579" xr:uid="{00000000-0005-0000-0000-000005030000}"/>
    <cellStyle name="Vejica 5 46 5" xfId="580" xr:uid="{00000000-0005-0000-0000-000006030000}"/>
    <cellStyle name="Vejica 5 47" xfId="581" xr:uid="{00000000-0005-0000-0000-000007030000}"/>
    <cellStyle name="Vejica 5 47 2" xfId="582" xr:uid="{00000000-0005-0000-0000-000008030000}"/>
    <cellStyle name="Vejica 5 47 3" xfId="583" xr:uid="{00000000-0005-0000-0000-000009030000}"/>
    <cellStyle name="Vejica 5 47 4" xfId="584" xr:uid="{00000000-0005-0000-0000-00000A030000}"/>
    <cellStyle name="Vejica 5 47 5" xfId="585" xr:uid="{00000000-0005-0000-0000-00000B030000}"/>
    <cellStyle name="Vejica 5 48" xfId="586" xr:uid="{00000000-0005-0000-0000-00000C030000}"/>
    <cellStyle name="Vejica 5 48 2" xfId="587" xr:uid="{00000000-0005-0000-0000-00000D030000}"/>
    <cellStyle name="Vejica 5 48 3" xfId="588" xr:uid="{00000000-0005-0000-0000-00000E030000}"/>
    <cellStyle name="Vejica 5 48 4" xfId="589" xr:uid="{00000000-0005-0000-0000-00000F030000}"/>
    <cellStyle name="Vejica 5 48 5" xfId="590" xr:uid="{00000000-0005-0000-0000-000010030000}"/>
    <cellStyle name="Vejica 5 49" xfId="591" xr:uid="{00000000-0005-0000-0000-000011030000}"/>
    <cellStyle name="Vejica 5 49 2" xfId="592" xr:uid="{00000000-0005-0000-0000-000012030000}"/>
    <cellStyle name="Vejica 5 49 3" xfId="593" xr:uid="{00000000-0005-0000-0000-000013030000}"/>
    <cellStyle name="Vejica 5 49 4" xfId="594" xr:uid="{00000000-0005-0000-0000-000014030000}"/>
    <cellStyle name="Vejica 5 49 5" xfId="595" xr:uid="{00000000-0005-0000-0000-000015030000}"/>
    <cellStyle name="Vejica 5 5" xfId="596" xr:uid="{00000000-0005-0000-0000-000016030000}"/>
    <cellStyle name="Vejica 5 5 2" xfId="597" xr:uid="{00000000-0005-0000-0000-000017030000}"/>
    <cellStyle name="Vejica 5 5 3" xfId="598" xr:uid="{00000000-0005-0000-0000-000018030000}"/>
    <cellStyle name="Vejica 5 5 4" xfId="599" xr:uid="{00000000-0005-0000-0000-000019030000}"/>
    <cellStyle name="Vejica 5 5 5" xfId="600" xr:uid="{00000000-0005-0000-0000-00001A030000}"/>
    <cellStyle name="Vejica 5 50" xfId="601" xr:uid="{00000000-0005-0000-0000-00001B030000}"/>
    <cellStyle name="Vejica 5 50 2" xfId="602" xr:uid="{00000000-0005-0000-0000-00001C030000}"/>
    <cellStyle name="Vejica 5 50 3" xfId="603" xr:uid="{00000000-0005-0000-0000-00001D030000}"/>
    <cellStyle name="Vejica 5 50 4" xfId="604" xr:uid="{00000000-0005-0000-0000-00001E030000}"/>
    <cellStyle name="Vejica 5 50 5" xfId="605" xr:uid="{00000000-0005-0000-0000-00001F030000}"/>
    <cellStyle name="Vejica 5 51" xfId="606" xr:uid="{00000000-0005-0000-0000-000020030000}"/>
    <cellStyle name="Vejica 5 51 2" xfId="607" xr:uid="{00000000-0005-0000-0000-000021030000}"/>
    <cellStyle name="Vejica 5 51 3" xfId="608" xr:uid="{00000000-0005-0000-0000-000022030000}"/>
    <cellStyle name="Vejica 5 51 4" xfId="609" xr:uid="{00000000-0005-0000-0000-000023030000}"/>
    <cellStyle name="Vejica 5 51 5" xfId="610" xr:uid="{00000000-0005-0000-0000-000024030000}"/>
    <cellStyle name="Vejica 5 52" xfId="611" xr:uid="{00000000-0005-0000-0000-000025030000}"/>
    <cellStyle name="Vejica 5 52 2" xfId="612" xr:uid="{00000000-0005-0000-0000-000026030000}"/>
    <cellStyle name="Vejica 5 52 3" xfId="613" xr:uid="{00000000-0005-0000-0000-000027030000}"/>
    <cellStyle name="Vejica 5 52 4" xfId="614" xr:uid="{00000000-0005-0000-0000-000028030000}"/>
    <cellStyle name="Vejica 5 52 5" xfId="615" xr:uid="{00000000-0005-0000-0000-000029030000}"/>
    <cellStyle name="Vejica 5 53" xfId="616" xr:uid="{00000000-0005-0000-0000-00002A030000}"/>
    <cellStyle name="Vejica 5 53 2" xfId="617" xr:uid="{00000000-0005-0000-0000-00002B030000}"/>
    <cellStyle name="Vejica 5 53 3" xfId="618" xr:uid="{00000000-0005-0000-0000-00002C030000}"/>
    <cellStyle name="Vejica 5 53 4" xfId="619" xr:uid="{00000000-0005-0000-0000-00002D030000}"/>
    <cellStyle name="Vejica 5 53 5" xfId="620" xr:uid="{00000000-0005-0000-0000-00002E030000}"/>
    <cellStyle name="Vejica 5 54" xfId="621" xr:uid="{00000000-0005-0000-0000-00002F030000}"/>
    <cellStyle name="Vejica 5 54 2" xfId="622" xr:uid="{00000000-0005-0000-0000-000030030000}"/>
    <cellStyle name="Vejica 5 54 3" xfId="623" xr:uid="{00000000-0005-0000-0000-000031030000}"/>
    <cellStyle name="Vejica 5 54 4" xfId="624" xr:uid="{00000000-0005-0000-0000-000032030000}"/>
    <cellStyle name="Vejica 5 54 5" xfId="625" xr:uid="{00000000-0005-0000-0000-000033030000}"/>
    <cellStyle name="Vejica 5 55" xfId="626" xr:uid="{00000000-0005-0000-0000-000034030000}"/>
    <cellStyle name="Vejica 5 55 2" xfId="627" xr:uid="{00000000-0005-0000-0000-000035030000}"/>
    <cellStyle name="Vejica 5 55 3" xfId="628" xr:uid="{00000000-0005-0000-0000-000036030000}"/>
    <cellStyle name="Vejica 5 55 4" xfId="629" xr:uid="{00000000-0005-0000-0000-000037030000}"/>
    <cellStyle name="Vejica 5 55 5" xfId="630" xr:uid="{00000000-0005-0000-0000-000038030000}"/>
    <cellStyle name="Vejica 5 56" xfId="631" xr:uid="{00000000-0005-0000-0000-000039030000}"/>
    <cellStyle name="Vejica 5 56 2" xfId="632" xr:uid="{00000000-0005-0000-0000-00003A030000}"/>
    <cellStyle name="Vejica 5 56 3" xfId="633" xr:uid="{00000000-0005-0000-0000-00003B030000}"/>
    <cellStyle name="Vejica 5 56 4" xfId="634" xr:uid="{00000000-0005-0000-0000-00003C030000}"/>
    <cellStyle name="Vejica 5 56 5" xfId="635" xr:uid="{00000000-0005-0000-0000-00003D030000}"/>
    <cellStyle name="Vejica 5 57" xfId="636" xr:uid="{00000000-0005-0000-0000-00003E030000}"/>
    <cellStyle name="Vejica 5 57 2" xfId="637" xr:uid="{00000000-0005-0000-0000-00003F030000}"/>
    <cellStyle name="Vejica 5 57 3" xfId="638" xr:uid="{00000000-0005-0000-0000-000040030000}"/>
    <cellStyle name="Vejica 5 57 4" xfId="639" xr:uid="{00000000-0005-0000-0000-000041030000}"/>
    <cellStyle name="Vejica 5 57 5" xfId="640" xr:uid="{00000000-0005-0000-0000-000042030000}"/>
    <cellStyle name="Vejica 5 58" xfId="641" xr:uid="{00000000-0005-0000-0000-000043030000}"/>
    <cellStyle name="Vejica 5 58 2" xfId="642" xr:uid="{00000000-0005-0000-0000-000044030000}"/>
    <cellStyle name="Vejica 5 58 3" xfId="643" xr:uid="{00000000-0005-0000-0000-000045030000}"/>
    <cellStyle name="Vejica 5 58 4" xfId="644" xr:uid="{00000000-0005-0000-0000-000046030000}"/>
    <cellStyle name="Vejica 5 58 5" xfId="645" xr:uid="{00000000-0005-0000-0000-000047030000}"/>
    <cellStyle name="Vejica 5 59" xfId="646" xr:uid="{00000000-0005-0000-0000-000048030000}"/>
    <cellStyle name="Vejica 5 59 2" xfId="647" xr:uid="{00000000-0005-0000-0000-000049030000}"/>
    <cellStyle name="Vejica 5 59 3" xfId="648" xr:uid="{00000000-0005-0000-0000-00004A030000}"/>
    <cellStyle name="Vejica 5 59 4" xfId="649" xr:uid="{00000000-0005-0000-0000-00004B030000}"/>
    <cellStyle name="Vejica 5 59 5" xfId="650" xr:uid="{00000000-0005-0000-0000-00004C030000}"/>
    <cellStyle name="Vejica 5 6" xfId="651" xr:uid="{00000000-0005-0000-0000-00004D030000}"/>
    <cellStyle name="Vejica 5 6 2" xfId="652" xr:uid="{00000000-0005-0000-0000-00004E030000}"/>
    <cellStyle name="Vejica 5 6 3" xfId="653" xr:uid="{00000000-0005-0000-0000-00004F030000}"/>
    <cellStyle name="Vejica 5 6 4" xfId="654" xr:uid="{00000000-0005-0000-0000-000050030000}"/>
    <cellStyle name="Vejica 5 6 5" xfId="655" xr:uid="{00000000-0005-0000-0000-000051030000}"/>
    <cellStyle name="Vejica 5 60" xfId="656" xr:uid="{00000000-0005-0000-0000-000052030000}"/>
    <cellStyle name="Vejica 5 60 2" xfId="657" xr:uid="{00000000-0005-0000-0000-000053030000}"/>
    <cellStyle name="Vejica 5 60 3" xfId="658" xr:uid="{00000000-0005-0000-0000-000054030000}"/>
    <cellStyle name="Vejica 5 60 4" xfId="659" xr:uid="{00000000-0005-0000-0000-000055030000}"/>
    <cellStyle name="Vejica 5 60 5" xfId="660" xr:uid="{00000000-0005-0000-0000-000056030000}"/>
    <cellStyle name="Vejica 5 61" xfId="661" xr:uid="{00000000-0005-0000-0000-000057030000}"/>
    <cellStyle name="Vejica 5 61 2" xfId="662" xr:uid="{00000000-0005-0000-0000-000058030000}"/>
    <cellStyle name="Vejica 5 61 3" xfId="663" xr:uid="{00000000-0005-0000-0000-000059030000}"/>
    <cellStyle name="Vejica 5 61 4" xfId="664" xr:uid="{00000000-0005-0000-0000-00005A030000}"/>
    <cellStyle name="Vejica 5 61 5" xfId="665" xr:uid="{00000000-0005-0000-0000-00005B030000}"/>
    <cellStyle name="Vejica 5 62" xfId="666" xr:uid="{00000000-0005-0000-0000-00005C030000}"/>
    <cellStyle name="Vejica 5 62 2" xfId="667" xr:uid="{00000000-0005-0000-0000-00005D030000}"/>
    <cellStyle name="Vejica 5 62 3" xfId="668" xr:uid="{00000000-0005-0000-0000-00005E030000}"/>
    <cellStyle name="Vejica 5 62 4" xfId="669" xr:uid="{00000000-0005-0000-0000-00005F030000}"/>
    <cellStyle name="Vejica 5 62 5" xfId="670" xr:uid="{00000000-0005-0000-0000-000060030000}"/>
    <cellStyle name="Vejica 5 63" xfId="671" xr:uid="{00000000-0005-0000-0000-000061030000}"/>
    <cellStyle name="Vejica 5 63 2" xfId="672" xr:uid="{00000000-0005-0000-0000-000062030000}"/>
    <cellStyle name="Vejica 5 63 3" xfId="673" xr:uid="{00000000-0005-0000-0000-000063030000}"/>
    <cellStyle name="Vejica 5 63 4" xfId="674" xr:uid="{00000000-0005-0000-0000-000064030000}"/>
    <cellStyle name="Vejica 5 63 5" xfId="675" xr:uid="{00000000-0005-0000-0000-000065030000}"/>
    <cellStyle name="Vejica 5 64" xfId="676" xr:uid="{00000000-0005-0000-0000-000066030000}"/>
    <cellStyle name="Vejica 5 64 2" xfId="677" xr:uid="{00000000-0005-0000-0000-000067030000}"/>
    <cellStyle name="Vejica 5 64 3" xfId="678" xr:uid="{00000000-0005-0000-0000-000068030000}"/>
    <cellStyle name="Vejica 5 64 4" xfId="679" xr:uid="{00000000-0005-0000-0000-000069030000}"/>
    <cellStyle name="Vejica 5 64 5" xfId="680" xr:uid="{00000000-0005-0000-0000-00006A030000}"/>
    <cellStyle name="Vejica 5 65" xfId="681" xr:uid="{00000000-0005-0000-0000-00006B030000}"/>
    <cellStyle name="Vejica 5 65 2" xfId="682" xr:uid="{00000000-0005-0000-0000-00006C030000}"/>
    <cellStyle name="Vejica 5 65 3" xfId="683" xr:uid="{00000000-0005-0000-0000-00006D030000}"/>
    <cellStyle name="Vejica 5 65 4" xfId="684" xr:uid="{00000000-0005-0000-0000-00006E030000}"/>
    <cellStyle name="Vejica 5 65 5" xfId="685" xr:uid="{00000000-0005-0000-0000-00006F030000}"/>
    <cellStyle name="Vejica 5 66" xfId="686" xr:uid="{00000000-0005-0000-0000-000070030000}"/>
    <cellStyle name="Vejica 5 66 2" xfId="687" xr:uid="{00000000-0005-0000-0000-000071030000}"/>
    <cellStyle name="Vejica 5 66 3" xfId="688" xr:uid="{00000000-0005-0000-0000-000072030000}"/>
    <cellStyle name="Vejica 5 66 4" xfId="689" xr:uid="{00000000-0005-0000-0000-000073030000}"/>
    <cellStyle name="Vejica 5 66 5" xfId="690" xr:uid="{00000000-0005-0000-0000-000074030000}"/>
    <cellStyle name="Vejica 5 67" xfId="691" xr:uid="{00000000-0005-0000-0000-000075030000}"/>
    <cellStyle name="Vejica 5 67 2" xfId="692" xr:uid="{00000000-0005-0000-0000-000076030000}"/>
    <cellStyle name="Vejica 5 67 3" xfId="693" xr:uid="{00000000-0005-0000-0000-000077030000}"/>
    <cellStyle name="Vejica 5 67 4" xfId="694" xr:uid="{00000000-0005-0000-0000-000078030000}"/>
    <cellStyle name="Vejica 5 67 5" xfId="695" xr:uid="{00000000-0005-0000-0000-000079030000}"/>
    <cellStyle name="Vejica 5 68" xfId="696" xr:uid="{00000000-0005-0000-0000-00007A030000}"/>
    <cellStyle name="Vejica 5 68 2" xfId="697" xr:uid="{00000000-0005-0000-0000-00007B030000}"/>
    <cellStyle name="Vejica 5 68 3" xfId="698" xr:uid="{00000000-0005-0000-0000-00007C030000}"/>
    <cellStyle name="Vejica 5 68 4" xfId="699" xr:uid="{00000000-0005-0000-0000-00007D030000}"/>
    <cellStyle name="Vejica 5 68 5" xfId="700" xr:uid="{00000000-0005-0000-0000-00007E030000}"/>
    <cellStyle name="Vejica 5 69" xfId="701" xr:uid="{00000000-0005-0000-0000-00007F030000}"/>
    <cellStyle name="Vejica 5 69 2" xfId="702" xr:uid="{00000000-0005-0000-0000-000080030000}"/>
    <cellStyle name="Vejica 5 69 3" xfId="703" xr:uid="{00000000-0005-0000-0000-000081030000}"/>
    <cellStyle name="Vejica 5 69 4" xfId="704" xr:uid="{00000000-0005-0000-0000-000082030000}"/>
    <cellStyle name="Vejica 5 69 5" xfId="705" xr:uid="{00000000-0005-0000-0000-000083030000}"/>
    <cellStyle name="Vejica 5 7" xfId="706" xr:uid="{00000000-0005-0000-0000-000084030000}"/>
    <cellStyle name="Vejica 5 7 2" xfId="707" xr:uid="{00000000-0005-0000-0000-000085030000}"/>
    <cellStyle name="Vejica 5 7 3" xfId="708" xr:uid="{00000000-0005-0000-0000-000086030000}"/>
    <cellStyle name="Vejica 5 7 4" xfId="709" xr:uid="{00000000-0005-0000-0000-000087030000}"/>
    <cellStyle name="Vejica 5 7 5" xfId="710" xr:uid="{00000000-0005-0000-0000-000088030000}"/>
    <cellStyle name="Vejica 5 70" xfId="711" xr:uid="{00000000-0005-0000-0000-000089030000}"/>
    <cellStyle name="Vejica 5 70 2" xfId="712" xr:uid="{00000000-0005-0000-0000-00008A030000}"/>
    <cellStyle name="Vejica 5 70 3" xfId="713" xr:uid="{00000000-0005-0000-0000-00008B030000}"/>
    <cellStyle name="Vejica 5 70 4" xfId="714" xr:uid="{00000000-0005-0000-0000-00008C030000}"/>
    <cellStyle name="Vejica 5 70 5" xfId="715" xr:uid="{00000000-0005-0000-0000-00008D030000}"/>
    <cellStyle name="Vejica 5 71" xfId="716" xr:uid="{00000000-0005-0000-0000-00008E030000}"/>
    <cellStyle name="Vejica 5 71 2" xfId="717" xr:uid="{00000000-0005-0000-0000-00008F030000}"/>
    <cellStyle name="Vejica 5 71 3" xfId="718" xr:uid="{00000000-0005-0000-0000-000090030000}"/>
    <cellStyle name="Vejica 5 71 4" xfId="719" xr:uid="{00000000-0005-0000-0000-000091030000}"/>
    <cellStyle name="Vejica 5 71 5" xfId="720" xr:uid="{00000000-0005-0000-0000-000092030000}"/>
    <cellStyle name="Vejica 5 72" xfId="721" xr:uid="{00000000-0005-0000-0000-000093030000}"/>
    <cellStyle name="Vejica 5 72 2" xfId="722" xr:uid="{00000000-0005-0000-0000-000094030000}"/>
    <cellStyle name="Vejica 5 72 3" xfId="723" xr:uid="{00000000-0005-0000-0000-000095030000}"/>
    <cellStyle name="Vejica 5 72 4" xfId="724" xr:uid="{00000000-0005-0000-0000-000096030000}"/>
    <cellStyle name="Vejica 5 72 5" xfId="725" xr:uid="{00000000-0005-0000-0000-000097030000}"/>
    <cellStyle name="Vejica 5 73" xfId="726" xr:uid="{00000000-0005-0000-0000-000098030000}"/>
    <cellStyle name="Vejica 5 73 2" xfId="727" xr:uid="{00000000-0005-0000-0000-000099030000}"/>
    <cellStyle name="Vejica 5 73 3" xfId="728" xr:uid="{00000000-0005-0000-0000-00009A030000}"/>
    <cellStyle name="Vejica 5 73 4" xfId="729" xr:uid="{00000000-0005-0000-0000-00009B030000}"/>
    <cellStyle name="Vejica 5 73 5" xfId="730" xr:uid="{00000000-0005-0000-0000-00009C030000}"/>
    <cellStyle name="Vejica 5 74" xfId="731" xr:uid="{00000000-0005-0000-0000-00009D030000}"/>
    <cellStyle name="Vejica 5 74 2" xfId="732" xr:uid="{00000000-0005-0000-0000-00009E030000}"/>
    <cellStyle name="Vejica 5 74 3" xfId="733" xr:uid="{00000000-0005-0000-0000-00009F030000}"/>
    <cellStyle name="Vejica 5 74 4" xfId="734" xr:uid="{00000000-0005-0000-0000-0000A0030000}"/>
    <cellStyle name="Vejica 5 74 5" xfId="735" xr:uid="{00000000-0005-0000-0000-0000A1030000}"/>
    <cellStyle name="Vejica 5 75" xfId="736" xr:uid="{00000000-0005-0000-0000-0000A2030000}"/>
    <cellStyle name="Vejica 5 75 2" xfId="737" xr:uid="{00000000-0005-0000-0000-0000A3030000}"/>
    <cellStyle name="Vejica 5 75 3" xfId="738" xr:uid="{00000000-0005-0000-0000-0000A4030000}"/>
    <cellStyle name="Vejica 5 75 4" xfId="739" xr:uid="{00000000-0005-0000-0000-0000A5030000}"/>
    <cellStyle name="Vejica 5 75 5" xfId="740" xr:uid="{00000000-0005-0000-0000-0000A6030000}"/>
    <cellStyle name="Vejica 5 76" xfId="741" xr:uid="{00000000-0005-0000-0000-0000A7030000}"/>
    <cellStyle name="Vejica 5 76 2" xfId="742" xr:uid="{00000000-0005-0000-0000-0000A8030000}"/>
    <cellStyle name="Vejica 5 76 3" xfId="743" xr:uid="{00000000-0005-0000-0000-0000A9030000}"/>
    <cellStyle name="Vejica 5 76 4" xfId="744" xr:uid="{00000000-0005-0000-0000-0000AA030000}"/>
    <cellStyle name="Vejica 5 76 5" xfId="745" xr:uid="{00000000-0005-0000-0000-0000AB030000}"/>
    <cellStyle name="Vejica 5 77" xfId="746" xr:uid="{00000000-0005-0000-0000-0000AC030000}"/>
    <cellStyle name="Vejica 5 77 2" xfId="747" xr:uid="{00000000-0005-0000-0000-0000AD030000}"/>
    <cellStyle name="Vejica 5 77 3" xfId="748" xr:uid="{00000000-0005-0000-0000-0000AE030000}"/>
    <cellStyle name="Vejica 5 77 4" xfId="749" xr:uid="{00000000-0005-0000-0000-0000AF030000}"/>
    <cellStyle name="Vejica 5 77 5" xfId="750" xr:uid="{00000000-0005-0000-0000-0000B0030000}"/>
    <cellStyle name="Vejica 5 78" xfId="751" xr:uid="{00000000-0005-0000-0000-0000B1030000}"/>
    <cellStyle name="Vejica 5 78 2" xfId="752" xr:uid="{00000000-0005-0000-0000-0000B2030000}"/>
    <cellStyle name="Vejica 5 78 3" xfId="753" xr:uid="{00000000-0005-0000-0000-0000B3030000}"/>
    <cellStyle name="Vejica 5 78 4" xfId="754" xr:uid="{00000000-0005-0000-0000-0000B4030000}"/>
    <cellStyle name="Vejica 5 78 5" xfId="755" xr:uid="{00000000-0005-0000-0000-0000B5030000}"/>
    <cellStyle name="Vejica 5 79" xfId="756" xr:uid="{00000000-0005-0000-0000-0000B6030000}"/>
    <cellStyle name="Vejica 5 79 2" xfId="757" xr:uid="{00000000-0005-0000-0000-0000B7030000}"/>
    <cellStyle name="Vejica 5 79 3" xfId="758" xr:uid="{00000000-0005-0000-0000-0000B8030000}"/>
    <cellStyle name="Vejica 5 79 4" xfId="759" xr:uid="{00000000-0005-0000-0000-0000B9030000}"/>
    <cellStyle name="Vejica 5 79 5" xfId="760" xr:uid="{00000000-0005-0000-0000-0000BA030000}"/>
    <cellStyle name="Vejica 5 8" xfId="761" xr:uid="{00000000-0005-0000-0000-0000BB030000}"/>
    <cellStyle name="Vejica 5 8 2" xfId="762" xr:uid="{00000000-0005-0000-0000-0000BC030000}"/>
    <cellStyle name="Vejica 5 8 3" xfId="763" xr:uid="{00000000-0005-0000-0000-0000BD030000}"/>
    <cellStyle name="Vejica 5 8 4" xfId="764" xr:uid="{00000000-0005-0000-0000-0000BE030000}"/>
    <cellStyle name="Vejica 5 8 5" xfId="765" xr:uid="{00000000-0005-0000-0000-0000BF030000}"/>
    <cellStyle name="Vejica 5 80" xfId="766" xr:uid="{00000000-0005-0000-0000-0000C0030000}"/>
    <cellStyle name="Vejica 5 80 2" xfId="767" xr:uid="{00000000-0005-0000-0000-0000C1030000}"/>
    <cellStyle name="Vejica 5 80 3" xfId="768" xr:uid="{00000000-0005-0000-0000-0000C2030000}"/>
    <cellStyle name="Vejica 5 80 4" xfId="769" xr:uid="{00000000-0005-0000-0000-0000C3030000}"/>
    <cellStyle name="Vejica 5 80 5" xfId="770" xr:uid="{00000000-0005-0000-0000-0000C4030000}"/>
    <cellStyle name="Vejica 5 81" xfId="771" xr:uid="{00000000-0005-0000-0000-0000C5030000}"/>
    <cellStyle name="Vejica 5 81 2" xfId="772" xr:uid="{00000000-0005-0000-0000-0000C6030000}"/>
    <cellStyle name="Vejica 5 81 3" xfId="773" xr:uid="{00000000-0005-0000-0000-0000C7030000}"/>
    <cellStyle name="Vejica 5 81 4" xfId="774" xr:uid="{00000000-0005-0000-0000-0000C8030000}"/>
    <cellStyle name="Vejica 5 81 5" xfId="775" xr:uid="{00000000-0005-0000-0000-0000C9030000}"/>
    <cellStyle name="Vejica 5 82" xfId="776" xr:uid="{00000000-0005-0000-0000-0000CA030000}"/>
    <cellStyle name="Vejica 5 82 2" xfId="777" xr:uid="{00000000-0005-0000-0000-0000CB030000}"/>
    <cellStyle name="Vejica 5 82 3" xfId="778" xr:uid="{00000000-0005-0000-0000-0000CC030000}"/>
    <cellStyle name="Vejica 5 82 4" xfId="779" xr:uid="{00000000-0005-0000-0000-0000CD030000}"/>
    <cellStyle name="Vejica 5 82 5" xfId="780" xr:uid="{00000000-0005-0000-0000-0000CE030000}"/>
    <cellStyle name="Vejica 5 83" xfId="781" xr:uid="{00000000-0005-0000-0000-0000CF030000}"/>
    <cellStyle name="Vejica 5 83 2" xfId="782" xr:uid="{00000000-0005-0000-0000-0000D0030000}"/>
    <cellStyle name="Vejica 5 83 3" xfId="783" xr:uid="{00000000-0005-0000-0000-0000D1030000}"/>
    <cellStyle name="Vejica 5 83 4" xfId="784" xr:uid="{00000000-0005-0000-0000-0000D2030000}"/>
    <cellStyle name="Vejica 5 83 5" xfId="785" xr:uid="{00000000-0005-0000-0000-0000D3030000}"/>
    <cellStyle name="Vejica 5 84" xfId="786" xr:uid="{00000000-0005-0000-0000-0000D4030000}"/>
    <cellStyle name="Vejica 5 84 2" xfId="787" xr:uid="{00000000-0005-0000-0000-0000D5030000}"/>
    <cellStyle name="Vejica 5 84 3" xfId="788" xr:uid="{00000000-0005-0000-0000-0000D6030000}"/>
    <cellStyle name="Vejica 5 84 4" xfId="789" xr:uid="{00000000-0005-0000-0000-0000D7030000}"/>
    <cellStyle name="Vejica 5 84 5" xfId="790" xr:uid="{00000000-0005-0000-0000-0000D8030000}"/>
    <cellStyle name="Vejica 5 85" xfId="791" xr:uid="{00000000-0005-0000-0000-0000D9030000}"/>
    <cellStyle name="Vejica 5 85 2" xfId="792" xr:uid="{00000000-0005-0000-0000-0000DA030000}"/>
    <cellStyle name="Vejica 5 85 3" xfId="793" xr:uid="{00000000-0005-0000-0000-0000DB030000}"/>
    <cellStyle name="Vejica 5 85 4" xfId="794" xr:uid="{00000000-0005-0000-0000-0000DC030000}"/>
    <cellStyle name="Vejica 5 85 5" xfId="795" xr:uid="{00000000-0005-0000-0000-0000DD030000}"/>
    <cellStyle name="Vejica 5 9" xfId="796" xr:uid="{00000000-0005-0000-0000-0000DE030000}"/>
    <cellStyle name="Vejica 5 9 2" xfId="797" xr:uid="{00000000-0005-0000-0000-0000DF030000}"/>
    <cellStyle name="Vejica 5 9 3" xfId="798" xr:uid="{00000000-0005-0000-0000-0000E0030000}"/>
    <cellStyle name="Vejica 5 9 4" xfId="799" xr:uid="{00000000-0005-0000-0000-0000E1030000}"/>
    <cellStyle name="Vejica 5 9 5" xfId="800" xr:uid="{00000000-0005-0000-0000-0000E2030000}"/>
    <cellStyle name="Vnos 2" xfId="801" xr:uid="{00000000-0005-0000-0000-0000E3030000}"/>
    <cellStyle name="Vsota 2" xfId="802" xr:uid="{00000000-0005-0000-0000-0000E4030000}"/>
    <cellStyle name="Warning Text" xfId="803" xr:uid="{00000000-0005-0000-0000-0000E5030000}"/>
    <cellStyle name="Zuza" xfId="804" xr:uid="{00000000-0005-0000-0000-0000E6030000}"/>
  </cellStyles>
  <dxfs count="0"/>
  <tableStyles count="0" defaultTableStyle="TableStyleMedium2" defaultPivotStyle="PivotStyleLight16"/>
  <colors>
    <mruColors>
      <color rgb="FFFF66FF"/>
      <color rgb="FFFFFF99"/>
      <color rgb="FF43B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415786</xdr:colOff>
      <xdr:row>0</xdr:row>
      <xdr:rowOff>76200</xdr:rowOff>
    </xdr:from>
    <xdr:to>
      <xdr:col>3</xdr:col>
      <xdr:colOff>1330186</xdr:colOff>
      <xdr:row>4</xdr:row>
      <xdr:rowOff>68000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3808" y="76200"/>
          <a:ext cx="914400" cy="6875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G32"/>
  <sheetViews>
    <sheetView showWhiteSpace="0" view="pageBreakPreview" topLeftCell="A7" zoomScale="96" zoomScaleNormal="96" zoomScaleSheetLayoutView="96" workbookViewId="0">
      <selection activeCell="E19" sqref="E19"/>
    </sheetView>
  </sheetViews>
  <sheetFormatPr defaultColWidth="5.7109375" defaultRowHeight="13.5"/>
  <cols>
    <col min="1" max="1" width="14" style="120" customWidth="1"/>
    <col min="2" max="2" width="63.28515625" style="85" customWidth="1"/>
    <col min="3" max="3" width="16.7109375" style="85" customWidth="1"/>
    <col min="4" max="4" width="21.140625" style="121" customWidth="1"/>
    <col min="5" max="5" width="16.7109375" style="112" customWidth="1"/>
    <col min="6" max="6" width="15.7109375" style="131" customWidth="1"/>
    <col min="7" max="7" width="14.7109375" style="112" customWidth="1"/>
    <col min="8" max="252" width="9.140625" style="112" customWidth="1"/>
    <col min="253" max="253" width="5.7109375" style="112" customWidth="1"/>
    <col min="254" max="254" width="40.7109375" style="112" customWidth="1"/>
    <col min="255" max="16384" width="5.7109375" style="112"/>
  </cols>
  <sheetData>
    <row r="1" spans="1:7" s="107" customFormat="1">
      <c r="A1" s="105"/>
      <c r="B1" s="72"/>
      <c r="C1" s="72"/>
      <c r="D1" s="106"/>
      <c r="F1" s="128"/>
    </row>
    <row r="2" spans="1:7" s="107" customFormat="1">
      <c r="A2" s="108" t="s">
        <v>27</v>
      </c>
      <c r="B2" s="109" t="s">
        <v>28</v>
      </c>
      <c r="C2" s="108" t="s">
        <v>122</v>
      </c>
      <c r="D2" s="108"/>
      <c r="F2" s="128"/>
    </row>
    <row r="3" spans="1:7" s="107" customFormat="1">
      <c r="A3" s="108" t="s">
        <v>29</v>
      </c>
      <c r="B3" s="109" t="s">
        <v>30</v>
      </c>
      <c r="C3" s="108" t="s">
        <v>123</v>
      </c>
      <c r="D3" s="110"/>
      <c r="F3" s="128"/>
    </row>
    <row r="4" spans="1:7" s="107" customFormat="1">
      <c r="A4" s="108" t="s">
        <v>31</v>
      </c>
      <c r="B4" s="109" t="s">
        <v>32</v>
      </c>
      <c r="C4" s="108" t="s">
        <v>124</v>
      </c>
      <c r="D4" s="110"/>
      <c r="F4" s="128"/>
    </row>
    <row r="5" spans="1:7" s="107" customFormat="1" ht="14.25" thickBot="1">
      <c r="A5" s="105"/>
      <c r="B5" s="72"/>
      <c r="C5" s="72"/>
      <c r="D5" s="106"/>
      <c r="F5" s="128"/>
    </row>
    <row r="6" spans="1:7" s="110" customFormat="1" ht="14.25" thickBot="1">
      <c r="A6" s="172" t="str">
        <f>Info!B1</f>
        <v>UREDITEV RAFUTSKEGA PARKA Z LAŠČAKOVO VILO - Park</v>
      </c>
      <c r="B6" s="173"/>
      <c r="C6" s="173"/>
      <c r="D6" s="182"/>
      <c r="F6" s="129"/>
    </row>
    <row r="7" spans="1:7" s="110" customFormat="1" ht="40.5" customHeight="1" thickBot="1">
      <c r="A7" s="156" t="str">
        <f>Info!B4</f>
        <v>Mestna občina Nova Gorica
Trg Edvarda Kardelja 1
5000 Nova Gorica</v>
      </c>
      <c r="B7" s="157"/>
      <c r="C7" s="157"/>
      <c r="D7" s="186"/>
      <c r="F7" s="129"/>
    </row>
    <row r="8" spans="1:7" s="111" customFormat="1" ht="14.25" customHeight="1" thickBot="1">
      <c r="A8" s="183" t="s">
        <v>10</v>
      </c>
      <c r="B8" s="184"/>
      <c r="C8" s="184"/>
      <c r="D8" s="185"/>
      <c r="F8" s="130"/>
    </row>
    <row r="9" spans="1:7" s="110" customFormat="1">
      <c r="A9" s="73"/>
      <c r="B9" s="74"/>
      <c r="C9" s="74"/>
      <c r="D9" s="75"/>
      <c r="F9" s="129"/>
    </row>
    <row r="10" spans="1:7" s="110" customFormat="1" ht="13.5" customHeight="1">
      <c r="A10" s="178" t="s">
        <v>1</v>
      </c>
      <c r="B10" s="187" t="s">
        <v>2</v>
      </c>
      <c r="C10" s="188"/>
      <c r="D10" s="180" t="s">
        <v>3</v>
      </c>
      <c r="E10" s="139"/>
      <c r="F10" s="129"/>
    </row>
    <row r="11" spans="1:7" s="110" customFormat="1">
      <c r="A11" s="179"/>
      <c r="B11" s="189"/>
      <c r="C11" s="190"/>
      <c r="D11" s="181"/>
      <c r="E11" s="139"/>
      <c r="F11" s="129"/>
    </row>
    <row r="12" spans="1:7" s="137" customFormat="1" ht="14.25" thickBot="1">
      <c r="A12" s="134"/>
      <c r="B12" s="135"/>
      <c r="C12" s="135"/>
      <c r="D12" s="136"/>
      <c r="F12" s="138"/>
    </row>
    <row r="13" spans="1:7" s="110" customFormat="1" ht="24.75" customHeight="1" thickTop="1">
      <c r="A13" s="150" t="s">
        <v>125</v>
      </c>
      <c r="B13" s="151"/>
      <c r="C13" s="154" t="s">
        <v>121</v>
      </c>
      <c r="D13" s="154"/>
      <c r="E13" s="148"/>
      <c r="F13" s="129"/>
    </row>
    <row r="14" spans="1:7" ht="14.25" thickBot="1">
      <c r="A14" s="152"/>
      <c r="B14" s="153"/>
      <c r="C14" s="155"/>
      <c r="D14" s="155"/>
      <c r="E14" s="133" t="s">
        <v>6</v>
      </c>
      <c r="G14" s="113"/>
    </row>
    <row r="15" spans="1:7" ht="15" thickTop="1" thickBot="1">
      <c r="A15" s="101"/>
      <c r="B15" s="166" t="s">
        <v>93</v>
      </c>
      <c r="C15" s="167"/>
      <c r="D15" s="76">
        <f>SUM(C16:C16)</f>
        <v>0</v>
      </c>
      <c r="E15" s="76">
        <f>+SUM(E16:E16)</f>
        <v>0</v>
      </c>
      <c r="G15" s="113"/>
    </row>
    <row r="16" spans="1:7" ht="14.25" thickBot="1">
      <c r="A16" s="102"/>
      <c r="B16" s="115" t="s">
        <v>132</v>
      </c>
      <c r="C16" s="126">
        <f>'Vegetacija - vzd-po-prevz'!F86</f>
        <v>0</v>
      </c>
      <c r="D16" s="114"/>
      <c r="E16" s="127">
        <f>'Vegetacija - vzd-po-prevz'!F84</f>
        <v>0</v>
      </c>
      <c r="F16" s="132"/>
      <c r="G16" s="113"/>
    </row>
    <row r="17" spans="1:7" ht="14.25" thickBot="1">
      <c r="A17" s="103"/>
      <c r="B17" s="77"/>
      <c r="C17" s="77"/>
      <c r="D17" s="78"/>
      <c r="E17" s="123"/>
      <c r="G17" s="113"/>
    </row>
    <row r="18" spans="1:7" ht="15" customHeight="1" thickBot="1">
      <c r="A18" s="159" t="s">
        <v>6</v>
      </c>
      <c r="B18" s="160"/>
      <c r="C18" s="161"/>
      <c r="D18" s="76">
        <f>SUM(D15:D17)</f>
        <v>0</v>
      </c>
      <c r="E18" s="143">
        <f>E15</f>
        <v>0</v>
      </c>
      <c r="G18" s="116"/>
    </row>
    <row r="19" spans="1:7" s="110" customFormat="1" ht="15" customHeight="1" thickBot="1">
      <c r="A19" s="175" t="s">
        <v>15</v>
      </c>
      <c r="B19" s="176"/>
      <c r="C19" s="177"/>
      <c r="D19" s="140">
        <f>+D18*0.1</f>
        <v>0</v>
      </c>
      <c r="E19" s="144">
        <f>+E18*0.1</f>
        <v>0</v>
      </c>
      <c r="F19" s="129"/>
    </row>
    <row r="20" spans="1:7" s="110" customFormat="1" ht="15" customHeight="1" thickBot="1">
      <c r="A20" s="169" t="s">
        <v>16</v>
      </c>
      <c r="B20" s="170"/>
      <c r="C20" s="171"/>
      <c r="D20" s="141">
        <f>D18+D19</f>
        <v>0</v>
      </c>
      <c r="E20" s="145">
        <f t="shared" ref="E20" si="0">E18+E19</f>
        <v>0</v>
      </c>
      <c r="F20" s="129"/>
    </row>
    <row r="21" spans="1:7" s="110" customFormat="1" ht="15" customHeight="1" thickTop="1" thickBot="1">
      <c r="A21" s="104"/>
      <c r="B21" s="79"/>
      <c r="C21" s="79"/>
      <c r="D21" s="79"/>
      <c r="E21" s="124"/>
      <c r="F21" s="129"/>
    </row>
    <row r="22" spans="1:7" s="110" customFormat="1" ht="14.25" thickBot="1">
      <c r="A22" s="172" t="s">
        <v>38</v>
      </c>
      <c r="B22" s="173"/>
      <c r="C22" s="174"/>
      <c r="D22" s="117">
        <f>D20</f>
        <v>0</v>
      </c>
      <c r="E22" s="125">
        <f t="shared" ref="E22" si="1">E20</f>
        <v>0</v>
      </c>
      <c r="F22" s="129"/>
    </row>
    <row r="23" spans="1:7" s="110" customFormat="1" ht="16.5" customHeight="1" thickBot="1">
      <c r="A23" s="156" t="s">
        <v>11</v>
      </c>
      <c r="B23" s="157"/>
      <c r="C23" s="158"/>
      <c r="D23" s="117">
        <f>D22*0.22</f>
        <v>0</v>
      </c>
      <c r="E23" s="125">
        <f t="shared" ref="E23" si="2">E22*0.22</f>
        <v>0</v>
      </c>
      <c r="F23" s="129"/>
    </row>
    <row r="24" spans="1:7" s="110" customFormat="1" ht="16.5" customHeight="1" thickBot="1">
      <c r="A24" s="156" t="s">
        <v>14</v>
      </c>
      <c r="B24" s="157"/>
      <c r="C24" s="158"/>
      <c r="D24" s="142">
        <f>D22+D23</f>
        <v>0</v>
      </c>
      <c r="E24" s="146">
        <f t="shared" ref="E24" si="3">E22+E23</f>
        <v>0</v>
      </c>
      <c r="F24" s="129"/>
    </row>
    <row r="25" spans="1:7" s="110" customFormat="1" ht="15" customHeight="1">
      <c r="A25" s="79"/>
      <c r="B25" s="79"/>
      <c r="C25" s="79"/>
      <c r="D25" s="79"/>
      <c r="F25" s="129"/>
    </row>
    <row r="26" spans="1:7" ht="54.75" customHeight="1">
      <c r="A26" s="168"/>
      <c r="B26" s="168"/>
      <c r="C26" s="168"/>
      <c r="D26" s="168"/>
    </row>
    <row r="27" spans="1:7" ht="27.75" customHeight="1">
      <c r="A27" s="165" t="s">
        <v>129</v>
      </c>
      <c r="B27" s="165"/>
      <c r="C27" s="165"/>
      <c r="D27" s="165"/>
    </row>
    <row r="28" spans="1:7">
      <c r="A28" s="80"/>
      <c r="B28" s="81"/>
      <c r="C28" s="82"/>
      <c r="D28" s="83"/>
    </row>
    <row r="29" spans="1:7" ht="51" customHeight="1">
      <c r="A29" s="163" t="s">
        <v>26</v>
      </c>
      <c r="B29" s="163"/>
      <c r="C29" s="164" t="str">
        <f>Info!B5</f>
        <v>Tadej Pfajfar, 
univ. dipl. inž. geod.</v>
      </c>
      <c r="D29" s="164"/>
    </row>
    <row r="30" spans="1:7" ht="15" customHeight="1">
      <c r="A30" s="163" t="s">
        <v>34</v>
      </c>
      <c r="B30" s="163"/>
      <c r="C30" s="164">
        <f>Info!B3</f>
        <v>8697</v>
      </c>
      <c r="D30" s="164"/>
    </row>
    <row r="31" spans="1:7" ht="31.5" customHeight="1">
      <c r="A31" s="163" t="s">
        <v>33</v>
      </c>
      <c r="B31" s="163"/>
      <c r="C31" s="162" t="s">
        <v>130</v>
      </c>
      <c r="D31" s="163"/>
    </row>
    <row r="32" spans="1:7">
      <c r="A32" s="118"/>
      <c r="B32" s="84"/>
      <c r="C32" s="84"/>
      <c r="D32" s="119"/>
    </row>
  </sheetData>
  <sheetProtection algorithmName="SHA-512" hashValue="RZHGtR3A8YP7YKQD544TAnDrw5J3klzulW4mKzZgIviIfebo/j8wWHzgp7cNCAOatVGf8geNZiPwmzsnxZktoQ==" saltValue="kfof9nK7+e0GnvhUzTigFA==" spinCount="100000" sheet="1" objects="1" scenarios="1" selectLockedCells="1"/>
  <customSheetViews>
    <customSheetView guid="{14FA32B8-8DA0-4B39-A6E2-254F8891DDCC}" scale="96" showPageBreaks="1" fitToPage="1" printArea="1" hiddenColumns="1" view="pageBreakPreview" topLeftCell="A13">
      <selection activeCell="M40" sqref="M40"/>
      <pageMargins left="0.7" right="0.7" top="0.75" bottom="0.75" header="0.3" footer="0.3"/>
      <pageSetup paperSize="9" scale="62" orientation="portrait" useFirstPageNumber="1" r:id="rId1"/>
      <headerFooter>
        <oddFooter>&amp;C&amp;P</oddFooter>
      </headerFooter>
    </customSheetView>
  </customSheetViews>
  <mergeCells count="23">
    <mergeCell ref="A19:C19"/>
    <mergeCell ref="A10:A11"/>
    <mergeCell ref="D10:D11"/>
    <mergeCell ref="A6:D6"/>
    <mergeCell ref="A8:D8"/>
    <mergeCell ref="A7:D7"/>
    <mergeCell ref="B10:C11"/>
    <mergeCell ref="A13:B14"/>
    <mergeCell ref="C13:D14"/>
    <mergeCell ref="A23:C23"/>
    <mergeCell ref="A18:C18"/>
    <mergeCell ref="C31:D31"/>
    <mergeCell ref="C30:D30"/>
    <mergeCell ref="A29:B29"/>
    <mergeCell ref="A30:B30"/>
    <mergeCell ref="A31:B31"/>
    <mergeCell ref="C29:D29"/>
    <mergeCell ref="A27:D27"/>
    <mergeCell ref="B15:C15"/>
    <mergeCell ref="A26:D26"/>
    <mergeCell ref="A24:C24"/>
    <mergeCell ref="A20:C20"/>
    <mergeCell ref="A22:C22"/>
  </mergeCells>
  <phoneticPr fontId="35" type="noConversion"/>
  <pageMargins left="0.7" right="0.7" top="0.75" bottom="0.75" header="0.3" footer="0.3"/>
  <pageSetup paperSize="9" scale="66" orientation="portrait" useFirstPageNumber="1" r:id="rId2"/>
  <headerFooter>
    <oddFooter>&amp;C&amp;P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</sheetPr>
  <dimension ref="A1:F41"/>
  <sheetViews>
    <sheetView view="pageBreakPreview" zoomScale="80" zoomScaleNormal="100" zoomScaleSheetLayoutView="80" workbookViewId="0">
      <selection sqref="A1:XFD1048576"/>
    </sheetView>
  </sheetViews>
  <sheetFormatPr defaultColWidth="9.140625" defaultRowHeight="14.25"/>
  <cols>
    <col min="1" max="1" width="3.7109375" style="88" customWidth="1"/>
    <col min="2" max="2" width="80.7109375" style="88" customWidth="1"/>
    <col min="3" max="16384" width="9.140625" style="88"/>
  </cols>
  <sheetData>
    <row r="1" spans="2:2">
      <c r="B1" s="87" t="s">
        <v>92</v>
      </c>
    </row>
    <row r="2" spans="2:2">
      <c r="B2" s="89"/>
    </row>
    <row r="3" spans="2:2" ht="57">
      <c r="B3" s="90" t="s">
        <v>131</v>
      </c>
    </row>
    <row r="4" spans="2:2" ht="28.5">
      <c r="B4" s="90" t="s">
        <v>101</v>
      </c>
    </row>
    <row r="5" spans="2:2" ht="28.5">
      <c r="B5" s="90" t="s">
        <v>113</v>
      </c>
    </row>
    <row r="6" spans="2:2" ht="28.5">
      <c r="B6" s="91" t="s">
        <v>114</v>
      </c>
    </row>
    <row r="7" spans="2:2">
      <c r="B7" s="89" t="s">
        <v>91</v>
      </c>
    </row>
    <row r="8" spans="2:2" ht="28.5">
      <c r="B8" s="90" t="s">
        <v>118</v>
      </c>
    </row>
    <row r="9" spans="2:2">
      <c r="B9" s="92"/>
    </row>
    <row r="10" spans="2:2">
      <c r="B10" s="93" t="s">
        <v>90</v>
      </c>
    </row>
    <row r="11" spans="2:2">
      <c r="B11" s="94"/>
    </row>
    <row r="12" spans="2:2" ht="42.75">
      <c r="B12" s="95" t="s">
        <v>100</v>
      </c>
    </row>
    <row r="13" spans="2:2">
      <c r="B13" s="95" t="s">
        <v>99</v>
      </c>
    </row>
    <row r="14" spans="2:2">
      <c r="B14" s="95" t="s">
        <v>89</v>
      </c>
    </row>
    <row r="15" spans="2:2" ht="28.5">
      <c r="B15" s="95" t="s">
        <v>98</v>
      </c>
    </row>
    <row r="16" spans="2:2" ht="42.75">
      <c r="B16" s="95" t="s">
        <v>102</v>
      </c>
    </row>
    <row r="17" spans="1:6" ht="28.5">
      <c r="B17" s="95" t="s">
        <v>119</v>
      </c>
    </row>
    <row r="18" spans="1:6" ht="28.5">
      <c r="B18" s="95" t="s">
        <v>97</v>
      </c>
    </row>
    <row r="19" spans="1:6">
      <c r="B19" s="95" t="s">
        <v>96</v>
      </c>
    </row>
    <row r="20" spans="1:6">
      <c r="B20" s="95" t="s">
        <v>88</v>
      </c>
    </row>
    <row r="21" spans="1:6">
      <c r="B21" s="95" t="s">
        <v>87</v>
      </c>
    </row>
    <row r="22" spans="1:6" ht="28.5">
      <c r="B22" s="95" t="s">
        <v>95</v>
      </c>
    </row>
    <row r="23" spans="1:6" ht="42.75">
      <c r="B23" s="95" t="s">
        <v>86</v>
      </c>
    </row>
    <row r="24" spans="1:6" ht="28.5">
      <c r="B24" s="95" t="s">
        <v>85</v>
      </c>
    </row>
    <row r="25" spans="1:6">
      <c r="B25" s="95" t="s">
        <v>94</v>
      </c>
    </row>
    <row r="26" spans="1:6" ht="28.5">
      <c r="B26" s="96" t="s">
        <v>103</v>
      </c>
    </row>
    <row r="27" spans="1:6" ht="42.75">
      <c r="B27" s="96" t="s">
        <v>104</v>
      </c>
    </row>
    <row r="28" spans="1:6" ht="84" customHeight="1">
      <c r="B28" s="100" t="s">
        <v>120</v>
      </c>
    </row>
    <row r="29" spans="1:6">
      <c r="B29" s="98"/>
    </row>
    <row r="30" spans="1:6" s="86" customFormat="1">
      <c r="A30" s="88"/>
      <c r="B30" s="98"/>
      <c r="C30" s="88"/>
      <c r="D30" s="88"/>
      <c r="E30" s="88"/>
      <c r="F30" s="88"/>
    </row>
    <row r="31" spans="1:6">
      <c r="B31" s="90"/>
    </row>
    <row r="32" spans="1:6">
      <c r="B32" s="90"/>
    </row>
    <row r="33" spans="2:2">
      <c r="B33" s="97"/>
    </row>
    <row r="34" spans="2:2">
      <c r="B34" s="95"/>
    </row>
    <row r="35" spans="2:2" ht="55.5" customHeight="1">
      <c r="B35" s="95"/>
    </row>
    <row r="36" spans="2:2" ht="99.75" customHeight="1">
      <c r="B36" s="95"/>
    </row>
    <row r="37" spans="2:2">
      <c r="B37" s="95"/>
    </row>
    <row r="38" spans="2:2">
      <c r="B38" s="95"/>
    </row>
    <row r="39" spans="2:2">
      <c r="B39" s="95"/>
    </row>
    <row r="40" spans="2:2">
      <c r="B40" s="95"/>
    </row>
    <row r="41" spans="2:2">
      <c r="B41" s="95"/>
    </row>
  </sheetData>
  <sheetProtection algorithmName="SHA-512" hashValue="oBiI8a4Eld2xCRwC0E0j7o+lodYG6EXVLfFFXaNZIIkKb8a3yY9S1nrAc3ZoEwJxOIqRYe0Jmc2/0PcHBVGH0Q==" saltValue="Rc6x/6FlO6WApIEiqENY1w==" spinCount="100000" sheet="1" objects="1" selectLockedCells="1" selectUnlockedCells="1"/>
  <customSheetViews>
    <customSheetView guid="{14FA32B8-8DA0-4B39-A6E2-254F8891DDCC}" scale="110" showPageBreaks="1" printArea="1" view="pageBreakPreview">
      <selection activeCell="B28" sqref="B28"/>
      <rowBreaks count="2" manualBreakCount="2">
        <brk id="27" max="1" man="1"/>
        <brk id="41" max="16383" man="1"/>
      </rowBreaks>
      <pageMargins left="1.1812499999999999" right="0.39374999999999999" top="0.98402777777777772" bottom="0.98402777777777772" header="0.51180555555555551" footer="0.51180555555555551"/>
      <pageSetup paperSize="9" scale="95" firstPageNumber="0" orientation="portrait" r:id="rId1"/>
      <headerFooter alignWithMargins="0">
        <oddHeader xml:space="preserve">&amp;CUREDITEV RAFUTSKEGA PARKA Z LAŠČAKOVO VILO - Park
&amp;RLUZ,  d.d.
</oddHeader>
      </headerFooter>
    </customSheetView>
  </customSheetViews>
  <pageMargins left="1.1812499999999999" right="0.39374999999999999" top="0.98402777777777772" bottom="0.98402777777777772" header="0.51180555555555551" footer="0.51180555555555551"/>
  <pageSetup paperSize="9" scale="94" firstPageNumber="0" orientation="portrait" r:id="rId2"/>
  <headerFooter alignWithMargins="0">
    <oddHeader xml:space="preserve">&amp;CUREDITEV RAFUTSKEGA PARKA Z LAŠČAKOVO VILO - Park
&amp;RLUZ,  d.d.
</oddHeader>
  </headerFooter>
  <rowBreaks count="1" manualBreakCount="1"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-0.249977111117893"/>
  </sheetPr>
  <dimension ref="A1:AQ86"/>
  <sheetViews>
    <sheetView tabSelected="1" view="pageBreakPreview" topLeftCell="A4" zoomScale="80" zoomScaleNormal="100" zoomScaleSheetLayoutView="80" workbookViewId="0">
      <selection activeCell="I8" sqref="I8"/>
    </sheetView>
  </sheetViews>
  <sheetFormatPr defaultRowHeight="15"/>
  <cols>
    <col min="1" max="1" width="10.42578125" style="58" bestFit="1" customWidth="1"/>
    <col min="2" max="2" width="75.5703125" style="59" customWidth="1"/>
    <col min="3" max="3" width="6.42578125" style="55" bestFit="1" customWidth="1"/>
    <col min="4" max="4" width="9.42578125" style="56" bestFit="1" customWidth="1"/>
    <col min="5" max="5" width="11" style="57" bestFit="1" customWidth="1"/>
    <col min="6" max="6" width="13.7109375" style="60" bestFit="1" customWidth="1"/>
    <col min="8" max="8" width="63.42578125" customWidth="1"/>
  </cols>
  <sheetData>
    <row r="1" spans="1:43">
      <c r="A1" s="191" t="str">
        <f>Info!B1</f>
        <v>UREDITEV RAFUTSKEGA PARKA Z LAŠČAKOVO VILO - Park</v>
      </c>
      <c r="B1" s="192"/>
      <c r="C1" s="192"/>
      <c r="D1" s="192"/>
      <c r="E1" s="192"/>
      <c r="F1" s="193"/>
    </row>
    <row r="2" spans="1:43" ht="15.75" thickBot="1">
      <c r="A2" s="194"/>
      <c r="B2" s="195"/>
      <c r="C2" s="195"/>
      <c r="D2" s="195"/>
      <c r="E2" s="195"/>
      <c r="F2" s="196"/>
    </row>
    <row r="3" spans="1:43" ht="15.75" thickBot="1">
      <c r="A3" s="197"/>
      <c r="B3" s="198"/>
      <c r="C3" s="5"/>
      <c r="D3" s="6"/>
      <c r="E3" s="7"/>
      <c r="F3" s="8"/>
    </row>
    <row r="4" spans="1:43" ht="18" thickBot="1">
      <c r="A4" s="199" t="s">
        <v>133</v>
      </c>
      <c r="B4" s="200"/>
      <c r="C4" s="200"/>
      <c r="D4" s="200"/>
      <c r="E4" s="200"/>
      <c r="F4" s="201"/>
    </row>
    <row r="5" spans="1:43">
      <c r="A5" s="10"/>
      <c r="B5" s="11"/>
      <c r="C5" s="12"/>
      <c r="D5" s="12"/>
      <c r="E5" s="13"/>
      <c r="F5" s="13"/>
    </row>
    <row r="6" spans="1:43" ht="28.5">
      <c r="A6" s="14" t="s">
        <v>1</v>
      </c>
      <c r="B6" s="15" t="s">
        <v>2</v>
      </c>
      <c r="C6" s="16" t="s">
        <v>4</v>
      </c>
      <c r="D6" s="17" t="s">
        <v>7</v>
      </c>
      <c r="E6" s="18" t="s">
        <v>5</v>
      </c>
      <c r="F6" s="122" t="s">
        <v>134</v>
      </c>
    </row>
    <row r="7" spans="1:43" ht="15.75" thickBot="1">
      <c r="A7" s="19"/>
      <c r="B7" s="20"/>
      <c r="C7" s="21"/>
      <c r="D7" s="22"/>
      <c r="E7" s="23"/>
      <c r="F7" s="24"/>
    </row>
    <row r="8" spans="1:43" ht="18" thickBot="1">
      <c r="A8" s="65"/>
      <c r="B8" s="66" t="s">
        <v>135</v>
      </c>
      <c r="C8" s="25"/>
      <c r="D8" s="49"/>
      <c r="E8" s="26"/>
      <c r="F8" s="50"/>
      <c r="I8" s="71"/>
    </row>
    <row r="9" spans="1:43">
      <c r="A9" s="27"/>
      <c r="B9" s="28"/>
      <c r="C9" s="29"/>
      <c r="D9" s="30"/>
      <c r="E9" s="31"/>
      <c r="F9" s="32"/>
    </row>
    <row r="10" spans="1:43" s="4" customFormat="1" ht="14.25">
      <c r="A10" s="33" t="s">
        <v>17</v>
      </c>
      <c r="B10" s="51" t="s">
        <v>84</v>
      </c>
      <c r="C10" s="34"/>
      <c r="D10" s="35"/>
      <c r="E10" s="36"/>
      <c r="F10" s="37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</row>
    <row r="11" spans="1:43" s="4" customFormat="1" ht="14.25">
      <c r="A11" s="33" t="s">
        <v>18</v>
      </c>
      <c r="B11" s="51" t="s">
        <v>83</v>
      </c>
      <c r="C11" s="34"/>
      <c r="D11" s="35"/>
      <c r="E11" s="36"/>
      <c r="F11" s="37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</row>
    <row r="12" spans="1:43" ht="42.75">
      <c r="A12" s="38" t="s">
        <v>13</v>
      </c>
      <c r="B12" s="39" t="s">
        <v>77</v>
      </c>
      <c r="C12" s="52"/>
      <c r="D12" s="53"/>
      <c r="E12" s="54"/>
      <c r="F12" s="40"/>
    </row>
    <row r="13" spans="1:43">
      <c r="A13" s="38"/>
      <c r="B13" s="39"/>
      <c r="C13" s="52"/>
      <c r="D13" s="53"/>
      <c r="E13" s="54"/>
      <c r="F13" s="40"/>
    </row>
    <row r="14" spans="1:43">
      <c r="A14" s="38" t="s">
        <v>12</v>
      </c>
      <c r="B14" s="39" t="s">
        <v>82</v>
      </c>
      <c r="C14" s="52" t="s">
        <v>67</v>
      </c>
      <c r="D14" s="53">
        <v>101</v>
      </c>
      <c r="E14" s="149"/>
      <c r="F14" s="40">
        <f t="shared" ref="F14:F26" si="0">D14*E14</f>
        <v>0</v>
      </c>
    </row>
    <row r="15" spans="1:43">
      <c r="A15" s="38"/>
      <c r="B15" s="39"/>
      <c r="C15" s="52"/>
      <c r="D15" s="53"/>
      <c r="E15" s="54"/>
      <c r="F15" s="40"/>
    </row>
    <row r="16" spans="1:43">
      <c r="A16" s="38" t="s">
        <v>126</v>
      </c>
      <c r="B16" s="39" t="s">
        <v>81</v>
      </c>
      <c r="C16" s="52" t="s">
        <v>67</v>
      </c>
      <c r="D16" s="53">
        <v>101</v>
      </c>
      <c r="E16" s="149"/>
      <c r="F16" s="40">
        <f t="shared" si="0"/>
        <v>0</v>
      </c>
    </row>
    <row r="17" spans="1:43">
      <c r="A17" s="38"/>
      <c r="B17" s="39"/>
      <c r="C17" s="52"/>
      <c r="D17" s="53"/>
      <c r="E17" s="54"/>
      <c r="F17" s="40"/>
    </row>
    <row r="18" spans="1:43" ht="117.75" customHeight="1">
      <c r="A18" s="38" t="s">
        <v>127</v>
      </c>
      <c r="B18" s="39" t="s">
        <v>80</v>
      </c>
      <c r="C18" s="52" t="s">
        <v>60</v>
      </c>
      <c r="D18" s="53">
        <v>101</v>
      </c>
      <c r="E18" s="149"/>
      <c r="F18" s="40">
        <f t="shared" si="0"/>
        <v>0</v>
      </c>
    </row>
    <row r="19" spans="1:43">
      <c r="A19" s="38"/>
      <c r="B19" s="39"/>
      <c r="C19" s="52"/>
      <c r="D19" s="53"/>
      <c r="E19" s="54"/>
      <c r="F19" s="40"/>
    </row>
    <row r="20" spans="1:43" ht="105" customHeight="1">
      <c r="A20" s="38" t="s">
        <v>128</v>
      </c>
      <c r="B20" s="39" t="s">
        <v>79</v>
      </c>
      <c r="C20" s="52" t="s">
        <v>64</v>
      </c>
      <c r="D20" s="53">
        <f>101/100</f>
        <v>1.01</v>
      </c>
      <c r="E20" s="149"/>
      <c r="F20" s="40">
        <f t="shared" si="0"/>
        <v>0</v>
      </c>
    </row>
    <row r="21" spans="1:43">
      <c r="A21" s="38"/>
      <c r="B21" s="39"/>
      <c r="C21" s="52"/>
      <c r="D21" s="53"/>
      <c r="E21" s="54"/>
      <c r="F21" s="40"/>
    </row>
    <row r="22" spans="1:43">
      <c r="A22" s="38" t="s">
        <v>42</v>
      </c>
      <c r="B22" s="39" t="s">
        <v>74</v>
      </c>
      <c r="C22" s="52" t="s">
        <v>60</v>
      </c>
      <c r="D22" s="53">
        <v>101</v>
      </c>
      <c r="E22" s="149"/>
      <c r="F22" s="40">
        <f t="shared" si="0"/>
        <v>0</v>
      </c>
    </row>
    <row r="23" spans="1:43">
      <c r="A23" s="38"/>
      <c r="B23" s="39"/>
      <c r="C23" s="52"/>
      <c r="D23" s="53"/>
      <c r="E23" s="54"/>
      <c r="F23" s="40"/>
    </row>
    <row r="24" spans="1:43">
      <c r="A24" s="38" t="s">
        <v>115</v>
      </c>
      <c r="B24" s="39" t="s">
        <v>73</v>
      </c>
      <c r="C24" s="52" t="s">
        <v>60</v>
      </c>
      <c r="D24" s="53">
        <v>101</v>
      </c>
      <c r="E24" s="149"/>
      <c r="F24" s="40">
        <f t="shared" si="0"/>
        <v>0</v>
      </c>
    </row>
    <row r="25" spans="1:43">
      <c r="A25" s="38"/>
      <c r="B25" s="39"/>
      <c r="C25" s="52"/>
      <c r="D25" s="53"/>
      <c r="E25" s="54"/>
      <c r="F25" s="40"/>
    </row>
    <row r="26" spans="1:43">
      <c r="A26" s="38" t="s">
        <v>116</v>
      </c>
      <c r="B26" s="39" t="s">
        <v>61</v>
      </c>
      <c r="C26" s="52" t="s">
        <v>60</v>
      </c>
      <c r="D26" s="53">
        <v>101</v>
      </c>
      <c r="E26" s="149"/>
      <c r="F26" s="40">
        <f t="shared" si="0"/>
        <v>0</v>
      </c>
    </row>
    <row r="27" spans="1:43">
      <c r="A27" s="38"/>
      <c r="B27" s="39"/>
      <c r="C27" s="52"/>
      <c r="D27" s="53"/>
      <c r="E27" s="54"/>
      <c r="F27" s="40"/>
    </row>
    <row r="28" spans="1:43" s="4" customFormat="1" ht="14.25">
      <c r="A28" s="33" t="s">
        <v>0</v>
      </c>
      <c r="B28" s="51" t="s">
        <v>78</v>
      </c>
      <c r="C28" s="34"/>
      <c r="D28" s="35"/>
      <c r="E28" s="36"/>
      <c r="F28" s="37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</row>
    <row r="29" spans="1:43" ht="42.75">
      <c r="A29" s="38" t="s">
        <v>19</v>
      </c>
      <c r="B29" s="39" t="s">
        <v>77</v>
      </c>
      <c r="C29" s="52"/>
      <c r="D29" s="53"/>
      <c r="E29" s="54"/>
      <c r="F29" s="40"/>
    </row>
    <row r="30" spans="1:43">
      <c r="A30" s="38"/>
      <c r="B30" s="39"/>
      <c r="C30" s="52"/>
      <c r="D30" s="53"/>
      <c r="E30" s="54"/>
      <c r="F30" s="40"/>
    </row>
    <row r="31" spans="1:43">
      <c r="A31" s="38" t="s">
        <v>20</v>
      </c>
      <c r="B31" s="39" t="s">
        <v>70</v>
      </c>
      <c r="C31" s="52" t="s">
        <v>67</v>
      </c>
      <c r="D31" s="53">
        <v>101</v>
      </c>
      <c r="E31" s="149"/>
      <c r="F31" s="40">
        <f t="shared" ref="F31:F45" si="1">D31*E31</f>
        <v>0</v>
      </c>
    </row>
    <row r="32" spans="1:43">
      <c r="A32" s="38"/>
      <c r="B32" s="39"/>
      <c r="C32" s="52"/>
      <c r="D32" s="53"/>
      <c r="E32" s="54"/>
      <c r="F32" s="40"/>
    </row>
    <row r="33" spans="1:43">
      <c r="A33" s="38" t="s">
        <v>40</v>
      </c>
      <c r="B33" s="39" t="s">
        <v>76</v>
      </c>
      <c r="C33" s="52" t="s">
        <v>67</v>
      </c>
      <c r="D33" s="53">
        <v>101</v>
      </c>
      <c r="E33" s="149"/>
      <c r="F33" s="40">
        <f t="shared" si="1"/>
        <v>0</v>
      </c>
    </row>
    <row r="34" spans="1:43">
      <c r="A34" s="38"/>
      <c r="B34" s="39"/>
      <c r="C34" s="52"/>
      <c r="D34" s="53"/>
      <c r="E34" s="54"/>
      <c r="F34" s="40"/>
    </row>
    <row r="35" spans="1:43" ht="117.75" customHeight="1">
      <c r="A35" s="38" t="s">
        <v>41</v>
      </c>
      <c r="B35" s="39" t="s">
        <v>75</v>
      </c>
      <c r="C35" s="52" t="s">
        <v>60</v>
      </c>
      <c r="D35" s="53">
        <v>101</v>
      </c>
      <c r="E35" s="149"/>
      <c r="F35" s="40">
        <f t="shared" si="1"/>
        <v>0</v>
      </c>
    </row>
    <row r="36" spans="1:43">
      <c r="A36" s="38"/>
      <c r="B36" s="39"/>
      <c r="C36" s="52"/>
      <c r="D36" s="53"/>
      <c r="E36" s="54"/>
      <c r="F36" s="40"/>
    </row>
    <row r="37" spans="1:43" ht="28.5">
      <c r="A37" s="38" t="s">
        <v>44</v>
      </c>
      <c r="B37" s="39" t="s">
        <v>65</v>
      </c>
      <c r="C37" s="52" t="s">
        <v>64</v>
      </c>
      <c r="D37" s="53">
        <f>101/100</f>
        <v>1.01</v>
      </c>
      <c r="E37" s="149"/>
      <c r="F37" s="40">
        <f t="shared" si="1"/>
        <v>0</v>
      </c>
    </row>
    <row r="38" spans="1:43">
      <c r="A38" s="38"/>
      <c r="B38" s="39"/>
      <c r="C38" s="52"/>
      <c r="D38" s="53"/>
      <c r="E38" s="54"/>
      <c r="F38" s="40"/>
    </row>
    <row r="39" spans="1:43">
      <c r="A39" s="38" t="s">
        <v>45</v>
      </c>
      <c r="B39" s="39" t="s">
        <v>74</v>
      </c>
      <c r="C39" s="52" t="s">
        <v>60</v>
      </c>
      <c r="D39" s="53">
        <v>101</v>
      </c>
      <c r="E39" s="149"/>
      <c r="F39" s="40">
        <f t="shared" si="1"/>
        <v>0</v>
      </c>
    </row>
    <row r="40" spans="1:43">
      <c r="A40" s="38"/>
      <c r="B40" s="39"/>
      <c r="C40" s="52"/>
      <c r="D40" s="53"/>
      <c r="E40" s="54"/>
      <c r="F40" s="40"/>
    </row>
    <row r="41" spans="1:43">
      <c r="A41" s="38" t="s">
        <v>46</v>
      </c>
      <c r="B41" s="39" t="s">
        <v>73</v>
      </c>
      <c r="C41" s="52" t="s">
        <v>60</v>
      </c>
      <c r="D41" s="53">
        <v>101</v>
      </c>
      <c r="E41" s="149"/>
      <c r="F41" s="40">
        <f t="shared" si="1"/>
        <v>0</v>
      </c>
    </row>
    <row r="42" spans="1:43">
      <c r="A42" s="38"/>
      <c r="B42" s="39"/>
      <c r="C42" s="52"/>
      <c r="D42" s="53"/>
      <c r="E42" s="54"/>
      <c r="F42" s="40"/>
    </row>
    <row r="43" spans="1:43">
      <c r="A43" s="38" t="s">
        <v>47</v>
      </c>
      <c r="B43" s="39" t="s">
        <v>61</v>
      </c>
      <c r="C43" s="52" t="s">
        <v>60</v>
      </c>
      <c r="D43" s="53">
        <v>101</v>
      </c>
      <c r="E43" s="149"/>
      <c r="F43" s="40">
        <f t="shared" si="1"/>
        <v>0</v>
      </c>
    </row>
    <row r="44" spans="1:43">
      <c r="A44" s="38"/>
      <c r="B44" s="39"/>
      <c r="C44" s="52"/>
      <c r="D44" s="53"/>
      <c r="E44" s="54"/>
      <c r="F44" s="40"/>
    </row>
    <row r="45" spans="1:43">
      <c r="A45" s="38" t="s">
        <v>112</v>
      </c>
      <c r="B45" s="39" t="s">
        <v>72</v>
      </c>
      <c r="C45" s="52" t="s">
        <v>60</v>
      </c>
      <c r="D45" s="53">
        <v>101</v>
      </c>
      <c r="E45" s="149"/>
      <c r="F45" s="40">
        <f t="shared" si="1"/>
        <v>0</v>
      </c>
    </row>
    <row r="46" spans="1:43">
      <c r="A46" s="38"/>
      <c r="B46" s="39"/>
      <c r="C46" s="52"/>
      <c r="D46" s="53"/>
      <c r="E46" s="54"/>
      <c r="F46" s="40"/>
    </row>
    <row r="47" spans="1:43" s="4" customFormat="1" ht="14.25">
      <c r="A47" s="33" t="s">
        <v>136</v>
      </c>
      <c r="B47" s="51" t="s">
        <v>71</v>
      </c>
      <c r="C47" s="34"/>
      <c r="D47" s="35"/>
      <c r="E47" s="36"/>
      <c r="F47" s="37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</row>
    <row r="48" spans="1:43">
      <c r="A48" s="38" t="s">
        <v>137</v>
      </c>
      <c r="B48" s="39" t="s">
        <v>70</v>
      </c>
      <c r="C48" s="52" t="s">
        <v>67</v>
      </c>
      <c r="D48" s="53">
        <v>101</v>
      </c>
      <c r="E48" s="149"/>
      <c r="F48" s="40">
        <f t="shared" ref="F48:F62" si="2">D48*E48</f>
        <v>0</v>
      </c>
    </row>
    <row r="49" spans="1:43">
      <c r="A49" s="38"/>
      <c r="B49" s="39"/>
      <c r="C49" s="52"/>
      <c r="D49" s="53"/>
      <c r="E49" s="54"/>
      <c r="F49" s="40"/>
    </row>
    <row r="50" spans="1:43">
      <c r="A50" s="38" t="s">
        <v>138</v>
      </c>
      <c r="B50" s="39" t="s">
        <v>69</v>
      </c>
      <c r="C50" s="52" t="s">
        <v>67</v>
      </c>
      <c r="D50" s="53">
        <v>101</v>
      </c>
      <c r="E50" s="149"/>
      <c r="F50" s="40">
        <f t="shared" si="2"/>
        <v>0</v>
      </c>
    </row>
    <row r="51" spans="1:43">
      <c r="A51" s="38"/>
      <c r="B51" s="39"/>
      <c r="C51" s="52"/>
      <c r="D51" s="53"/>
      <c r="E51" s="54"/>
      <c r="F51" s="40"/>
    </row>
    <row r="52" spans="1:43">
      <c r="A52" s="38" t="s">
        <v>139</v>
      </c>
      <c r="B52" s="39" t="s">
        <v>68</v>
      </c>
      <c r="C52" s="52" t="s">
        <v>67</v>
      </c>
      <c r="D52" s="53">
        <v>101</v>
      </c>
      <c r="E52" s="149"/>
      <c r="F52" s="40">
        <f t="shared" si="2"/>
        <v>0</v>
      </c>
    </row>
    <row r="53" spans="1:43">
      <c r="A53" s="38"/>
      <c r="B53" s="39"/>
      <c r="C53" s="52"/>
      <c r="D53" s="53"/>
      <c r="E53" s="54"/>
      <c r="F53" s="40"/>
    </row>
    <row r="54" spans="1:43" ht="45.75" customHeight="1">
      <c r="A54" s="38" t="s">
        <v>140</v>
      </c>
      <c r="B54" s="39" t="s">
        <v>66</v>
      </c>
      <c r="C54" s="52" t="s">
        <v>60</v>
      </c>
      <c r="D54" s="53">
        <v>101</v>
      </c>
      <c r="E54" s="149"/>
      <c r="F54" s="40">
        <f t="shared" si="2"/>
        <v>0</v>
      </c>
    </row>
    <row r="55" spans="1:43">
      <c r="A55" s="38"/>
      <c r="B55" s="39"/>
      <c r="C55" s="52"/>
      <c r="D55" s="53"/>
      <c r="E55" s="54"/>
      <c r="F55" s="40"/>
    </row>
    <row r="56" spans="1:43" ht="28.5">
      <c r="A56" s="38" t="s">
        <v>141</v>
      </c>
      <c r="B56" s="39" t="s">
        <v>65</v>
      </c>
      <c r="C56" s="52" t="s">
        <v>64</v>
      </c>
      <c r="D56" s="53">
        <v>101</v>
      </c>
      <c r="E56" s="149"/>
      <c r="F56" s="40">
        <f t="shared" si="2"/>
        <v>0</v>
      </c>
    </row>
    <row r="57" spans="1:43">
      <c r="A57" s="38"/>
      <c r="B57" s="39"/>
      <c r="C57" s="52"/>
      <c r="D57" s="53"/>
      <c r="E57" s="54"/>
      <c r="F57" s="40"/>
    </row>
    <row r="58" spans="1:43" ht="28.5">
      <c r="A58" s="38" t="s">
        <v>142</v>
      </c>
      <c r="B58" s="39" t="s">
        <v>63</v>
      </c>
      <c r="C58" s="52" t="s">
        <v>60</v>
      </c>
      <c r="D58" s="53">
        <v>101</v>
      </c>
      <c r="E58" s="149"/>
      <c r="F58" s="40">
        <f t="shared" si="2"/>
        <v>0</v>
      </c>
    </row>
    <row r="59" spans="1:43">
      <c r="A59" s="38"/>
      <c r="B59" s="39"/>
      <c r="C59" s="52"/>
      <c r="D59" s="53"/>
      <c r="E59" s="54"/>
      <c r="F59" s="40"/>
    </row>
    <row r="60" spans="1:43">
      <c r="A60" s="38" t="s">
        <v>143</v>
      </c>
      <c r="B60" s="39" t="s">
        <v>62</v>
      </c>
      <c r="C60" s="52" t="s">
        <v>60</v>
      </c>
      <c r="D60" s="53">
        <v>101</v>
      </c>
      <c r="E60" s="149"/>
      <c r="F60" s="40">
        <f t="shared" si="2"/>
        <v>0</v>
      </c>
    </row>
    <row r="61" spans="1:43">
      <c r="A61" s="38"/>
      <c r="B61" s="39"/>
      <c r="C61" s="52"/>
      <c r="D61" s="53"/>
      <c r="E61" s="54"/>
      <c r="F61" s="40"/>
    </row>
    <row r="62" spans="1:43">
      <c r="A62" s="38" t="s">
        <v>144</v>
      </c>
      <c r="B62" s="39" t="s">
        <v>61</v>
      </c>
      <c r="C62" s="52" t="s">
        <v>60</v>
      </c>
      <c r="D62" s="53">
        <v>101</v>
      </c>
      <c r="E62" s="149"/>
      <c r="F62" s="40">
        <f t="shared" si="2"/>
        <v>0</v>
      </c>
    </row>
    <row r="63" spans="1:43">
      <c r="A63" s="38"/>
      <c r="B63" s="39"/>
      <c r="C63" s="52"/>
      <c r="D63" s="53"/>
      <c r="E63" s="54"/>
      <c r="F63" s="40"/>
    </row>
    <row r="64" spans="1:43" s="4" customFormat="1" ht="14.25">
      <c r="A64" s="33" t="s">
        <v>145</v>
      </c>
      <c r="B64" s="51" t="s">
        <v>59</v>
      </c>
      <c r="C64" s="34"/>
      <c r="D64" s="35"/>
      <c r="E64" s="36"/>
      <c r="F64" s="37"/>
      <c r="G64" s="9"/>
      <c r="H64" s="9" t="s">
        <v>43</v>
      </c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</row>
    <row r="65" spans="1:43" s="4" customFormat="1" ht="14.25">
      <c r="A65" s="33" t="s">
        <v>37</v>
      </c>
      <c r="B65" s="51" t="s">
        <v>58</v>
      </c>
      <c r="C65" s="34"/>
      <c r="D65" s="35"/>
      <c r="E65" s="36"/>
      <c r="F65" s="37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</row>
    <row r="66" spans="1:43">
      <c r="A66" s="38" t="s">
        <v>105</v>
      </c>
      <c r="B66" s="39" t="s">
        <v>57</v>
      </c>
      <c r="C66" s="52" t="s">
        <v>8</v>
      </c>
      <c r="D66" s="53">
        <v>969</v>
      </c>
      <c r="E66" s="149"/>
      <c r="F66" s="40">
        <f>D66*E66</f>
        <v>0</v>
      </c>
    </row>
    <row r="67" spans="1:43">
      <c r="A67" s="38"/>
      <c r="B67" s="39"/>
      <c r="C67" s="52"/>
      <c r="D67" s="53"/>
      <c r="E67" s="54"/>
      <c r="F67" s="40"/>
    </row>
    <row r="68" spans="1:43" ht="28.5">
      <c r="A68" s="38" t="s">
        <v>106</v>
      </c>
      <c r="B68" s="39" t="s">
        <v>56</v>
      </c>
      <c r="C68" s="52" t="s">
        <v>9</v>
      </c>
      <c r="D68" s="53">
        <v>223</v>
      </c>
      <c r="E68" s="149"/>
      <c r="F68" s="40">
        <f>D68*E68</f>
        <v>0</v>
      </c>
    </row>
    <row r="69" spans="1:43">
      <c r="A69" s="38"/>
      <c r="B69" s="39"/>
      <c r="C69" s="52"/>
      <c r="D69" s="53"/>
      <c r="E69" s="54"/>
      <c r="F69" s="40"/>
    </row>
    <row r="70" spans="1:43">
      <c r="A70" s="38" t="s">
        <v>107</v>
      </c>
      <c r="B70" s="39" t="s">
        <v>55</v>
      </c>
      <c r="C70" s="52" t="s">
        <v>9</v>
      </c>
      <c r="D70" s="53">
        <v>55.75</v>
      </c>
      <c r="E70" s="149"/>
      <c r="F70" s="40">
        <f>D70*E70</f>
        <v>0</v>
      </c>
    </row>
    <row r="71" spans="1:43" s="4" customFormat="1" ht="14.25">
      <c r="A71" s="33"/>
      <c r="B71" s="51"/>
      <c r="C71" s="34"/>
      <c r="D71" s="35"/>
      <c r="E71" s="36"/>
      <c r="F71" s="37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</row>
    <row r="72" spans="1:43" s="4" customFormat="1" ht="14.25">
      <c r="A72" s="33" t="s">
        <v>146</v>
      </c>
      <c r="B72" s="51" t="s">
        <v>54</v>
      </c>
      <c r="C72" s="34"/>
      <c r="D72" s="35"/>
      <c r="E72" s="36"/>
      <c r="F72" s="37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</row>
    <row r="73" spans="1:43" s="4" customFormat="1" ht="14.25">
      <c r="A73" s="33" t="s">
        <v>148</v>
      </c>
      <c r="B73" s="51" t="s">
        <v>53</v>
      </c>
      <c r="C73" s="34"/>
      <c r="D73" s="35"/>
      <c r="E73" s="36"/>
      <c r="F73" s="37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</row>
    <row r="74" spans="1:43">
      <c r="A74" s="38" t="s">
        <v>108</v>
      </c>
      <c r="B74" s="39" t="s">
        <v>52</v>
      </c>
      <c r="C74" s="52" t="s">
        <v>8</v>
      </c>
      <c r="D74" s="53">
        <v>5127</v>
      </c>
      <c r="E74" s="149"/>
      <c r="F74" s="40">
        <f>D74*E74</f>
        <v>0</v>
      </c>
    </row>
    <row r="75" spans="1:43">
      <c r="A75" s="38"/>
      <c r="B75" s="39"/>
      <c r="C75" s="52"/>
      <c r="D75" s="53"/>
      <c r="E75" s="54"/>
      <c r="F75" s="40"/>
    </row>
    <row r="76" spans="1:43" ht="28.5">
      <c r="A76" s="38" t="s">
        <v>117</v>
      </c>
      <c r="B76" s="39" t="s">
        <v>51</v>
      </c>
      <c r="C76" s="52" t="s">
        <v>9</v>
      </c>
      <c r="D76" s="53">
        <v>721</v>
      </c>
      <c r="E76" s="149"/>
      <c r="F76" s="40">
        <f>D76*E76</f>
        <v>0</v>
      </c>
    </row>
    <row r="77" spans="1:43">
      <c r="A77" s="38"/>
      <c r="B77" s="39"/>
      <c r="C77" s="52"/>
      <c r="D77" s="53"/>
      <c r="E77" s="54"/>
      <c r="F77" s="40"/>
    </row>
    <row r="78" spans="1:43" ht="28.5">
      <c r="A78" s="99" t="s">
        <v>109</v>
      </c>
      <c r="B78" s="39" t="s">
        <v>50</v>
      </c>
      <c r="C78" s="52" t="s">
        <v>8</v>
      </c>
      <c r="D78" s="53">
        <v>40</v>
      </c>
      <c r="E78" s="149"/>
      <c r="F78" s="40">
        <f>D78*E78</f>
        <v>0</v>
      </c>
    </row>
    <row r="79" spans="1:43">
      <c r="A79" s="99"/>
      <c r="B79" s="39"/>
      <c r="C79" s="52"/>
      <c r="D79" s="53"/>
      <c r="E79" s="54"/>
      <c r="F79" s="40"/>
    </row>
    <row r="80" spans="1:43">
      <c r="A80" s="99" t="s">
        <v>110</v>
      </c>
      <c r="B80" s="39" t="s">
        <v>49</v>
      </c>
      <c r="C80" s="52" t="s">
        <v>9</v>
      </c>
      <c r="D80" s="53">
        <v>721</v>
      </c>
      <c r="E80" s="149"/>
      <c r="F80" s="40">
        <f>D80*E80</f>
        <v>0</v>
      </c>
    </row>
    <row r="81" spans="1:6">
      <c r="A81" s="99"/>
      <c r="B81" s="39"/>
      <c r="C81" s="52"/>
      <c r="D81" s="53"/>
      <c r="E81" s="54"/>
      <c r="F81" s="40"/>
    </row>
    <row r="82" spans="1:6">
      <c r="A82" s="99" t="s">
        <v>111</v>
      </c>
      <c r="B82" s="39" t="s">
        <v>48</v>
      </c>
      <c r="C82" s="52" t="s">
        <v>8</v>
      </c>
      <c r="D82" s="53">
        <v>40</v>
      </c>
      <c r="E82" s="149"/>
      <c r="F82" s="40">
        <f>D82*E82</f>
        <v>0</v>
      </c>
    </row>
    <row r="83" spans="1:6">
      <c r="A83" s="38"/>
      <c r="B83" s="39"/>
      <c r="C83" s="52"/>
      <c r="D83" s="53"/>
      <c r="E83" s="54"/>
      <c r="F83" s="40"/>
    </row>
    <row r="84" spans="1:6" ht="15.75" thickBot="1">
      <c r="A84" s="41"/>
      <c r="B84" s="42" t="s">
        <v>147</v>
      </c>
      <c r="C84" s="43"/>
      <c r="D84" s="44"/>
      <c r="E84" s="45"/>
      <c r="F84" s="46">
        <f>SUM(F9:F83)</f>
        <v>0</v>
      </c>
    </row>
    <row r="85" spans="1:6" ht="16.5" thickTop="1" thickBot="1">
      <c r="A85" s="38"/>
      <c r="B85" s="48"/>
      <c r="C85" s="67"/>
      <c r="D85" s="68"/>
      <c r="E85" s="69"/>
      <c r="F85" s="47"/>
    </row>
    <row r="86" spans="1:6" ht="18" thickBot="1">
      <c r="A86" s="65"/>
      <c r="B86" s="66" t="s">
        <v>132</v>
      </c>
      <c r="C86" s="25"/>
      <c r="D86" s="49"/>
      <c r="E86" s="26"/>
      <c r="F86" s="70">
        <f>F84</f>
        <v>0</v>
      </c>
    </row>
  </sheetData>
  <sheetProtection algorithmName="SHA-512" hashValue="0syjnBqpvMJY0EuT3I77JcccZ1N6EHg02ENBGc8rKDlch+eSh9uxVWwqIodbP1nWGeTlU+n1OYMqOFbcZaY1uw==" saltValue="0qWp4staUH9JqhmkMm9RiA==" spinCount="100000" sheet="1" objects="1" scenarios="1" selectLockedCells="1"/>
  <customSheetViews>
    <customSheetView guid="{14FA32B8-8DA0-4B39-A6E2-254F8891DDCC}" scale="60" showPageBreaks="1" printArea="1" view="pageBreakPreview" topLeftCell="A334">
      <selection activeCell="H361" sqref="H361"/>
      <rowBreaks count="6" manualBreakCount="6">
        <brk id="50" max="5" man="1"/>
        <brk id="98" max="5" man="1"/>
        <brk id="146" max="5" man="1"/>
        <brk id="234" max="5" man="1"/>
        <brk id="284" max="5" man="1"/>
        <brk id="340" max="5" man="1"/>
      </rowBreaks>
      <colBreaks count="1" manualBreakCount="1">
        <brk id="6" max="1048575" man="1"/>
      </colBreaks>
      <pageMargins left="0.7" right="0.7" top="0.75" bottom="0.75" header="0.3" footer="0.3"/>
      <pageSetup paperSize="9" scale="69" orientation="portrait" r:id="rId1"/>
      <headerFooter>
        <oddHeader>&amp;CUREDITEV RAFUTSKEGA PARKA Z LAŠČAKOVO VILO - Park&amp;RLUZ, d.d.</oddHeader>
        <oddFooter>&amp;C&amp;P</oddFooter>
      </headerFooter>
    </customSheetView>
  </customSheetViews>
  <mergeCells count="3">
    <mergeCell ref="A1:F2"/>
    <mergeCell ref="A3:B3"/>
    <mergeCell ref="A4:F4"/>
  </mergeCells>
  <pageMargins left="0.7" right="0.7" top="0.75" bottom="0.75" header="0.3" footer="0.3"/>
  <pageSetup paperSize="9" scale="69" orientation="portrait" r:id="rId2"/>
  <headerFooter>
    <oddHeader>&amp;CUREDITEV RAFUTSKEGA PARKA Z LAŠČAKOVO VILO - Park&amp;RLUZ, d.d.</oddHeader>
    <oddFooter>&amp;C&amp;P</oddFooter>
  </headerFooter>
  <rowBreaks count="1" manualBreakCount="1">
    <brk id="72" max="5" man="1"/>
  </rowBreaks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8">
    <tabColor rgb="FFFFFF00"/>
  </sheetPr>
  <dimension ref="A1:L11"/>
  <sheetViews>
    <sheetView view="pageBreakPreview" zoomScaleNormal="100" zoomScaleSheetLayoutView="100" workbookViewId="0">
      <selection activeCell="B6" sqref="B6"/>
    </sheetView>
  </sheetViews>
  <sheetFormatPr defaultRowHeight="15"/>
  <cols>
    <col min="1" max="1" width="28" customWidth="1"/>
    <col min="2" max="2" width="41.42578125" customWidth="1"/>
  </cols>
  <sheetData>
    <row r="1" spans="1:12" ht="28.5">
      <c r="A1" s="61" t="s">
        <v>21</v>
      </c>
      <c r="B1" s="62" t="s">
        <v>39</v>
      </c>
      <c r="G1" s="202"/>
      <c r="H1" s="202"/>
      <c r="I1" s="202"/>
      <c r="J1" s="202"/>
      <c r="K1" s="202"/>
      <c r="L1" s="202"/>
    </row>
    <row r="2" spans="1:12">
      <c r="A2" s="61" t="s">
        <v>23</v>
      </c>
      <c r="B2" s="63" t="s">
        <v>24</v>
      </c>
      <c r="G2" s="3"/>
      <c r="H2" s="3"/>
      <c r="I2" s="3"/>
      <c r="J2" s="3"/>
      <c r="K2" s="3"/>
      <c r="L2" s="3"/>
    </row>
    <row r="3" spans="1:12">
      <c r="A3" s="61" t="s">
        <v>22</v>
      </c>
      <c r="B3" s="64">
        <v>8697</v>
      </c>
      <c r="C3" s="2"/>
      <c r="D3" s="2"/>
    </row>
    <row r="4" spans="1:12" ht="42.75">
      <c r="A4" s="61" t="s">
        <v>25</v>
      </c>
      <c r="B4" s="62" t="s">
        <v>36</v>
      </c>
      <c r="C4" s="2"/>
      <c r="D4" s="2"/>
    </row>
    <row r="5" spans="1:12" ht="28.5">
      <c r="A5" s="61" t="s">
        <v>26</v>
      </c>
      <c r="B5" s="62" t="s">
        <v>35</v>
      </c>
      <c r="C5" s="2"/>
      <c r="D5" s="2"/>
    </row>
    <row r="6" spans="1:12" ht="28.5">
      <c r="A6" s="61" t="s">
        <v>33</v>
      </c>
      <c r="B6" s="147" t="s">
        <v>130</v>
      </c>
      <c r="C6" s="2"/>
      <c r="D6" s="2"/>
    </row>
    <row r="7" spans="1:12">
      <c r="A7" s="2"/>
      <c r="B7" s="2"/>
      <c r="C7" s="2"/>
      <c r="D7" s="2"/>
    </row>
    <row r="8" spans="1:12">
      <c r="A8" s="2"/>
      <c r="B8" s="2"/>
      <c r="C8" s="2"/>
      <c r="D8" s="2"/>
    </row>
    <row r="9" spans="1:12">
      <c r="A9" s="1"/>
      <c r="B9" s="1"/>
      <c r="C9" s="2"/>
      <c r="D9" s="2"/>
    </row>
    <row r="10" spans="1:12">
      <c r="A10" s="2"/>
      <c r="B10" s="2"/>
      <c r="C10" s="2"/>
      <c r="D10" s="2"/>
    </row>
    <row r="11" spans="1:12">
      <c r="A11" s="2"/>
      <c r="B11" s="2"/>
      <c r="C11" s="2"/>
      <c r="D11" s="2"/>
    </row>
  </sheetData>
  <sheetProtection algorithmName="SHA-512" hashValue="o8ah6lwDlC00bqwdhAMEPLjUI1pZ8ChqVDgKPqnhzfgnc9e4N8/kidSIQ36hbPq6xf5NeaUU1dagvR/XyVinvg==" saltValue="UnZiaWv9OBa6Sz3DQBAUCw==" spinCount="100000" sheet="1" objects="1" scenarios="1" selectLockedCells="1"/>
  <customSheetViews>
    <customSheetView guid="{14FA32B8-8DA0-4B39-A6E2-254F8891DDCC}" scale="60" showPageBreaks="1" printArea="1" view="pageBreakPreview">
      <selection activeCell="B6" sqref="B6"/>
      <pageMargins left="0.7" right="0.7" top="0.75" bottom="0.75" header="0.3" footer="0.3"/>
      <pageSetup paperSize="9" orientation="portrait" r:id="rId1"/>
      <headerFooter>
        <oddHeader>&amp;CUREDITEV RAFUTSKEGA PARKA Z LAŠČAKOVO VILO - Park&amp;RLUZ, d.d.</oddHeader>
        <oddFooter>&amp;C&amp;P</oddFooter>
      </headerFooter>
    </customSheetView>
  </customSheetViews>
  <mergeCells count="3">
    <mergeCell ref="G1:H1"/>
    <mergeCell ref="I1:J1"/>
    <mergeCell ref="K1:L1"/>
  </mergeCells>
  <pageMargins left="0.7" right="0.7" top="0.75" bottom="0.75" header="0.3" footer="0.3"/>
  <pageSetup paperSize="9" orientation="portrait" r:id="rId2"/>
  <headerFooter>
    <oddHeader>&amp;CUREDITEV RAFUTSKEGA PARKA Z LAŠČAKOVO VILO - Park&amp;RLUZ, d.d.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4</vt:i4>
      </vt:variant>
    </vt:vector>
  </HeadingPairs>
  <TitlesOfParts>
    <vt:vector size="8" baseType="lpstr">
      <vt:lpstr>Rekapitulacija</vt:lpstr>
      <vt:lpstr>SPLOŠNE OPOMBE</vt:lpstr>
      <vt:lpstr>Vegetacija - vzd-po-prevz</vt:lpstr>
      <vt:lpstr>Info</vt:lpstr>
      <vt:lpstr>Info!Področje_tiskanja</vt:lpstr>
      <vt:lpstr>Rekapitulacija!Področje_tiskanja</vt:lpstr>
      <vt:lpstr>'SPLOŠNE OPOMBE'!Področje_tiskanja</vt:lpstr>
      <vt:lpstr>'Vegetacija - vzd-po-prevz'!Področje_tiskanja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domen.dolsak@luz.si</dc:creator>
  <cp:lastModifiedBy>žgur</cp:lastModifiedBy>
  <cp:lastPrinted>2021-07-21T13:36:53Z</cp:lastPrinted>
  <dcterms:created xsi:type="dcterms:W3CDTF">2013-04-10T05:29:44Z</dcterms:created>
  <dcterms:modified xsi:type="dcterms:W3CDTF">2021-11-24T08:59:39Z</dcterms:modified>
</cp:coreProperties>
</file>