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91" activeTab="4"/>
  </bookViews>
  <sheets>
    <sheet name="_REKAPITULACIJA_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/>
  <calcPr fullCalcOnLoad="1"/>
</workbook>
</file>

<file path=xl/sharedStrings.xml><?xml version="1.0" encoding="utf-8"?>
<sst xmlns="http://schemas.openxmlformats.org/spreadsheetml/2006/main" count="396" uniqueCount="204">
  <si>
    <t xml:space="preserve">       SKUPNA REKAPITULACIJA ELEKTROINSTALACIJ OBJEKTA</t>
  </si>
  <si>
    <t>št.</t>
  </si>
  <si>
    <t>OPIS</t>
  </si>
  <si>
    <t>CENA</t>
  </si>
  <si>
    <t>SVETILKE SPLOŠNE IN SVETILKE ZASILNE RAZSVETLJAVE OBJEKTA</t>
  </si>
  <si>
    <t>VODOVNI IN CEVNI MATERIAL</t>
  </si>
  <si>
    <t>INSTALACIJSKA OPREMA</t>
  </si>
  <si>
    <t>ELEKTRIČNE RAZDELILNE OMARE OBJEKTA</t>
  </si>
  <si>
    <t xml:space="preserve">ŠIBKOTOČNE INSTALACIJE </t>
  </si>
  <si>
    <t>STRELOVOD IN OZEMLJITVE</t>
  </si>
  <si>
    <t>KABELSKA KANALIZACIJA NN</t>
  </si>
  <si>
    <t>NN RAZVOD</t>
  </si>
  <si>
    <t>PROJEKTANTSKI NADZOR IN PROJEKT IZVEDENIH DEL (3%)</t>
  </si>
  <si>
    <t>Izdelava predpisanih poročil o pregledu, preizkusu in meritvah električnih inštalacij in opreme (impedance okvarnih zank, prehodne upornosti ozemljitev, neprekinjenosti zaščitnih vodnikov, izolacijske upornosti) 
(ocenjeno)</t>
  </si>
  <si>
    <t xml:space="preserve">VREDNOST SKUPAJ BREZ DDV: </t>
  </si>
  <si>
    <t xml:space="preserve">DDV 22 %: </t>
  </si>
  <si>
    <t xml:space="preserve">VREDNOST SKUPAJ Z DDV: </t>
  </si>
  <si>
    <t>1. RAZSVETLJAVA, ZASILNA RAZSVETLJAVA (dobava in montaža)</t>
  </si>
  <si>
    <t>1. RAZSVETLJAVA, ZASILNA RAZSVETLJAVA SKUPAJ:</t>
  </si>
  <si>
    <t>OPOMBA:
Vse svetilke morajo biti opremljene z ustrezno dozo, ožičene, opremljene s svetlobnim virom (FC sijalka, varčna sijalka oz. LED diode - vgradnja halogenih sijalk ni dovoljena), pritrjene in priklopljene. 
Vse vgradne stropne in stenske svetilke morajo biti opremljene z ustrezno dozo za montažo v strop oz. steno. Dobava in montaža materiala, preizkušanje in spuščanje v pogon komplet z vsem potrebnim materialom.
Za vse postavke velja, da je v ceni upoštevana dobava, usklajevanje z naročnikom in ostalimi izvajalci, montaža in montažni material.</t>
  </si>
  <si>
    <t>z.št.</t>
  </si>
  <si>
    <t>opis postavke:</t>
  </si>
  <si>
    <t>enota</t>
  </si>
  <si>
    <t>količina</t>
  </si>
  <si>
    <t>cena/enoto</t>
  </si>
  <si>
    <t>znesek</t>
  </si>
  <si>
    <t xml:space="preserve">SVETILKE SPLOŠNE RAZSVETLJAVE:
</t>
  </si>
  <si>
    <r>
      <t>S</t>
    </r>
    <r>
      <rPr>
        <sz val="8"/>
        <color indexed="8"/>
        <rFont val="Tahoma"/>
        <family val="2"/>
      </rPr>
      <t xml:space="preserve">vetilka splošne razsvetljave , kompletno s pripadajočim  pritrdilnim priborom in materialom.  DVORANA
</t>
    </r>
    <r>
      <rPr>
        <b/>
        <sz val="8"/>
        <color indexed="8"/>
        <rFont val="Tahoma"/>
        <family val="2"/>
      </rPr>
      <t xml:space="preserve">INTRA 18272416101 LONA C SOP 1500, 23500 lm 235 W 830 FO white LED 
ALI USTREZNA
</t>
    </r>
  </si>
  <si>
    <t>kos</t>
  </si>
  <si>
    <r>
      <t>S</t>
    </r>
    <r>
      <rPr>
        <sz val="8"/>
        <color indexed="8"/>
        <rFont val="Tahoma"/>
        <family val="2"/>
      </rPr>
      <t xml:space="preserve">vetilka splošne razsvetljave  , kompletno s pripadajočim  pritrdilnim priborom in materialom. DVORANA
</t>
    </r>
    <r>
      <rPr>
        <b/>
        <sz val="8"/>
        <color indexed="8"/>
        <rFont val="Tahoma"/>
        <family val="2"/>
      </rPr>
      <t xml:space="preserve">INTRA 18273415101 LONA S SOP 1200 15800 lm 159 W 830 white 
ALI USTREZNA
</t>
    </r>
  </si>
  <si>
    <r>
      <t>S</t>
    </r>
    <r>
      <rPr>
        <sz val="8"/>
        <color indexed="8"/>
        <rFont val="Tahoma"/>
        <family val="2"/>
      </rPr>
      <t xml:space="preserve">vetilka splošne razsvetljave  , kompletno s pripadajočim  pritrdilnim priborom in materialom. SEJNA SOBA
</t>
    </r>
    <r>
      <rPr>
        <b/>
        <sz val="8"/>
        <color indexed="8"/>
        <rFont val="Tahoma"/>
        <family val="2"/>
      </rPr>
      <t xml:space="preserve">INTRA 18272414101  LONA S SOP 900 8370 lm 91 W 830 white IP 43
ALI USTREZNA
</t>
    </r>
  </si>
  <si>
    <r>
      <t>S</t>
    </r>
    <r>
      <rPr>
        <sz val="8"/>
        <color indexed="8"/>
        <rFont val="Tahoma"/>
        <family val="2"/>
      </rPr>
      <t xml:space="preserve">vetilka splošne razsvetljave  , kompletno s pripadajočim  pritrdilnim priborom in materialom. SEJNA SOBA
</t>
    </r>
    <r>
      <rPr>
        <b/>
        <sz val="8"/>
        <color indexed="8"/>
        <rFont val="Tahoma"/>
        <family val="2"/>
      </rPr>
      <t xml:space="preserve">INTRA 18272413101  LONA S SOP 600 3700 lm 40 W 830 white IP 43
ALI USTREZNA
</t>
    </r>
  </si>
  <si>
    <r>
      <t>S</t>
    </r>
    <r>
      <rPr>
        <sz val="8"/>
        <color indexed="8"/>
        <rFont val="Tahoma"/>
        <family val="2"/>
      </rPr>
      <t xml:space="preserve">vetilka splošne razsvetljave  , kompletno s pripadajočim  pritrdilnim priborom in materialom. SEJNA SOBA
</t>
    </r>
    <r>
      <rPr>
        <b/>
        <sz val="8"/>
        <color indexed="8"/>
        <rFont val="Tahoma"/>
        <family val="2"/>
      </rPr>
      <t xml:space="preserve">INTRA 18272412301  LONA S SOP 400 2210 lm 25 W 830 white IP 43
ALI USTREZNA
</t>
    </r>
  </si>
  <si>
    <r>
      <t xml:space="preserve">Stropna </t>
    </r>
    <r>
      <rPr>
        <sz val="8"/>
        <color indexed="8"/>
        <rFont val="Tahoma"/>
        <family val="2"/>
      </rPr>
      <t xml:space="preserve">svetilka IP 44 , kompletno s pripadajočim  pritrdilnim priborom in materialom. 
</t>
    </r>
    <r>
      <rPr>
        <b/>
        <sz val="8"/>
        <color indexed="8"/>
        <rFont val="Tahoma"/>
        <family val="2"/>
      </rPr>
      <t xml:space="preserve">INTRA NITOR C HE 1150lm 11W 830FO IP 44
ALI USTREZNA
</t>
    </r>
  </si>
  <si>
    <r>
      <t xml:space="preserve">Stropna </t>
    </r>
    <r>
      <rPr>
        <sz val="8"/>
        <color indexed="8"/>
        <rFont val="Tahoma"/>
        <family val="2"/>
      </rPr>
      <t xml:space="preserve">svetilka IP 44 , kompletno s pripadajočim  pritrdilnim priborom in materialom. 
</t>
    </r>
    <r>
      <rPr>
        <b/>
        <sz val="8"/>
        <color indexed="8"/>
        <rFont val="Tahoma"/>
        <family val="2"/>
      </rPr>
      <t xml:space="preserve">INTRA NITOR 1484241001 R HE 1900lm 15W 830FO IP 20
ALI USTREZNA
</t>
    </r>
  </si>
  <si>
    <r>
      <t xml:space="preserve">Stropna </t>
    </r>
    <r>
      <rPr>
        <sz val="8"/>
        <color indexed="8"/>
        <rFont val="Tahoma"/>
        <family val="2"/>
      </rPr>
      <t xml:space="preserve">svetilka IP 44 , kompletno s pripadajočim  pritrdilnim priborom in materialom. 
</t>
    </r>
    <r>
      <rPr>
        <b/>
        <sz val="8"/>
        <color indexed="8"/>
        <rFont val="Tahoma"/>
        <family val="2"/>
      </rPr>
      <t xml:space="preserve">INTRA MINUS C/SRI 920 lm 11W 830
ALI USTREZNA
</t>
    </r>
  </si>
  <si>
    <r>
      <t xml:space="preserve">Stropna </t>
    </r>
    <r>
      <rPr>
        <sz val="8"/>
        <color indexed="8"/>
        <rFont val="Tahoma"/>
        <family val="2"/>
      </rPr>
      <t xml:space="preserve">svetilka IP 44 , kompletno s pripadajočim  pritrdilnim priborom in materialom. 
</t>
    </r>
    <r>
      <rPr>
        <b/>
        <sz val="8"/>
        <color indexed="8"/>
        <rFont val="Tahoma"/>
        <family val="2"/>
      </rPr>
      <t xml:space="preserve">INTRA 216 OP 3260lm 37W 830 FO 600x600mm
ALI USTREZNA
</t>
    </r>
  </si>
  <si>
    <r>
      <t xml:space="preserve">Stropna </t>
    </r>
    <r>
      <rPr>
        <sz val="8"/>
        <color indexed="8"/>
        <rFont val="Tahoma"/>
        <family val="2"/>
      </rPr>
      <t xml:space="preserve">svetilka IP 44 , kompletno s pripadajočim  pritrdilnim priborom in materialom. 
</t>
    </r>
    <r>
      <rPr>
        <b/>
        <sz val="8"/>
        <color indexed="8"/>
        <rFont val="Tahoma"/>
        <family val="2"/>
      </rPr>
      <t xml:space="preserve">INTRA 216 OP 2590lm 28W 830 FO 200x120mm
ALI USTREZNA
</t>
    </r>
  </si>
  <si>
    <t>SVETILKE ZASILNE RAZSVETLJAVE :</t>
  </si>
  <si>
    <r>
      <t xml:space="preserve">Nadgradna/svetilka zasilne razsvetljave  PIKTOGRAM, z enourno avtonomijo, z ohišjem iz bele umetne mase - IP40 (komplet z montažni, spojnim in pritrdilnim priborom, sijalkami, komplet spuščanje v pogon)
SVETILKA S PIKTOGRAMOM.
</t>
    </r>
    <r>
      <rPr>
        <b/>
        <sz val="8"/>
        <color indexed="8"/>
        <rFont val="Tahoma"/>
        <family val="2"/>
      </rPr>
      <t xml:space="preserve">Tip: EXIWAY EASY LED (OVA) ali podobno
ekvivalent 1x11W
ALI USTREZNA
</t>
    </r>
  </si>
  <si>
    <t>0.1</t>
  </si>
  <si>
    <t xml:space="preserve">Zarisovanje, pregled, priklopi, instalacijske meritve, spuščanje v pogon in nepredvidena dela
</t>
  </si>
  <si>
    <t>0.2</t>
  </si>
  <si>
    <t xml:space="preserve">Drobni montažni in ostali material ter nepredvidena dela izven popisa, po predhodni specifikaciji del in odobritvi s strani investitorja
</t>
  </si>
  <si>
    <t>2. VODOVNI  IN CEVNI MATERIAL (dobava in montaža)</t>
  </si>
  <si>
    <t>2. VODOVNI  IN CEVNI MATERIAL SKUPAJ :</t>
  </si>
  <si>
    <t xml:space="preserve">OPOMBA:
Dobava in montaža materiala, preizkušanje in spuščanje v pogon komplet z vsem potrebnim materialom. Za vse postavke velja, da je v ceni upoštevana dobava, usklajevanje z naročnikom in ostalimi izvajalci, montaža in montažni material. 
</t>
  </si>
  <si>
    <t>Dobava in polaganje kabla, položenega delno v beton, delno pod ometom, delno nad ometom v PN cevi, delno po kabelski polici, delno v kabelskem jašku, delno v parapetnem kanalu in delno v instalacijskem kanalu, komplet s kabelskimi čevlji</t>
  </si>
  <si>
    <t>NYM-J 2x1,5 mm2</t>
  </si>
  <si>
    <t>m</t>
  </si>
  <si>
    <t>NYM-J 3x1,5 mm2</t>
  </si>
  <si>
    <t>NYM-J 4x1,5 mm3</t>
  </si>
  <si>
    <t>Mn</t>
  </si>
  <si>
    <t>NYM-J 5x1,5 mm2</t>
  </si>
  <si>
    <t>NYM-J 3x2,5 mm2</t>
  </si>
  <si>
    <t>NYM-J 4x2,5 mm2</t>
  </si>
  <si>
    <t>NYM-J 5x2,5 mm2</t>
  </si>
  <si>
    <t>NYM-J 5x6 mm3</t>
  </si>
  <si>
    <t>Dobava in polaganje instalacijskih rebrastih samougasne gibljive (RFS) cevi cevi, polaganje direktno v ploščo oziroma opaže pred betoniranjem, podometno v stene ter strop, komplet s pritrdilnim materialom, uvodnicami ter podometnimi razvodnicami raznih dimenzij:</t>
  </si>
  <si>
    <t>prazna I.C. cev 16mm</t>
  </si>
  <si>
    <t>prazna I.C. cev 23mm</t>
  </si>
  <si>
    <t>prazna I.C. cev 29mm</t>
  </si>
  <si>
    <t>PN cev 16mm na pripone s plastičnimi vložki</t>
  </si>
  <si>
    <t>PN cev 23mm na pripone s plastičnimi vložki</t>
  </si>
  <si>
    <t>PN cev 29mm na pripone s plastičnimi vložki</t>
  </si>
  <si>
    <t>Nadometna/podometna plastična razvodna doza, komplet z uvodnicami in pritrdilnim priborom raznih dimenzij:</t>
  </si>
  <si>
    <t xml:space="preserve">Razvodne doze N/O </t>
  </si>
  <si>
    <t xml:space="preserve">Razvodna doza DPN 80 IP55 </t>
  </si>
  <si>
    <t xml:space="preserve">Razvodna doza DPN 150 </t>
  </si>
  <si>
    <t>Razvodne fi 80</t>
  </si>
  <si>
    <t>Univerzalne</t>
  </si>
  <si>
    <t>Dobava  in  montaža PK polic iz perforirane INOX pločevine komplet z obešalnim priborom, komplet  s  stropnimi nosilci  in  spojnimi  komadi - energetika</t>
  </si>
  <si>
    <t xml:space="preserve">PK50x50x2mm </t>
  </si>
  <si>
    <t>PK100x50x2mm</t>
  </si>
  <si>
    <t>PK200x50x2mm</t>
  </si>
  <si>
    <t>Izdelava prebojev v AB zidu oz. plošči ter požarna zatesnitev vseh prebojev -  komplet:</t>
  </si>
  <si>
    <t>kpl</t>
  </si>
  <si>
    <t xml:space="preserve">Gradbena pomoč izdelava raznih manjših gradbenih del:
izdelava-dolbljenje utorov v zidove dimenzij 50x40 mm, izdelava-dolbljenje utorov v betonske zidove dimenzij 30x40 mm, vrtanje lukenj v betonske plošče in opečnate zidove (debeline cca 20 cm) do premera 32 mm
</t>
  </si>
  <si>
    <t>ur</t>
  </si>
  <si>
    <t xml:space="preserve">Konstrukcijsko jeklo, raznih profilov, opleskano z osnovno in končno barvo
</t>
  </si>
  <si>
    <t>kg</t>
  </si>
  <si>
    <t>3. INSTALACIJSKI MATERIAL  (dobava in montaža)</t>
  </si>
  <si>
    <t>3. INSTALACIJSKI MATERIAL SKUPAJ:</t>
  </si>
  <si>
    <t xml:space="preserve">OPOMBA:
Dobava in montaža materiala, preizkušanje in spuščanje v pogon komplet z vsem potrebnim materialom.
Sestavni instalacijski material in elementi, morajo biti ustreznega proizvajalca – Schneider, ABB, VIMAR,...
</t>
  </si>
  <si>
    <t>Instalacijska dekorativna vgradna stikala, 250V, 10A, komplet z vgradnimi dozami in pripadajočimi okvirji stopnja zaščite IP44, komplet:</t>
  </si>
  <si>
    <t xml:space="preserve"> - stikalo navadno</t>
  </si>
  <si>
    <t xml:space="preserve"> - stikalo menjalno</t>
  </si>
  <si>
    <t xml:space="preserve"> - stikalo križno</t>
  </si>
  <si>
    <t>Pasivni IR senzor gibanja in fotocelica 230 V, 10 A za vklop razsvetljave glede na prisotnost  (notranji):</t>
  </si>
  <si>
    <t xml:space="preserve"> - stropni nadgradni IP 44 -  PIR senzor gibanja 180 x 360°</t>
  </si>
  <si>
    <t>Podometna enojna enofazna vtičnica, 230V, 16A, L1+N+PE, komplet z vgradnimi dozami in pripadajočimi okvirji</t>
  </si>
  <si>
    <t>Podometna dvojna enofazna vtičnica, 230V, 16A, L1+N+PE, komplet z vgradnimi dozami in pripadajočimi okvirji</t>
  </si>
  <si>
    <t>Podometna enofazna vtičnica z zaščitnim pokrovom, 230V, 16A, L1+N+PE, komplet z vgradnimi dozami in pripadajočimi okvirji izvedena v stopnji zaščite IP44</t>
  </si>
  <si>
    <r>
      <t>Stalni podometni priključek 230V,16A, komplet z izdelavo pripadajočega izvoda s fleksi kablom preseka do 3x2,5mm</t>
    </r>
    <r>
      <rPr>
        <vertAlign val="superscript"/>
        <sz val="8"/>
        <color indexed="8"/>
        <rFont val="Tahoma"/>
        <family val="2"/>
      </rPr>
      <t xml:space="preserve">2 </t>
    </r>
    <r>
      <rPr>
        <sz val="8"/>
        <color indexed="8"/>
        <rFont val="Tahoma"/>
        <family val="2"/>
      </rPr>
      <t xml:space="preserve"> povprečne dolžine 2 m
</t>
    </r>
  </si>
  <si>
    <r>
      <t>Stalni podometni priključek 3x230/400V, 35A, komplet z izdelavo pripadajočega izvoda s fleksi kablom preseka do 5x6mm</t>
    </r>
    <r>
      <rPr>
        <vertAlign val="superscript"/>
        <sz val="8"/>
        <color indexed="8"/>
        <rFont val="Tahoma"/>
        <family val="2"/>
      </rPr>
      <t xml:space="preserve">2 </t>
    </r>
    <r>
      <rPr>
        <sz val="8"/>
        <color indexed="8"/>
        <rFont val="Tahoma"/>
        <family val="2"/>
      </rPr>
      <t xml:space="preserve"> povprečne dolžine 2 m
</t>
    </r>
  </si>
  <si>
    <t xml:space="preserve">Priklop različnih porabnikov
</t>
  </si>
  <si>
    <t xml:space="preserve">Povezava kovinskih mas z vodnikom za izenačevanje potencialov, komplet z ustreznimi objemkami in pritrdilnim materialom
</t>
  </si>
  <si>
    <t xml:space="preserve">Priključitev sistema prezračevanja na inštalacijo, po navodilih dobavitelja opreme vključno z izdelavo delavniških risb
</t>
  </si>
  <si>
    <t>Priključitev elementov strojnih inštalacij - klima naprava 4x, rekuperator 1x, regulacija 1x, ventilator 4x, napa 1x. Priklop strojnih inštalacij v kompletu, vključno z izdelavo delavniških risb.</t>
  </si>
  <si>
    <t>4. RAZDELILNE OMARE OBJEKTA (dobava in montaža)</t>
  </si>
  <si>
    <t xml:space="preserve">4. RAZDELILNE OMARE SKUPAJ: </t>
  </si>
  <si>
    <t xml:space="preserve">OPOMBA:
Dobava in montaža materiala, preizkušanje in spuščanje v pogon komplet z vsem potrebnim materialom. Sestavni elementi omare, stikala, varovalke in ostala oprema, morajo biti ustreznega proizvajalca – Schneider, ABB,..
Dobava in montaža razdelilnih omar, komplet z vso pripadajočo opremo, povezavami in priklopi , ter postavljanjem na v tlorisih določeno mesto. Omare so izdelane iz jeklene pločevine d=2mm, osnovno in dekorativno opleskana, (nadometne in podometne izvedbe). Dimenzijsko je treba razdelilce uskladiti z vgrajeno opremo in prilagoditi vgradnji v dvižnih jaških. Vsi prostostoječi razdelilci imajo podstavek višine 10 cm. Vsaka razdelilna omara mora zagotavljati 20% rezervo!
</t>
  </si>
  <si>
    <t>R MERILNO MESTO</t>
  </si>
  <si>
    <t xml:space="preserve">Dobava in montaža omare PMO 3 K PREBIL. Omarica je dvodelna, z dvojnimi vrati, razdeljena po horizontali. V vrhnjem delu, ki ima dva zasteklena izreza, se izvede novo merilno mesto skupaj s tarifnimi varovalkami, v spodnjem delu pa se izvede priklop napajalnega kabla. Vgradnja omarice kompletno z vsemi zaključnimi zidarskimi in pleskarskimi deli.
</t>
  </si>
  <si>
    <t xml:space="preserve">Montaža in dobava el. opreme odjemnega mesta v novo PMO omaro omari opremljenega z:
3x Prptect B
2x Varovalno podnožje PPI 100/3
1x Dobava in montaža 3f elektronskega števca 0-120 A 
1x ključavnica distributerja
- komlet ves potrebni vezni in spojni materal in potrebne 
 varovalke za varovanje napajalnega kabla, ter spuščanjem
 v pogon
- Enopolna shema, označevanje sponk in kablov, PE in N zbiralke ter ostali drobni material - komplet izvedba priklopa dovodnega napajalnega kabla.
</t>
  </si>
  <si>
    <t xml:space="preserve">Izdelava kabelskih končnikov za kabel Al 4x35 mm2, za notranjo  montažo in priklop kabla
</t>
  </si>
  <si>
    <t>Komplet z materialom za montažo in spajanje in spuščanej v pogon</t>
  </si>
  <si>
    <t>Pridobitev el. energetskega soglasja 3x25A za novo odjemnp mesto</t>
  </si>
  <si>
    <t>SKUPAJ:</t>
  </si>
  <si>
    <t>RAZDELILNA OMARA - (R-G) :</t>
  </si>
  <si>
    <t>Pločevinasta  vgradna omara objekta v INOX izvedbi, z dvojnimi vrati, z možnostjo vstavitve cilindrične ključavnice vzdrževalcev, Omara pobarvana v RAL po izbiri arhitekta , vgrajena  v kuhinji, komlet z vsem potrebnim montažnim in spojnim materialom dim. vxšxg - 1400x900x250mm</t>
  </si>
  <si>
    <t>FID stikalo 40/0,3A</t>
  </si>
  <si>
    <t xml:space="preserve">Štiripolno bremensko glavno stikalo 3x60A, komplet </t>
  </si>
  <si>
    <t>Prenapetostni odvodnik razreda C, 15kA(8/20ms), 275V</t>
  </si>
  <si>
    <t xml:space="preserve">Enopolno preizskusno stikalo zasilne razsvetljave 16A za montažo na letev </t>
  </si>
  <si>
    <t>Enofazni Instalacijski odklopnik tip B ali C - 10 A</t>
  </si>
  <si>
    <t>Enofazni Instalacijski odklopnik tip B ali C - 16 A</t>
  </si>
  <si>
    <t>Enofazni Instalacijski odklopnik tip B ali C - 20 A</t>
  </si>
  <si>
    <t>Trifazni Instalacijski odklopnik tip C - 3 x 16 A</t>
  </si>
  <si>
    <t>Zaščitno KZS stikalo – 16/0,03 A</t>
  </si>
  <si>
    <t>Vrstne sponke, nevtralna in zaščitna zbiralnica, vezni, montažni in markirni material, enopolna shema, ustrezna izolacijska zaščita pred dotikom delov pod napetostjo</t>
  </si>
  <si>
    <t>Vse skupaj ožičeno in označeno skladno z enopolno in tokovno shemo,  funkcionalno preizkušeno ter  spojeno na instalacijo.</t>
  </si>
  <si>
    <t>Napisni okvirčki, listki, vrstne sponke, ažurirana enopolna shema</t>
  </si>
  <si>
    <t xml:space="preserve">Ožičenje in priklopi porabnikov </t>
  </si>
  <si>
    <t>SKUPAJ</t>
  </si>
  <si>
    <t>5. ŠIBKOTOČNA INSTALACIJA - GSO (strukturirano univerzalno omrežje) (dobava in montaža)</t>
  </si>
  <si>
    <t xml:space="preserve">5. GSO SKUPAJ: </t>
  </si>
  <si>
    <t xml:space="preserve">OPOMBA:
Dobava in montaža materiala, preizkušanje in spuščanje v pogon komplet z vsem potrebnim materialom.
Meritve (permanent link) z garancijo principala za vso mrežno opremo! Vgrajena mrežna pasivna oprema naj se predhodno vskladi s projektantom, nadzorom in investitorjem! (oprema naj bo kot naprimer: R&amp;M, Brand Rex,...)
</t>
  </si>
  <si>
    <t>IT DOVOD</t>
  </si>
  <si>
    <t xml:space="preserve">Dobava in montaža UTP, Cat.6A od glavne IT omare objekta, do IT omarice in zaključevanje, komplet z vsem potrebnim veznim, spojnim materialom in spuščanjem v pogon
</t>
  </si>
  <si>
    <t>Dobava in montaža ITKO omare objekta v zid, komplet</t>
  </si>
  <si>
    <t xml:space="preserve">Patch kabel UTP, Cat.6A za povezavo med paneli (l=0,5m)
</t>
  </si>
  <si>
    <t xml:space="preserve">Stenska nadometna IT omarice 630x600*450 mm, ali ustrezna,  komplet </t>
  </si>
  <si>
    <t xml:space="preserve">Dobava in montaža aktivnega stikala  12-portnega in zaključevanje kabla CAT.6A - komplet, z meritvami UTP kablov 
</t>
  </si>
  <si>
    <t>Dobava in montaža routerja (WiFi dostopna točka)  v stropu</t>
  </si>
  <si>
    <t>Dobava in montaža patch panela 12 port oz ustreznega za dobavljeno omarico</t>
  </si>
  <si>
    <t xml:space="preserve">Montaža, priklopi in spuščanje v pogon opreme komplet z vsem potrebnim veznim, spojnim materialom
</t>
  </si>
  <si>
    <t>0.7</t>
  </si>
  <si>
    <t>UTP RAZVOD:</t>
  </si>
  <si>
    <t xml:space="preserve">Dvojna podatkovna RJ45 vtičnica Cat.6A za vgradnjo v parapetni kanal, komplet z montažnimi dozami in zaključnimi okvirji, ki ustrezajo vgrajenim 230 V vtičnicam, po navodilih investitorja, po standardu TIA-568B, označevanje in meritve po standardu ter certifikat, komplet
</t>
  </si>
  <si>
    <t>Instalacijski komunikacijski kabel dobavljen in položen na pripravljene trase, pretežno na kabelske police ali v instalacijske cevi - S-FTP Cat.6A, komplet dobava in montaža. Kabel se priklopi na obstoječe prosto mesto na obstoječem patch panelu</t>
  </si>
  <si>
    <t>Instalacijska plastična gibljiva cev za montažo v, omet ali montažne stene, dimenzij:</t>
  </si>
  <si>
    <t xml:space="preserve"> - fleksi cev fi=23 mm</t>
  </si>
  <si>
    <t xml:space="preserve">Funkcionalni preizkus, pregled, priklopi, instalacijske meritve, spuščanje v pogon in nepredvidena dela
</t>
  </si>
  <si>
    <t>6. OZEMLJITVE OBJEKTA IN STRELOVOD (dobava in montaža)</t>
  </si>
  <si>
    <t xml:space="preserve">6. OZEMLJITVE SKUPAJ: </t>
  </si>
  <si>
    <t xml:space="preserve">OPOMBA:
Dobava in montaža materiala, preizkušanje in spuščanje v pogon komplet z vsem potrebnim materialom.
</t>
  </si>
  <si>
    <t xml:space="preserve">Dobava in montaža - pocinkani jekleni valjanec FeZn 25x4 mm kot temeljsko ozemljilo položen v izkopan jarek ob objektu, v ali ob temeljih objekta oz. kot ozemljitvena mreža položen na betonsko ploščo, vključno z izvedbo varjenih spojev na stičiščih FeZn trakov in armaturo ter izvodi in korozijsko zaščitenimi vari na konstrukcije opreme
</t>
  </si>
  <si>
    <t>Izkop in zasip jarka za valjanec 0,4x0,6 m globine</t>
  </si>
  <si>
    <t xml:space="preserve">Dobava in montaža - Križna sponka  za spoj dveh valjancev FeZn 25x4 mm v zemlji
</t>
  </si>
  <si>
    <t xml:space="preserve">Dobava in montaža - pocinkani jekleni valjanec FeZn 20x3 mm kot odvodni vod položen na nosilne stebre , vključno z izvedbo varjenih spojev na stičiščih FeZn trakov in armaturo ter izvodi in korozijsko zaščitenimi vari na konstrukcije opreme
</t>
  </si>
  <si>
    <t xml:space="preserve">Dobava in montaža - aluminjasti vodnik fi 10 mm kot strelovodni lovilni vod položen na betonskoe podporne kocke po strehi, vključno z izvedbo vseh spojev na stičiščih in armaturo.
</t>
  </si>
  <si>
    <t>Betonske podporne kocke</t>
  </si>
  <si>
    <t>Lovilna palica višine h = 2,5 m,  AL  Φ16mm, komplet z ustreznim podstavkom za fiksiranje in s pritrdilnim materialom, kot naprimer HERMI LOP-P02 (Hermi)</t>
  </si>
  <si>
    <t>Strešni skoznik za prehod odvodnega voda na streho</t>
  </si>
  <si>
    <t>Križne sponke za Al vod</t>
  </si>
  <si>
    <t>Križne sponke za FeZn vod</t>
  </si>
  <si>
    <t>Merilna sponka na strehi objekta</t>
  </si>
  <si>
    <t xml:space="preserve">Stenske in žlebne sponke za aluminjasti vodnik fi 10mm </t>
  </si>
  <si>
    <t>Podpora oz. stenski in žlebne sponke nosilci za pocinkani valjanec 20x3 mm</t>
  </si>
  <si>
    <r>
      <t>Izdelava izvoda za ozemljitev kovinske opreme, ki ne pripada električni inštalaciji (okvirji,...), izvod izveden z rumeno/zeleno žico H07V-F 16mm</t>
    </r>
    <r>
      <rPr>
        <vertAlign val="superscript"/>
        <sz val="8"/>
        <color indexed="8"/>
        <rFont val="Tahoma"/>
        <family val="2"/>
      </rPr>
      <t>2</t>
    </r>
    <r>
      <rPr>
        <sz val="8"/>
        <color indexed="8"/>
        <rFont val="Tahoma"/>
        <family val="2"/>
      </rPr>
      <t xml:space="preserve">, komplet z izvedbo spoja preko kabelskega čevlja in ustrezne sponke oz. objemke na opremi
</t>
    </r>
  </si>
  <si>
    <t>Doza za glavno izenačenje potencialov, tipska, dimenzij           300x180 mm,  z vgrajeno zbiralko za 10 priključkov izvedenih z zvijavo žico zaključeno s kabelskimi čevlji preseka do 16 mm2</t>
  </si>
  <si>
    <t>Doza za dodatno izenačenje potencialov, tipska, dimenzij           300x180 mm,  z vgrajeno zbiralko za 10 priključkov izvedenih z zvijavo žico zaključeno s kabelskimi čevlji preseka do 16 mm3</t>
  </si>
  <si>
    <t xml:space="preserve">Butimenski premaz
</t>
  </si>
  <si>
    <t>Instalacijski mnogožični vodnik rumeno zelene barve H07V-R za izdelavo dodatnih izenač. potencialov, ozemljitev opreme, položen med kovinskimi masami in zbirnim vodom za izenačitev potenciala zaključen s stisljivim tulcem oz. kabelskim čevljem</t>
  </si>
  <si>
    <r>
      <t xml:space="preserve"> - H05V-R 10 mm</t>
    </r>
    <r>
      <rPr>
        <vertAlign val="superscript"/>
        <sz val="8"/>
        <color indexed="8"/>
        <rFont val="Times New Roman"/>
        <family val="1"/>
      </rPr>
      <t>2</t>
    </r>
  </si>
  <si>
    <r>
      <t xml:space="preserve"> - H05V-R 16 mm</t>
    </r>
    <r>
      <rPr>
        <vertAlign val="superscript"/>
        <sz val="8"/>
        <color indexed="8"/>
        <rFont val="Times New Roman"/>
        <family val="1"/>
      </rPr>
      <t>2</t>
    </r>
  </si>
  <si>
    <t xml:space="preserve">Drobni nespecificirani material, nepredvidena dodatna dela, transportni in manipulativni stroški, meritve, funkcionalni preizkus vseh tokokrogov in delovanja zaščitnih sistemov
</t>
  </si>
  <si>
    <t>7. KABELSKA KANALIZACIJA ZA NN (dobava in montaža)</t>
  </si>
  <si>
    <t xml:space="preserve">7. KABELSKA KANALIZACIJA ZA NN SKUPAJ: </t>
  </si>
  <si>
    <t>GRADBENI DEL:</t>
  </si>
  <si>
    <t xml:space="preserve">Strojni in deloma ročni izkop kabelskega kanala v  bankini in pločniku dimenzije 0.6x0.8m globine (teren III. - IV. kat)
</t>
  </si>
  <si>
    <t>m3</t>
  </si>
  <si>
    <t xml:space="preserve">Zasip jarka širine 0,6m v višini 0,7m s tamponskim materialom komplet z nabijanjem v plasteh debeline 10cm do ustrezne zbitosti za pločnik  - izmera v zbitem stanju
</t>
  </si>
  <si>
    <t xml:space="preserve">Priprava posteljice iz peska granulacije 3-7mm (10cm) v jarku širine 0,4m ter delnim zasipom iz peska (20cm) komplet z nabijanjem v plasteh 
</t>
  </si>
  <si>
    <t>Dobava, polaganje in spajanje kabelske kanalizacije - 2x Stigmaflex cev prereza fi=160 mm ( 2x trasa dolžine 77 m)</t>
  </si>
  <si>
    <t>Dobava, polaganje in spajanje kabelske kanalizacije - 1x Stigmaflex cev prereza fi=110 mm (Trasa dolžine 54 m)</t>
  </si>
  <si>
    <t xml:space="preserve">Odvoz odvečnega materijala
</t>
  </si>
  <si>
    <t xml:space="preserve">Izkop in komplet izdelava tipskega armirano betonskega jaška dim. fi 80 cm  , globine=1m, LTŽ pokrov 600x600mm IMP (težki promet)
</t>
  </si>
  <si>
    <t xml:space="preserve">Izkop in komplet izdelava tipskega armirano betonskega jaška dim. 1,2x1,2m  , globine=1m, LTŽ pokrov 600x600mm IMP (težki promet)
</t>
  </si>
  <si>
    <t xml:space="preserve">Izkop in komplet izdelava tipskega armirano betonskega temelja - betonska kocka dimenzij 1x1m  , globine=2,5m, z vgrajeno betonsko cevjo fi=50cm dolžine 2m. Cev je namenjena vsaditvi betonskega droga in se vgradi vertikalno v betonsko kocko. 
</t>
  </si>
  <si>
    <t xml:space="preserve">Betonski drog zatezni, dolžine  9m (7mnad terenom). Komplet postavitev in montaža betonskega droga z vsemi potrebnimi deli in materialom. Zasipanje z mivko in zalikanje vrha temelja po vstavitvi droga. </t>
  </si>
  <si>
    <t xml:space="preserve">Rezanje asfalta na cestišču in pločniku
</t>
  </si>
  <si>
    <t>m2</t>
  </si>
  <si>
    <t xml:space="preserve">Asfaltiranje cestišča in pločnika
</t>
  </si>
  <si>
    <t xml:space="preserve">Valjanec Fe Zn 25x4 mm in priklop na ozemljitev,  ter na vse kovinske mase
</t>
  </si>
  <si>
    <t>8. NN RAZVOD (dobava in montaža)</t>
  </si>
  <si>
    <t xml:space="preserve">8. NN RAZVOD SKUPAJ: </t>
  </si>
  <si>
    <t xml:space="preserve">Demontaža obstoječega NN omrežja v kompletu. Demontaža kabla v dolžini cca 75 m, 
Demontaža in odstranitev betonskega droga los 1
Demontaža in odstranitev kotne ter zateznih sponk. 
</t>
  </si>
  <si>
    <t xml:space="preserve">Vpenjanje samonosnega kabelskega snopa X00/0-A 3x70+71,5+2x16 mm2 na nov betonski drog in napenjanje zateznega polja. </t>
  </si>
  <si>
    <t>Zatezna sponka 70mm2 komplet z napenjalci.</t>
  </si>
  <si>
    <t>Dobava in montaža kabla NAYY 4x70mm2 - uvlačenje v kabelsko kanalizacijo</t>
  </si>
  <si>
    <t>Izdelava kabelskega končnika za zunanjo montažo na kablu NAYY 4x70mm2</t>
  </si>
  <si>
    <t>Izdelava kabelskega končnika za notranjo montažo na kablu NAYY 4x70mm3</t>
  </si>
  <si>
    <t>Izdelava kabelske spojke med kabloma  NAYY 4x70mm2 in samomosnim kabelskim snopom</t>
  </si>
  <si>
    <t>Izdelava kabelske spojke med kabloma  NAYY 4x16mm2 in samonosnim kabelskim snopom</t>
  </si>
  <si>
    <t>Izdelava priklopa zemeljskega kabla NAYY 4x70 mm2 v TP, na prosta podnožja</t>
  </si>
  <si>
    <t>Izdelava priklopa zemeljskega kabla NAYY 4x16 mm2 v TP, na prosta podnožja</t>
  </si>
  <si>
    <t>Dobava in montaža tipske enokrake konzole javne razsvetljave na betonski drog</t>
  </si>
  <si>
    <t>Dobava in montaža in priklop cestne svetilke v LED tehnologiji, kot naprimer MT light 1x70 W.</t>
  </si>
  <si>
    <t>Kabel NYY 3x1,5 mm2</t>
  </si>
  <si>
    <t>Sponke DPZ 16/2,5 mm</t>
  </si>
  <si>
    <t>Dobava in montaža mehanske zaščite kabla za tri (3) kable po drogu l=2m</t>
  </si>
  <si>
    <t>Montaža kabla NAYY 4x70mm2 po drogu (3xkabel 8m)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</si>
</sst>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0\ %"/>
  </numFmts>
  <fonts count="48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vertAlign val="superscript"/>
      <sz val="8"/>
      <color indexed="8"/>
      <name val="Tahoma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vertAlign val="superscript"/>
      <sz val="8"/>
      <color indexed="8"/>
      <name val="Times New Roman"/>
      <family val="1"/>
    </font>
    <font>
      <sz val="10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55"/>
      </right>
      <top style="thin">
        <color indexed="8"/>
      </top>
      <bottom style="hair">
        <color indexed="8"/>
      </bottom>
    </border>
    <border>
      <left style="thin">
        <color indexed="55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55"/>
      </right>
      <top style="hair">
        <color indexed="8"/>
      </top>
      <bottom style="hair">
        <color indexed="8"/>
      </bottom>
    </border>
    <border>
      <left style="thin">
        <color indexed="55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hair">
        <color indexed="8"/>
      </right>
      <top style="hair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hair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left" vertical="center"/>
    </xf>
    <xf numFmtId="164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right"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164" fontId="4" fillId="34" borderId="12" xfId="0" applyNumberFormat="1" applyFont="1" applyFill="1" applyBorder="1" applyAlignment="1">
      <alignment horizontal="right" vertical="center" wrapText="1"/>
    </xf>
    <xf numFmtId="164" fontId="5" fillId="33" borderId="13" xfId="0" applyNumberFormat="1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 horizontal="right" vertical="center"/>
    </xf>
    <xf numFmtId="49" fontId="3" fillId="35" borderId="14" xfId="0" applyNumberFormat="1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right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5" borderId="14" xfId="0" applyNumberFormat="1" applyFont="1" applyFill="1" applyBorder="1" applyAlignment="1">
      <alignment horizontal="center"/>
    </xf>
    <xf numFmtId="49" fontId="0" fillId="35" borderId="14" xfId="0" applyNumberFormat="1" applyFont="1" applyFill="1" applyBorder="1" applyAlignment="1">
      <alignment horizontal="left" wrapText="1"/>
    </xf>
    <xf numFmtId="49" fontId="3" fillId="35" borderId="14" xfId="0" applyNumberFormat="1" applyFont="1" applyFill="1" applyBorder="1" applyAlignment="1">
      <alignment horizontal="right"/>
    </xf>
    <xf numFmtId="0" fontId="3" fillId="35" borderId="14" xfId="0" applyNumberFormat="1" applyFont="1" applyFill="1" applyBorder="1" applyAlignment="1">
      <alignment horizontal="right"/>
    </xf>
    <xf numFmtId="164" fontId="3" fillId="35" borderId="14" xfId="0" applyNumberFormat="1" applyFont="1" applyFill="1" applyBorder="1" applyAlignment="1" applyProtection="1">
      <alignment horizontal="right"/>
      <protection locked="0"/>
    </xf>
    <xf numFmtId="164" fontId="3" fillId="35" borderId="14" xfId="0" applyNumberFormat="1" applyFont="1" applyFill="1" applyBorder="1" applyAlignment="1">
      <alignment horizontal="right"/>
    </xf>
    <xf numFmtId="0" fontId="4" fillId="35" borderId="19" xfId="0" applyNumberFormat="1" applyFont="1" applyFill="1" applyBorder="1" applyAlignment="1">
      <alignment horizontal="center"/>
    </xf>
    <xf numFmtId="49" fontId="0" fillId="35" borderId="19" xfId="0" applyNumberFormat="1" applyFont="1" applyFill="1" applyBorder="1" applyAlignment="1">
      <alignment horizontal="left" wrapText="1"/>
    </xf>
    <xf numFmtId="49" fontId="3" fillId="35" borderId="19" xfId="0" applyNumberFormat="1" applyFont="1" applyFill="1" applyBorder="1" applyAlignment="1">
      <alignment horizontal="right"/>
    </xf>
    <xf numFmtId="0" fontId="3" fillId="35" borderId="19" xfId="0" applyNumberFormat="1" applyFont="1" applyFill="1" applyBorder="1" applyAlignment="1">
      <alignment horizontal="right"/>
    </xf>
    <xf numFmtId="164" fontId="3" fillId="35" borderId="19" xfId="0" applyNumberFormat="1" applyFont="1" applyFill="1" applyBorder="1" applyAlignment="1" applyProtection="1">
      <alignment horizontal="right"/>
      <protection locked="0"/>
    </xf>
    <xf numFmtId="164" fontId="3" fillId="35" borderId="19" xfId="0" applyNumberFormat="1" applyFont="1" applyFill="1" applyBorder="1" applyAlignment="1">
      <alignment horizontal="right"/>
    </xf>
    <xf numFmtId="0" fontId="4" fillId="33" borderId="20" xfId="0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>
      <alignment horizontal="center" vertical="center"/>
    </xf>
    <xf numFmtId="0" fontId="4" fillId="35" borderId="22" xfId="0" applyNumberFormat="1" applyFont="1" applyFill="1" applyBorder="1" applyAlignment="1">
      <alignment horizontal="center"/>
    </xf>
    <xf numFmtId="49" fontId="3" fillId="35" borderId="22" xfId="0" applyNumberFormat="1" applyFont="1" applyFill="1" applyBorder="1" applyAlignment="1">
      <alignment horizontal="left" wrapText="1"/>
    </xf>
    <xf numFmtId="49" fontId="3" fillId="35" borderId="22" xfId="0" applyNumberFormat="1" applyFont="1" applyFill="1" applyBorder="1" applyAlignment="1">
      <alignment horizontal="right"/>
    </xf>
    <xf numFmtId="0" fontId="3" fillId="35" borderId="22" xfId="0" applyNumberFormat="1" applyFont="1" applyFill="1" applyBorder="1" applyAlignment="1">
      <alignment horizontal="right"/>
    </xf>
    <xf numFmtId="164" fontId="3" fillId="35" borderId="22" xfId="0" applyNumberFormat="1" applyFont="1" applyFill="1" applyBorder="1" applyAlignment="1" applyProtection="1">
      <alignment horizontal="right"/>
      <protection locked="0"/>
    </xf>
    <xf numFmtId="164" fontId="3" fillId="35" borderId="22" xfId="0" applyNumberFormat="1" applyFont="1" applyFill="1" applyBorder="1" applyAlignment="1">
      <alignment horizontal="right"/>
    </xf>
    <xf numFmtId="0" fontId="3" fillId="35" borderId="14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right"/>
    </xf>
    <xf numFmtId="49" fontId="4" fillId="35" borderId="14" xfId="0" applyNumberFormat="1" applyFont="1" applyFill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vertical="top" wrapText="1"/>
    </xf>
    <xf numFmtId="0" fontId="3" fillId="35" borderId="14" xfId="0" applyFont="1" applyFill="1" applyBorder="1" applyAlignment="1">
      <alignment horizontal="right" vertical="top" wrapText="1"/>
    </xf>
    <xf numFmtId="165" fontId="3" fillId="35" borderId="14" xfId="0" applyNumberFormat="1" applyFont="1" applyFill="1" applyBorder="1" applyAlignment="1">
      <alignment horizontal="right" vertical="top" wrapText="1"/>
    </xf>
    <xf numFmtId="164" fontId="3" fillId="35" borderId="14" xfId="0" applyNumberFormat="1" applyFont="1" applyFill="1" applyBorder="1" applyAlignment="1">
      <alignment horizontal="right" vertical="top"/>
    </xf>
    <xf numFmtId="164" fontId="3" fillId="35" borderId="14" xfId="0" applyNumberFormat="1" applyFont="1" applyFill="1" applyBorder="1" applyAlignment="1">
      <alignment horizontal="right" vertical="top" wrapText="1"/>
    </xf>
    <xf numFmtId="0" fontId="4" fillId="33" borderId="23" xfId="0" applyFont="1" applyFill="1" applyBorder="1" applyAlignment="1">
      <alignment horizontal="center"/>
    </xf>
    <xf numFmtId="164" fontId="6" fillId="33" borderId="12" xfId="0" applyNumberFormat="1" applyFont="1" applyFill="1" applyBorder="1" applyAlignment="1">
      <alignment horizontal="right"/>
    </xf>
    <xf numFmtId="0" fontId="7" fillId="35" borderId="14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left" vertical="center" wrapText="1"/>
    </xf>
    <xf numFmtId="0" fontId="4" fillId="35" borderId="14" xfId="0" applyNumberFormat="1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right" vertical="top" wrapText="1"/>
    </xf>
    <xf numFmtId="0" fontId="3" fillId="35" borderId="14" xfId="0" applyNumberFormat="1" applyFont="1" applyFill="1" applyBorder="1" applyAlignment="1">
      <alignment horizontal="right" vertical="top" wrapText="1"/>
    </xf>
    <xf numFmtId="164" fontId="3" fillId="35" borderId="14" xfId="0" applyNumberFormat="1" applyFont="1" applyFill="1" applyBorder="1" applyAlignment="1" applyProtection="1">
      <alignment horizontal="right" vertical="top"/>
      <protection locked="0"/>
    </xf>
    <xf numFmtId="0" fontId="3" fillId="35" borderId="14" xfId="0" applyFont="1" applyFill="1" applyBorder="1" applyAlignment="1">
      <alignment vertical="top" wrapText="1"/>
    </xf>
    <xf numFmtId="49" fontId="8" fillId="35" borderId="14" xfId="0" applyNumberFormat="1" applyFont="1" applyFill="1" applyBorder="1" applyAlignment="1">
      <alignment horizontal="left" wrapText="1"/>
    </xf>
    <xf numFmtId="164" fontId="2" fillId="33" borderId="15" xfId="0" applyNumberFormat="1" applyFont="1" applyFill="1" applyBorder="1" applyAlignment="1">
      <alignment horizontal="right"/>
    </xf>
    <xf numFmtId="0" fontId="0" fillId="35" borderId="1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left" vertical="top" wrapText="1"/>
    </xf>
    <xf numFmtId="49" fontId="4" fillId="36" borderId="20" xfId="0" applyNumberFormat="1" applyFont="1" applyFill="1" applyBorder="1" applyAlignment="1">
      <alignment horizontal="center" vertical="top" wrapText="1"/>
    </xf>
    <xf numFmtId="49" fontId="4" fillId="36" borderId="21" xfId="0" applyNumberFormat="1" applyFont="1" applyFill="1" applyBorder="1" applyAlignment="1">
      <alignment horizontal="left" vertical="top" wrapText="1"/>
    </xf>
    <xf numFmtId="0" fontId="3" fillId="36" borderId="21" xfId="0" applyFont="1" applyFill="1" applyBorder="1" applyAlignment="1">
      <alignment horizontal="right" vertical="top" wrapText="1"/>
    </xf>
    <xf numFmtId="164" fontId="3" fillId="36" borderId="21" xfId="0" applyNumberFormat="1" applyFont="1" applyFill="1" applyBorder="1" applyAlignment="1">
      <alignment horizontal="right" vertical="top"/>
    </xf>
    <xf numFmtId="164" fontId="3" fillId="36" borderId="13" xfId="0" applyNumberFormat="1" applyFont="1" applyFill="1" applyBorder="1" applyAlignment="1">
      <alignment horizontal="right" vertical="top" wrapText="1"/>
    </xf>
    <xf numFmtId="0" fontId="3" fillId="35" borderId="24" xfId="0" applyNumberFormat="1" applyFont="1" applyFill="1" applyBorder="1" applyAlignment="1">
      <alignment horizontal="center" vertical="top" wrapText="1"/>
    </xf>
    <xf numFmtId="49" fontId="10" fillId="35" borderId="22" xfId="0" applyNumberFormat="1" applyFont="1" applyFill="1" applyBorder="1" applyAlignment="1">
      <alignment vertical="top" wrapText="1"/>
    </xf>
    <xf numFmtId="49" fontId="3" fillId="35" borderId="22" xfId="0" applyNumberFormat="1" applyFont="1" applyFill="1" applyBorder="1" applyAlignment="1">
      <alignment horizontal="right" vertical="top" wrapText="1"/>
    </xf>
    <xf numFmtId="0" fontId="3" fillId="35" borderId="22" xfId="0" applyNumberFormat="1" applyFont="1" applyFill="1" applyBorder="1" applyAlignment="1">
      <alignment horizontal="right" vertical="top" wrapText="1"/>
    </xf>
    <xf numFmtId="164" fontId="3" fillId="35" borderId="22" xfId="0" applyNumberFormat="1" applyFont="1" applyFill="1" applyBorder="1" applyAlignment="1" applyProtection="1">
      <alignment horizontal="right" vertical="top"/>
      <protection locked="0"/>
    </xf>
    <xf numFmtId="164" fontId="3" fillId="35" borderId="25" xfId="0" applyNumberFormat="1" applyFont="1" applyFill="1" applyBorder="1" applyAlignment="1">
      <alignment horizontal="right" vertical="top" wrapText="1"/>
    </xf>
    <xf numFmtId="0" fontId="3" fillId="35" borderId="26" xfId="0" applyNumberFormat="1" applyFont="1" applyFill="1" applyBorder="1" applyAlignment="1">
      <alignment horizontal="center" vertical="top" wrapText="1"/>
    </xf>
    <xf numFmtId="164" fontId="3" fillId="35" borderId="27" xfId="0" applyNumberFormat="1" applyFont="1" applyFill="1" applyBorder="1" applyAlignment="1">
      <alignment horizontal="right" vertical="top" wrapText="1"/>
    </xf>
    <xf numFmtId="164" fontId="3" fillId="35" borderId="28" xfId="0" applyNumberFormat="1" applyFont="1" applyFill="1" applyBorder="1" applyAlignment="1">
      <alignment horizontal="right" vertical="top" wrapText="1"/>
    </xf>
    <xf numFmtId="0" fontId="3" fillId="35" borderId="29" xfId="0" applyNumberFormat="1" applyFont="1" applyFill="1" applyBorder="1" applyAlignment="1">
      <alignment horizontal="center" vertical="top" wrapText="1"/>
    </xf>
    <xf numFmtId="164" fontId="3" fillId="35" borderId="30" xfId="0" applyNumberFormat="1" applyFont="1" applyFill="1" applyBorder="1" applyAlignment="1">
      <alignment horizontal="right" vertical="top" wrapText="1"/>
    </xf>
    <xf numFmtId="0" fontId="3" fillId="35" borderId="31" xfId="0" applyNumberFormat="1" applyFont="1" applyFill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justify" vertical="top" wrapText="1"/>
    </xf>
    <xf numFmtId="49" fontId="4" fillId="36" borderId="32" xfId="0" applyNumberFormat="1" applyFont="1" applyFill="1" applyBorder="1" applyAlignment="1">
      <alignment horizontal="left" vertical="top" wrapText="1"/>
    </xf>
    <xf numFmtId="49" fontId="4" fillId="36" borderId="32" xfId="0" applyNumberFormat="1" applyFont="1" applyFill="1" applyBorder="1" applyAlignment="1">
      <alignment horizontal="right" vertical="top" wrapText="1"/>
    </xf>
    <xf numFmtId="0" fontId="4" fillId="36" borderId="32" xfId="0" applyNumberFormat="1" applyFont="1" applyFill="1" applyBorder="1" applyAlignment="1">
      <alignment horizontal="right" vertical="top" wrapText="1"/>
    </xf>
    <xf numFmtId="164" fontId="4" fillId="36" borderId="32" xfId="0" applyNumberFormat="1" applyFont="1" applyFill="1" applyBorder="1" applyAlignment="1">
      <alignment horizontal="right" vertical="top"/>
    </xf>
    <xf numFmtId="164" fontId="4" fillId="36" borderId="33" xfId="0" applyNumberFormat="1" applyFont="1" applyFill="1" applyBorder="1" applyAlignment="1">
      <alignment horizontal="right" vertical="top" wrapText="1"/>
    </xf>
    <xf numFmtId="0" fontId="3" fillId="35" borderId="34" xfId="0" applyFont="1" applyFill="1" applyBorder="1" applyAlignment="1">
      <alignment horizontal="center"/>
    </xf>
    <xf numFmtId="0" fontId="11" fillId="35" borderId="31" xfId="0" applyFont="1" applyFill="1" applyBorder="1" applyAlignment="1">
      <alignment horizontal="center" vertical="top" wrapText="1"/>
    </xf>
    <xf numFmtId="0" fontId="10" fillId="35" borderId="31" xfId="0" applyFont="1" applyFill="1" applyBorder="1" applyAlignment="1">
      <alignment horizontal="left" vertical="top" wrapText="1"/>
    </xf>
    <xf numFmtId="0" fontId="10" fillId="35" borderId="31" xfId="0" applyFont="1" applyFill="1" applyBorder="1" applyAlignment="1">
      <alignment horizontal="right" vertical="top" wrapText="1"/>
    </xf>
    <xf numFmtId="0" fontId="10" fillId="35" borderId="31" xfId="0" applyFont="1" applyFill="1" applyBorder="1" applyAlignment="1">
      <alignment vertical="top" wrapText="1"/>
    </xf>
    <xf numFmtId="164" fontId="3" fillId="35" borderId="31" xfId="0" applyNumberFormat="1" applyFont="1" applyFill="1" applyBorder="1" applyAlignment="1">
      <alignment horizontal="right" vertical="top"/>
    </xf>
    <xf numFmtId="0" fontId="4" fillId="36" borderId="21" xfId="0" applyFont="1" applyFill="1" applyBorder="1" applyAlignment="1">
      <alignment horizontal="right" vertical="top" wrapText="1"/>
    </xf>
    <xf numFmtId="164" fontId="4" fillId="36" borderId="21" xfId="0" applyNumberFormat="1" applyFont="1" applyFill="1" applyBorder="1" applyAlignment="1">
      <alignment horizontal="right" vertical="top"/>
    </xf>
    <xf numFmtId="164" fontId="4" fillId="36" borderId="13" xfId="0" applyNumberFormat="1" applyFont="1" applyFill="1" applyBorder="1" applyAlignment="1">
      <alignment horizontal="right" vertical="top" wrapText="1"/>
    </xf>
    <xf numFmtId="0" fontId="10" fillId="35" borderId="34" xfId="0" applyNumberFormat="1" applyFont="1" applyFill="1" applyBorder="1" applyAlignment="1">
      <alignment horizontal="center" vertical="top" wrapText="1"/>
    </xf>
    <xf numFmtId="49" fontId="3" fillId="35" borderId="34" xfId="0" applyNumberFormat="1" applyFont="1" applyFill="1" applyBorder="1" applyAlignment="1">
      <alignment vertical="top" wrapText="1"/>
    </xf>
    <xf numFmtId="49" fontId="10" fillId="35" borderId="34" xfId="0" applyNumberFormat="1" applyFont="1" applyFill="1" applyBorder="1" applyAlignment="1">
      <alignment horizontal="right" vertical="top" wrapText="1"/>
    </xf>
    <xf numFmtId="0" fontId="10" fillId="35" borderId="34" xfId="0" applyNumberFormat="1" applyFont="1" applyFill="1" applyBorder="1" applyAlignment="1">
      <alignment vertical="top" wrapText="1"/>
    </xf>
    <xf numFmtId="0" fontId="10" fillId="35" borderId="34" xfId="0" applyFont="1" applyFill="1" applyBorder="1" applyAlignment="1" applyProtection="1">
      <alignment vertical="top" wrapText="1"/>
      <protection locked="0"/>
    </xf>
    <xf numFmtId="164" fontId="3" fillId="35" borderId="34" xfId="0" applyNumberFormat="1" applyFont="1" applyFill="1" applyBorder="1" applyAlignment="1">
      <alignment horizontal="right" vertical="top" wrapText="1"/>
    </xf>
    <xf numFmtId="0" fontId="10" fillId="35" borderId="35" xfId="0" applyNumberFormat="1" applyFont="1" applyFill="1" applyBorder="1" applyAlignment="1">
      <alignment horizontal="center" vertical="top" wrapText="1"/>
    </xf>
    <xf numFmtId="49" fontId="10" fillId="35" borderId="35" xfId="0" applyNumberFormat="1" applyFont="1" applyFill="1" applyBorder="1" applyAlignment="1">
      <alignment horizontal="left" vertical="top" wrapText="1"/>
    </xf>
    <xf numFmtId="0" fontId="10" fillId="35" borderId="35" xfId="0" applyFont="1" applyFill="1" applyBorder="1" applyAlignment="1">
      <alignment horizontal="right" vertical="top" wrapText="1"/>
    </xf>
    <xf numFmtId="0" fontId="10" fillId="35" borderId="35" xfId="0" applyFont="1" applyFill="1" applyBorder="1" applyAlignment="1">
      <alignment vertical="top" wrapText="1"/>
    </xf>
    <xf numFmtId="0" fontId="10" fillId="35" borderId="35" xfId="0" applyFont="1" applyFill="1" applyBorder="1" applyAlignment="1" applyProtection="1">
      <alignment vertical="top" wrapText="1"/>
      <protection locked="0"/>
    </xf>
    <xf numFmtId="164" fontId="3" fillId="35" borderId="35" xfId="0" applyNumberFormat="1" applyFont="1" applyFill="1" applyBorder="1" applyAlignment="1">
      <alignment horizontal="right" vertical="top" wrapText="1"/>
    </xf>
    <xf numFmtId="49" fontId="10" fillId="35" borderId="35" xfId="0" applyNumberFormat="1" applyFont="1" applyFill="1" applyBorder="1" applyAlignment="1">
      <alignment horizontal="right" vertical="top" wrapText="1"/>
    </xf>
    <xf numFmtId="0" fontId="10" fillId="35" borderId="35" xfId="0" applyNumberFormat="1" applyFont="1" applyFill="1" applyBorder="1" applyAlignment="1">
      <alignment vertical="top" wrapText="1"/>
    </xf>
    <xf numFmtId="0" fontId="10" fillId="35" borderId="31" xfId="0" applyNumberFormat="1" applyFont="1" applyFill="1" applyBorder="1" applyAlignment="1">
      <alignment horizontal="center" vertical="top" wrapText="1"/>
    </xf>
    <xf numFmtId="49" fontId="10" fillId="35" borderId="31" xfId="0" applyNumberFormat="1" applyFont="1" applyFill="1" applyBorder="1" applyAlignment="1">
      <alignment horizontal="left" vertical="top" wrapText="1"/>
    </xf>
    <xf numFmtId="49" fontId="10" fillId="35" borderId="31" xfId="0" applyNumberFormat="1" applyFont="1" applyFill="1" applyBorder="1" applyAlignment="1">
      <alignment horizontal="right" vertical="top" wrapText="1"/>
    </xf>
    <xf numFmtId="0" fontId="10" fillId="35" borderId="31" xfId="0" applyNumberFormat="1" applyFont="1" applyFill="1" applyBorder="1" applyAlignment="1">
      <alignment vertical="top" wrapText="1"/>
    </xf>
    <xf numFmtId="0" fontId="10" fillId="35" borderId="31" xfId="0" applyFont="1" applyFill="1" applyBorder="1" applyAlignment="1" applyProtection="1">
      <alignment vertical="top" wrapText="1"/>
      <protection locked="0"/>
    </xf>
    <xf numFmtId="164" fontId="3" fillId="35" borderId="31" xfId="0" applyNumberFormat="1" applyFont="1" applyFill="1" applyBorder="1" applyAlignment="1">
      <alignment horizontal="right" vertical="top" wrapText="1"/>
    </xf>
    <xf numFmtId="49" fontId="4" fillId="36" borderId="21" xfId="0" applyNumberFormat="1" applyFont="1" applyFill="1" applyBorder="1" applyAlignment="1">
      <alignment horizontal="right" vertical="top" wrapText="1"/>
    </xf>
    <xf numFmtId="0" fontId="4" fillId="36" borderId="21" xfId="0" applyNumberFormat="1" applyFont="1" applyFill="1" applyBorder="1" applyAlignment="1">
      <alignment horizontal="right" vertical="top" wrapText="1"/>
    </xf>
    <xf numFmtId="0" fontId="4" fillId="35" borderId="22" xfId="0" applyNumberFormat="1" applyFont="1" applyFill="1" applyBorder="1" applyAlignment="1">
      <alignment horizontal="center" vertical="top"/>
    </xf>
    <xf numFmtId="49" fontId="3" fillId="35" borderId="22" xfId="0" applyNumberFormat="1" applyFont="1" applyFill="1" applyBorder="1" applyAlignment="1">
      <alignment horizontal="left" vertical="top" wrapText="1"/>
    </xf>
    <xf numFmtId="0" fontId="4" fillId="35" borderId="14" xfId="0" applyNumberFormat="1" applyFont="1" applyFill="1" applyBorder="1" applyAlignment="1">
      <alignment horizontal="center" vertical="top"/>
    </xf>
    <xf numFmtId="49" fontId="4" fillId="33" borderId="36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 vertical="center"/>
    </xf>
    <xf numFmtId="0" fontId="3" fillId="35" borderId="14" xfId="0" applyNumberFormat="1" applyFont="1" applyFill="1" applyBorder="1" applyAlignment="1">
      <alignment horizontal="right" wrapText="1"/>
    </xf>
    <xf numFmtId="164" fontId="3" fillId="35" borderId="14" xfId="0" applyNumberFormat="1" applyFont="1" applyFill="1" applyBorder="1" applyAlignment="1">
      <alignment horizontal="right" wrapText="1"/>
    </xf>
    <xf numFmtId="0" fontId="3" fillId="35" borderId="14" xfId="0" applyFont="1" applyFill="1" applyBorder="1" applyAlignment="1">
      <alignment horizontal="right" wrapText="1"/>
    </xf>
    <xf numFmtId="49" fontId="4" fillId="35" borderId="19" xfId="0" applyNumberFormat="1" applyFont="1" applyFill="1" applyBorder="1" applyAlignment="1">
      <alignment horizontal="center" vertical="top" wrapText="1"/>
    </xf>
    <xf numFmtId="49" fontId="3" fillId="35" borderId="19" xfId="0" applyNumberFormat="1" applyFont="1" applyFill="1" applyBorder="1" applyAlignment="1">
      <alignment vertical="top" wrapText="1"/>
    </xf>
    <xf numFmtId="0" fontId="3" fillId="35" borderId="19" xfId="0" applyFont="1" applyFill="1" applyBorder="1" applyAlignment="1">
      <alignment horizontal="right" vertical="top" wrapText="1"/>
    </xf>
    <xf numFmtId="165" fontId="3" fillId="35" borderId="19" xfId="0" applyNumberFormat="1" applyFont="1" applyFill="1" applyBorder="1" applyAlignment="1">
      <alignment horizontal="right" vertical="top" wrapText="1"/>
    </xf>
    <xf numFmtId="164" fontId="3" fillId="35" borderId="19" xfId="0" applyNumberFormat="1" applyFont="1" applyFill="1" applyBorder="1" applyAlignment="1">
      <alignment horizontal="right" vertical="top"/>
    </xf>
    <xf numFmtId="164" fontId="3" fillId="35" borderId="19" xfId="0" applyNumberFormat="1" applyFont="1" applyFill="1" applyBorder="1" applyAlignment="1">
      <alignment horizontal="right" vertical="top" wrapText="1"/>
    </xf>
    <xf numFmtId="49" fontId="4" fillId="33" borderId="20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horizontal="right" vertical="top" wrapText="1"/>
    </xf>
    <xf numFmtId="164" fontId="6" fillId="33" borderId="12" xfId="0" applyNumberFormat="1" applyFont="1" applyFill="1" applyBorder="1" applyAlignment="1">
      <alignment horizontal="right" vertical="top"/>
    </xf>
    <xf numFmtId="0" fontId="0" fillId="35" borderId="29" xfId="0" applyFont="1" applyFill="1" applyBorder="1" applyAlignment="1">
      <alignment/>
    </xf>
    <xf numFmtId="0" fontId="13" fillId="35" borderId="29" xfId="0" applyFont="1" applyFill="1" applyBorder="1" applyAlignment="1">
      <alignment wrapText="1"/>
    </xf>
    <xf numFmtId="0" fontId="0" fillId="35" borderId="29" xfId="0" applyFont="1" applyFill="1" applyBorder="1" applyAlignment="1">
      <alignment vertical="top"/>
    </xf>
    <xf numFmtId="0" fontId="4" fillId="35" borderId="24" xfId="0" applyNumberFormat="1" applyFont="1" applyFill="1" applyBorder="1" applyAlignment="1">
      <alignment horizontal="center" vertical="top" wrapText="1"/>
    </xf>
    <xf numFmtId="49" fontId="3" fillId="35" borderId="22" xfId="0" applyNumberFormat="1" applyFont="1" applyFill="1" applyBorder="1" applyAlignment="1">
      <alignment vertical="top" wrapText="1"/>
    </xf>
    <xf numFmtId="0" fontId="3" fillId="35" borderId="22" xfId="0" applyNumberFormat="1" applyFont="1" applyFill="1" applyBorder="1" applyAlignment="1">
      <alignment vertical="top" wrapText="1"/>
    </xf>
    <xf numFmtId="0" fontId="4" fillId="35" borderId="26" xfId="0" applyNumberFormat="1" applyFont="1" applyFill="1" applyBorder="1" applyAlignment="1">
      <alignment horizontal="center" vertical="top" wrapText="1"/>
    </xf>
    <xf numFmtId="0" fontId="3" fillId="35" borderId="14" xfId="0" applyNumberFormat="1" applyFont="1" applyFill="1" applyBorder="1" applyAlignment="1">
      <alignment vertical="top" wrapText="1"/>
    </xf>
    <xf numFmtId="49" fontId="2" fillId="33" borderId="38" xfId="0" applyNumberFormat="1" applyFont="1" applyFill="1" applyBorder="1" applyAlignment="1">
      <alignment horizontal="left"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left" vertical="center"/>
    </xf>
    <xf numFmtId="49" fontId="4" fillId="34" borderId="11" xfId="0" applyNumberFormat="1" applyFont="1" applyFill="1" applyBorder="1" applyAlignment="1">
      <alignment horizontal="left" vertical="center" wrapText="1"/>
    </xf>
    <xf numFmtId="0" fontId="3" fillId="35" borderId="39" xfId="0" applyFont="1" applyFill="1" applyBorder="1" applyAlignment="1">
      <alignment horizontal="left" vertical="center"/>
    </xf>
    <xf numFmtId="49" fontId="5" fillId="33" borderId="20" xfId="0" applyNumberFormat="1" applyFont="1" applyFill="1" applyBorder="1" applyAlignment="1">
      <alignment horizontal="right" vertical="center"/>
    </xf>
    <xf numFmtId="0" fontId="3" fillId="35" borderId="4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right"/>
    </xf>
    <xf numFmtId="49" fontId="3" fillId="35" borderId="14" xfId="0" applyNumberFormat="1" applyFont="1" applyFill="1" applyBorder="1" applyAlignment="1">
      <alignment horizontal="left" vertical="top" wrapText="1"/>
    </xf>
    <xf numFmtId="0" fontId="4" fillId="35" borderId="19" xfId="0" applyFont="1" applyFill="1" applyBorder="1" applyAlignment="1">
      <alignment horizontal="left"/>
    </xf>
    <xf numFmtId="0" fontId="4" fillId="33" borderId="38" xfId="0" applyFont="1" applyFill="1" applyBorder="1" applyAlignment="1">
      <alignment horizontal="right" vertical="top" wrapText="1"/>
    </xf>
    <xf numFmtId="49" fontId="2" fillId="33" borderId="41" xfId="0" applyNumberFormat="1" applyFont="1" applyFill="1" applyBorder="1" applyAlignment="1">
      <alignment horizontal="right"/>
    </xf>
    <xf numFmtId="0" fontId="4" fillId="35" borderId="42" xfId="0" applyFont="1" applyFill="1" applyBorder="1" applyAlignment="1">
      <alignment horizontal="center"/>
    </xf>
    <xf numFmtId="49" fontId="3" fillId="35" borderId="14" xfId="0" applyNumberFormat="1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/>
    </xf>
    <xf numFmtId="0" fontId="3" fillId="35" borderId="42" xfId="0" applyFont="1" applyFill="1" applyBorder="1" applyAlignment="1">
      <alignment horizontal="center"/>
    </xf>
    <xf numFmtId="49" fontId="3" fillId="35" borderId="14" xfId="0" applyNumberFormat="1" applyFont="1" applyFill="1" applyBorder="1" applyAlignment="1">
      <alignment horizontal="justify" vertical="center" wrapText="1"/>
    </xf>
    <xf numFmtId="0" fontId="3" fillId="35" borderId="14" xfId="0" applyFont="1" applyFill="1" applyBorder="1" applyAlignment="1">
      <alignment horizontal="left"/>
    </xf>
    <xf numFmtId="0" fontId="4" fillId="33" borderId="38" xfId="0" applyFont="1" applyFill="1" applyBorder="1" applyAlignment="1">
      <alignment horizontal="center" vertical="top" wrapText="1"/>
    </xf>
    <xf numFmtId="0" fontId="3" fillId="35" borderId="19" xfId="0" applyFont="1" applyFill="1" applyBorder="1" applyAlignment="1">
      <alignment horizontal="center"/>
    </xf>
    <xf numFmtId="49" fontId="2" fillId="33" borderId="38" xfId="0" applyNumberFormat="1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center" vertical="top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.00390625" style="1" customWidth="1"/>
    <col min="2" max="2" width="9.140625" style="1" customWidth="1"/>
    <col min="3" max="3" width="34.7109375" style="1" customWidth="1"/>
    <col min="4" max="4" width="14.28125" style="1" customWidth="1"/>
    <col min="5" max="5" width="17.140625" style="1" customWidth="1"/>
    <col min="6" max="16384" width="8.8515625" style="1" customWidth="1"/>
  </cols>
  <sheetData>
    <row r="1" spans="1:5" ht="8.25" customHeight="1">
      <c r="A1" s="146" t="s">
        <v>0</v>
      </c>
      <c r="B1" s="146"/>
      <c r="C1" s="146"/>
      <c r="D1" s="146"/>
      <c r="E1" s="146"/>
    </row>
    <row r="2" spans="1:5" ht="8.25" customHeight="1">
      <c r="A2" s="146"/>
      <c r="B2" s="146"/>
      <c r="C2" s="146"/>
      <c r="D2" s="146"/>
      <c r="E2" s="146"/>
    </row>
    <row r="3" spans="1:5" ht="12.75" customHeight="1">
      <c r="A3" s="147"/>
      <c r="B3" s="147"/>
      <c r="C3" s="147"/>
      <c r="D3" s="147"/>
      <c r="E3" s="147"/>
    </row>
    <row r="4" spans="1:5" ht="12.75" customHeight="1">
      <c r="A4" s="2" t="s">
        <v>1</v>
      </c>
      <c r="B4" s="3" t="s">
        <v>2</v>
      </c>
      <c r="C4" s="4"/>
      <c r="D4" s="4"/>
      <c r="E4" s="5" t="s">
        <v>3</v>
      </c>
    </row>
    <row r="5" spans="1:5" ht="12.75" customHeight="1">
      <c r="A5" s="148"/>
      <c r="B5" s="148"/>
      <c r="C5" s="148"/>
      <c r="D5" s="148"/>
      <c r="E5" s="148"/>
    </row>
    <row r="6" spans="1:5" ht="19.5" customHeight="1">
      <c r="A6" s="6">
        <v>1</v>
      </c>
      <c r="B6" s="149" t="s">
        <v>4</v>
      </c>
      <c r="C6" s="149"/>
      <c r="D6" s="149"/>
      <c r="E6" s="7">
        <f>1!G4</f>
        <v>0</v>
      </c>
    </row>
    <row r="7" spans="1:5" ht="12.75" customHeight="1">
      <c r="A7" s="148"/>
      <c r="B7" s="148"/>
      <c r="C7" s="148"/>
      <c r="D7" s="148"/>
      <c r="E7" s="148"/>
    </row>
    <row r="8" spans="1:5" ht="19.5" customHeight="1">
      <c r="A8" s="6">
        <v>2</v>
      </c>
      <c r="B8" s="149" t="s">
        <v>5</v>
      </c>
      <c r="C8" s="149"/>
      <c r="D8" s="149"/>
      <c r="E8" s="7">
        <f>2!F4</f>
        <v>0</v>
      </c>
    </row>
    <row r="9" spans="1:5" ht="12.75" customHeight="1">
      <c r="A9" s="148"/>
      <c r="B9" s="148"/>
      <c r="C9" s="148"/>
      <c r="D9" s="148"/>
      <c r="E9" s="148"/>
    </row>
    <row r="10" spans="1:5" ht="19.5" customHeight="1">
      <c r="A10" s="6">
        <v>3</v>
      </c>
      <c r="B10" s="149" t="s">
        <v>6</v>
      </c>
      <c r="C10" s="149"/>
      <c r="D10" s="149"/>
      <c r="E10" s="7">
        <f>3!F4</f>
        <v>0</v>
      </c>
    </row>
    <row r="11" spans="1:5" ht="12.75" customHeight="1">
      <c r="A11" s="148"/>
      <c r="B11" s="148"/>
      <c r="C11" s="148"/>
      <c r="D11" s="148"/>
      <c r="E11" s="148"/>
    </row>
    <row r="12" spans="1:5" ht="19.5" customHeight="1">
      <c r="A12" s="6">
        <v>4</v>
      </c>
      <c r="B12" s="149" t="s">
        <v>7</v>
      </c>
      <c r="C12" s="149"/>
      <c r="D12" s="149"/>
      <c r="E12" s="7">
        <f>4!F4</f>
        <v>0</v>
      </c>
    </row>
    <row r="13" spans="1:5" ht="12.75" customHeight="1">
      <c r="A13" s="148"/>
      <c r="B13" s="148"/>
      <c r="C13" s="148"/>
      <c r="D13" s="148"/>
      <c r="E13" s="148"/>
    </row>
    <row r="14" spans="1:5" ht="19.5" customHeight="1">
      <c r="A14" s="6">
        <v>5</v>
      </c>
      <c r="B14" s="149" t="s">
        <v>8</v>
      </c>
      <c r="C14" s="149"/>
      <c r="D14" s="149"/>
      <c r="E14" s="7">
        <f>5!F4</f>
        <v>0</v>
      </c>
    </row>
    <row r="15" spans="1:5" ht="12.75" customHeight="1">
      <c r="A15" s="148"/>
      <c r="B15" s="148"/>
      <c r="C15" s="148"/>
      <c r="D15" s="148"/>
      <c r="E15" s="148"/>
    </row>
    <row r="16" spans="1:5" ht="19.5" customHeight="1">
      <c r="A16" s="6">
        <v>6</v>
      </c>
      <c r="B16" s="149" t="s">
        <v>9</v>
      </c>
      <c r="C16" s="149"/>
      <c r="D16" s="149"/>
      <c r="E16" s="7">
        <f>6!F4</f>
        <v>0</v>
      </c>
    </row>
    <row r="17" spans="1:5" ht="12.75" customHeight="1">
      <c r="A17" s="148"/>
      <c r="B17" s="148"/>
      <c r="C17" s="148"/>
      <c r="D17" s="148"/>
      <c r="E17" s="148"/>
    </row>
    <row r="18" spans="1:5" ht="18.75" customHeight="1">
      <c r="A18" s="6">
        <v>7</v>
      </c>
      <c r="B18" s="149" t="s">
        <v>10</v>
      </c>
      <c r="C18" s="149"/>
      <c r="D18" s="149"/>
      <c r="E18" s="7">
        <f>7!F4</f>
        <v>0</v>
      </c>
    </row>
    <row r="19" spans="1:5" ht="13.5" customHeight="1">
      <c r="A19" s="148"/>
      <c r="B19" s="148"/>
      <c r="C19" s="148"/>
      <c r="D19" s="148"/>
      <c r="E19" s="148"/>
    </row>
    <row r="20" spans="1:5" ht="18.75" customHeight="1">
      <c r="A20" s="6">
        <v>8</v>
      </c>
      <c r="B20" s="149" t="s">
        <v>11</v>
      </c>
      <c r="C20" s="149"/>
      <c r="D20" s="149"/>
      <c r="E20" s="7">
        <f>8!F4</f>
        <v>0</v>
      </c>
    </row>
    <row r="21" spans="1:5" ht="13.5" customHeight="1">
      <c r="A21" s="148"/>
      <c r="B21" s="148"/>
      <c r="C21" s="148"/>
      <c r="D21" s="148"/>
      <c r="E21" s="148"/>
    </row>
    <row r="22" spans="1:5" ht="12.75" customHeight="1">
      <c r="A22" s="6">
        <v>10</v>
      </c>
      <c r="B22" s="149" t="s">
        <v>12</v>
      </c>
      <c r="C22" s="149"/>
      <c r="D22" s="149"/>
      <c r="E22" s="7">
        <f>(E18+E16+E14+E12+E10+E8+E6)*0.03</f>
        <v>0</v>
      </c>
    </row>
    <row r="23" spans="1:5" ht="12.75" customHeight="1">
      <c r="A23" s="148"/>
      <c r="B23" s="148"/>
      <c r="C23" s="148"/>
      <c r="D23" s="148"/>
      <c r="E23" s="148"/>
    </row>
    <row r="24" spans="1:5" ht="52.5" customHeight="1">
      <c r="A24" s="6">
        <v>1</v>
      </c>
      <c r="B24" s="149" t="s">
        <v>13</v>
      </c>
      <c r="C24" s="149"/>
      <c r="D24" s="149"/>
      <c r="E24" s="7">
        <v>0</v>
      </c>
    </row>
    <row r="25" spans="1:5" ht="12.75" customHeight="1">
      <c r="A25" s="150"/>
      <c r="B25" s="150"/>
      <c r="C25" s="150"/>
      <c r="D25" s="150"/>
      <c r="E25" s="150"/>
    </row>
    <row r="26" spans="1:5" ht="26.25" customHeight="1">
      <c r="A26" s="151" t="s">
        <v>14</v>
      </c>
      <c r="B26" s="151"/>
      <c r="C26" s="151"/>
      <c r="D26" s="151"/>
      <c r="E26" s="8">
        <f>+E6+E8+E10+E12+E14+E16+E24+E20+E18+E22</f>
        <v>0</v>
      </c>
    </row>
    <row r="27" spans="1:5" ht="12.75" customHeight="1">
      <c r="A27" s="152"/>
      <c r="B27" s="152"/>
      <c r="C27" s="152"/>
      <c r="D27" s="152"/>
      <c r="E27" s="152"/>
    </row>
    <row r="28" spans="1:5" ht="26.25" customHeight="1">
      <c r="A28" s="151" t="s">
        <v>15</v>
      </c>
      <c r="B28" s="151"/>
      <c r="C28" s="151"/>
      <c r="D28" s="151"/>
      <c r="E28" s="8">
        <f>E26*0.22</f>
        <v>0</v>
      </c>
    </row>
    <row r="29" spans="1:5" ht="12.75" customHeight="1">
      <c r="A29" s="152"/>
      <c r="B29" s="152"/>
      <c r="C29" s="152"/>
      <c r="D29" s="152"/>
      <c r="E29" s="152"/>
    </row>
    <row r="30" spans="1:5" ht="32.25" customHeight="1">
      <c r="A30" s="151" t="s">
        <v>16</v>
      </c>
      <c r="B30" s="151"/>
      <c r="C30" s="151"/>
      <c r="D30" s="151"/>
      <c r="E30" s="8">
        <f>E28+E26</f>
        <v>0</v>
      </c>
    </row>
  </sheetData>
  <sheetProtection selectLockedCells="1" selectUnlockedCells="1"/>
  <mergeCells count="28">
    <mergeCell ref="A27:E27"/>
    <mergeCell ref="A28:D28"/>
    <mergeCell ref="A29:E29"/>
    <mergeCell ref="A30:D30"/>
    <mergeCell ref="A21:E21"/>
    <mergeCell ref="B22:D22"/>
    <mergeCell ref="A23:E23"/>
    <mergeCell ref="B24:D24"/>
    <mergeCell ref="A25:E25"/>
    <mergeCell ref="A26:D26"/>
    <mergeCell ref="A15:E15"/>
    <mergeCell ref="B16:D16"/>
    <mergeCell ref="A17:E17"/>
    <mergeCell ref="B18:D18"/>
    <mergeCell ref="A19:E19"/>
    <mergeCell ref="B20:D20"/>
    <mergeCell ref="A9:E9"/>
    <mergeCell ref="B10:D10"/>
    <mergeCell ref="A11:E11"/>
    <mergeCell ref="B12:D12"/>
    <mergeCell ref="A13:E13"/>
    <mergeCell ref="B14:D14"/>
    <mergeCell ref="A1:E2"/>
    <mergeCell ref="A3:E3"/>
    <mergeCell ref="A5:E5"/>
    <mergeCell ref="B6:D6"/>
    <mergeCell ref="A7:E7"/>
    <mergeCell ref="B8:D8"/>
  </mergeCells>
  <printOptions/>
  <pageMargins left="0.7479166666666667" right="0.7479166666666667" top="0.9840277777777777" bottom="1.2208333333333332" header="0.5118055555555555" footer="0.6694444444444444"/>
  <pageSetup horizontalDpi="300" verticalDpi="300" orientation="portrait" paperSize="9"/>
  <headerFooter alignWithMargins="0">
    <oddFooter>&amp;R&amp;8&amp;U000000Stran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27"/>
  <sheetViews>
    <sheetView showGridLines="0" zoomScalePageLayoutView="0" workbookViewId="0" topLeftCell="A17">
      <selection activeCell="F22" sqref="F22"/>
    </sheetView>
  </sheetViews>
  <sheetFormatPr defaultColWidth="9.140625" defaultRowHeight="12.75" customHeight="1"/>
  <cols>
    <col min="1" max="1" width="2.7109375" style="1" customWidth="1"/>
    <col min="2" max="2" width="4.8515625" style="1" customWidth="1"/>
    <col min="3" max="3" width="39.7109375" style="1" customWidth="1"/>
    <col min="4" max="4" width="6.00390625" style="1" customWidth="1"/>
    <col min="5" max="5" width="7.7109375" style="1" customWidth="1"/>
    <col min="6" max="6" width="8.8515625" style="1" customWidth="1"/>
    <col min="7" max="7" width="11.28125" style="1" customWidth="1"/>
    <col min="8" max="16384" width="8.8515625" style="1" customWidth="1"/>
  </cols>
  <sheetData>
    <row r="1" spans="2:7" ht="8.25" customHeight="1">
      <c r="B1" s="146" t="s">
        <v>17</v>
      </c>
      <c r="C1" s="146"/>
      <c r="D1" s="146"/>
      <c r="E1" s="146"/>
      <c r="F1" s="146"/>
      <c r="G1" s="146"/>
    </row>
    <row r="2" spans="2:7" ht="8.25" customHeight="1">
      <c r="B2" s="146"/>
      <c r="C2" s="146"/>
      <c r="D2" s="146"/>
      <c r="E2" s="146"/>
      <c r="F2" s="146"/>
      <c r="G2" s="146"/>
    </row>
    <row r="3" spans="2:7" ht="12.75" customHeight="1">
      <c r="B3" s="153"/>
      <c r="C3" s="153"/>
      <c r="D3" s="153"/>
      <c r="E3" s="153"/>
      <c r="F3" s="153"/>
      <c r="G3" s="153"/>
    </row>
    <row r="4" spans="2:7" ht="15" customHeight="1">
      <c r="B4" s="10"/>
      <c r="C4" s="154" t="s">
        <v>18</v>
      </c>
      <c r="D4" s="154"/>
      <c r="E4" s="154"/>
      <c r="F4" s="154"/>
      <c r="G4" s="11">
        <f>SUM(G9:G26)</f>
        <v>0</v>
      </c>
    </row>
    <row r="5" spans="2:7" ht="12.75" customHeight="1">
      <c r="B5" s="153"/>
      <c r="C5" s="153"/>
      <c r="D5" s="153"/>
      <c r="E5" s="153"/>
      <c r="F5" s="153"/>
      <c r="G5" s="153"/>
    </row>
    <row r="6" spans="2:7" ht="91.5" customHeight="1">
      <c r="B6" s="155" t="s">
        <v>19</v>
      </c>
      <c r="C6" s="155"/>
      <c r="D6" s="155"/>
      <c r="E6" s="155"/>
      <c r="F6" s="155"/>
      <c r="G6" s="155"/>
    </row>
    <row r="7" spans="2:7" ht="12.75" customHeight="1">
      <c r="B7" s="153"/>
      <c r="C7" s="153"/>
      <c r="D7" s="153"/>
      <c r="E7" s="153"/>
      <c r="F7" s="153"/>
      <c r="G7" s="153"/>
    </row>
    <row r="8" spans="2:7" ht="12.75" customHeight="1">
      <c r="B8" s="2" t="s">
        <v>20</v>
      </c>
      <c r="C8" s="3" t="s">
        <v>21</v>
      </c>
      <c r="D8" s="13" t="s">
        <v>22</v>
      </c>
      <c r="E8" s="13" t="s">
        <v>23</v>
      </c>
      <c r="F8" s="14" t="s">
        <v>24</v>
      </c>
      <c r="G8" s="5" t="s">
        <v>25</v>
      </c>
    </row>
    <row r="9" spans="2:7" ht="12.75" customHeight="1">
      <c r="B9" s="156"/>
      <c r="C9" s="156"/>
      <c r="D9" s="156"/>
      <c r="E9" s="156"/>
      <c r="F9" s="156"/>
      <c r="G9" s="156"/>
    </row>
    <row r="10" spans="2:7" ht="45.75" customHeight="1">
      <c r="B10" s="15"/>
      <c r="C10" s="16" t="s">
        <v>26</v>
      </c>
      <c r="D10" s="17"/>
      <c r="E10" s="17"/>
      <c r="F10" s="17"/>
      <c r="G10" s="18"/>
    </row>
    <row r="11" spans="2:7" ht="73.5" customHeight="1">
      <c r="B11" s="19">
        <v>1</v>
      </c>
      <c r="C11" s="20" t="s">
        <v>27</v>
      </c>
      <c r="D11" s="21" t="s">
        <v>28</v>
      </c>
      <c r="E11" s="22">
        <v>1</v>
      </c>
      <c r="F11" s="23"/>
      <c r="G11" s="24">
        <f aca="true" t="shared" si="0" ref="G11:G20">F11*E11</f>
        <v>0</v>
      </c>
    </row>
    <row r="12" spans="2:7" ht="73.5" customHeight="1">
      <c r="B12" s="19">
        <v>2</v>
      </c>
      <c r="C12" s="20" t="s">
        <v>29</v>
      </c>
      <c r="D12" s="21" t="s">
        <v>28</v>
      </c>
      <c r="E12" s="22">
        <v>2</v>
      </c>
      <c r="F12" s="23"/>
      <c r="G12" s="24">
        <f t="shared" si="0"/>
        <v>0</v>
      </c>
    </row>
    <row r="13" spans="2:7" ht="73.5" customHeight="1">
      <c r="B13" s="19">
        <v>3</v>
      </c>
      <c r="C13" s="20" t="s">
        <v>30</v>
      </c>
      <c r="D13" s="21" t="s">
        <v>28</v>
      </c>
      <c r="E13" s="22">
        <v>1</v>
      </c>
      <c r="F13" s="23"/>
      <c r="G13" s="24">
        <f t="shared" si="0"/>
        <v>0</v>
      </c>
    </row>
    <row r="14" spans="2:7" ht="73.5" customHeight="1">
      <c r="B14" s="19">
        <v>4</v>
      </c>
      <c r="C14" s="20" t="s">
        <v>31</v>
      </c>
      <c r="D14" s="21" t="s">
        <v>28</v>
      </c>
      <c r="E14" s="22">
        <v>1</v>
      </c>
      <c r="F14" s="23"/>
      <c r="G14" s="24">
        <f t="shared" si="0"/>
        <v>0</v>
      </c>
    </row>
    <row r="15" spans="2:7" ht="73.5" customHeight="1">
      <c r="B15" s="19">
        <v>5</v>
      </c>
      <c r="C15" s="20" t="s">
        <v>32</v>
      </c>
      <c r="D15" s="21" t="s">
        <v>28</v>
      </c>
      <c r="E15" s="22">
        <v>1</v>
      </c>
      <c r="F15" s="23"/>
      <c r="G15" s="24">
        <f t="shared" si="0"/>
        <v>0</v>
      </c>
    </row>
    <row r="16" spans="2:7" ht="73.5" customHeight="1">
      <c r="B16" s="19">
        <v>6</v>
      </c>
      <c r="C16" s="20" t="s">
        <v>33</v>
      </c>
      <c r="D16" s="21" t="s">
        <v>28</v>
      </c>
      <c r="E16" s="22">
        <v>14</v>
      </c>
      <c r="F16" s="23"/>
      <c r="G16" s="24">
        <f t="shared" si="0"/>
        <v>0</v>
      </c>
    </row>
    <row r="17" spans="2:7" ht="84" customHeight="1">
      <c r="B17" s="19">
        <v>7</v>
      </c>
      <c r="C17" s="20" t="s">
        <v>34</v>
      </c>
      <c r="D17" s="21" t="s">
        <v>28</v>
      </c>
      <c r="E17" s="22">
        <v>7</v>
      </c>
      <c r="F17" s="23"/>
      <c r="G17" s="24">
        <f t="shared" si="0"/>
        <v>0</v>
      </c>
    </row>
    <row r="18" spans="2:7" ht="73.5" customHeight="1">
      <c r="B18" s="19">
        <v>8</v>
      </c>
      <c r="C18" s="20" t="s">
        <v>35</v>
      </c>
      <c r="D18" s="21" t="s">
        <v>28</v>
      </c>
      <c r="E18" s="22">
        <v>5</v>
      </c>
      <c r="F18" s="23"/>
      <c r="G18" s="24">
        <f t="shared" si="0"/>
        <v>0</v>
      </c>
    </row>
    <row r="19" spans="2:7" ht="73.5" customHeight="1">
      <c r="B19" s="19">
        <v>9</v>
      </c>
      <c r="C19" s="20" t="s">
        <v>36</v>
      </c>
      <c r="D19" s="21" t="s">
        <v>28</v>
      </c>
      <c r="E19" s="22">
        <v>2</v>
      </c>
      <c r="F19" s="23"/>
      <c r="G19" s="24">
        <f t="shared" si="0"/>
        <v>0</v>
      </c>
    </row>
    <row r="20" spans="2:7" ht="73.5" customHeight="1">
      <c r="B20" s="25">
        <v>10</v>
      </c>
      <c r="C20" s="26" t="s">
        <v>37</v>
      </c>
      <c r="D20" s="27" t="s">
        <v>28</v>
      </c>
      <c r="E20" s="28">
        <v>3</v>
      </c>
      <c r="F20" s="29"/>
      <c r="G20" s="30">
        <f t="shared" si="0"/>
        <v>0</v>
      </c>
    </row>
    <row r="21" spans="2:7" ht="12.75" customHeight="1">
      <c r="B21" s="31"/>
      <c r="C21" s="32" t="s">
        <v>38</v>
      </c>
      <c r="D21" s="33"/>
      <c r="E21" s="33"/>
      <c r="F21" s="34"/>
      <c r="G21" s="35"/>
    </row>
    <row r="22" spans="2:7" ht="102.75" customHeight="1">
      <c r="B22" s="36">
        <v>11</v>
      </c>
      <c r="C22" s="37" t="s">
        <v>39</v>
      </c>
      <c r="D22" s="38" t="s">
        <v>28</v>
      </c>
      <c r="E22" s="39">
        <v>4</v>
      </c>
      <c r="F22" s="40"/>
      <c r="G22" s="41">
        <f>E22*F22</f>
        <v>0</v>
      </c>
    </row>
    <row r="23" spans="2:7" ht="12.75" customHeight="1">
      <c r="B23" s="9"/>
      <c r="C23" s="42"/>
      <c r="D23" s="43"/>
      <c r="E23" s="43"/>
      <c r="F23" s="24"/>
      <c r="G23" s="24"/>
    </row>
    <row r="24" spans="2:7" ht="7.5" customHeight="1">
      <c r="B24" s="157"/>
      <c r="C24" s="157"/>
      <c r="D24" s="157"/>
      <c r="E24" s="157"/>
      <c r="F24" s="157"/>
      <c r="G24" s="157"/>
    </row>
    <row r="25" spans="2:7" ht="33" customHeight="1">
      <c r="B25" s="44" t="s">
        <v>40</v>
      </c>
      <c r="C25" s="45" t="s">
        <v>41</v>
      </c>
      <c r="D25" s="46"/>
      <c r="E25" s="47">
        <v>0.02</v>
      </c>
      <c r="F25" s="48">
        <f>SUM(G9:G23)</f>
        <v>0</v>
      </c>
      <c r="G25" s="49">
        <f>E25*F25</f>
        <v>0</v>
      </c>
    </row>
    <row r="26" spans="2:7" ht="42.75" customHeight="1">
      <c r="B26" s="44" t="s">
        <v>42</v>
      </c>
      <c r="C26" s="45" t="s">
        <v>43</v>
      </c>
      <c r="D26" s="46"/>
      <c r="E26" s="47">
        <v>0.02</v>
      </c>
      <c r="F26" s="48">
        <f>SUM(G9:G23)</f>
        <v>0</v>
      </c>
      <c r="G26" s="49">
        <f>E26*F26</f>
        <v>0</v>
      </c>
    </row>
    <row r="27" spans="2:7" ht="7.5" customHeight="1">
      <c r="B27" s="157"/>
      <c r="C27" s="157"/>
      <c r="D27" s="157"/>
      <c r="E27" s="157"/>
      <c r="F27" s="157"/>
      <c r="G27" s="157"/>
    </row>
  </sheetData>
  <sheetProtection password="E160" sheet="1"/>
  <mergeCells count="9">
    <mergeCell ref="B9:G9"/>
    <mergeCell ref="B24:G24"/>
    <mergeCell ref="B27:G27"/>
    <mergeCell ref="B1:G2"/>
    <mergeCell ref="B3:G3"/>
    <mergeCell ref="C4:F4"/>
    <mergeCell ref="B5:G5"/>
    <mergeCell ref="B6:G6"/>
    <mergeCell ref="B7:G7"/>
  </mergeCells>
  <printOptions/>
  <pageMargins left="0.8" right="0.7479166666666667" top="0.6694444444444444" bottom="0.8638888888888889" header="0.5118055555555555" footer="0.4527777777777778"/>
  <pageSetup horizontalDpi="300" verticalDpi="300" orientation="portrait" paperSize="9"/>
  <headerFooter alignWithMargins="0">
    <oddFooter>&amp;R&amp;8&amp;U000000Stran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showGridLines="0" zoomScalePageLayoutView="0" workbookViewId="0" topLeftCell="A11">
      <selection activeCell="N37" sqref="N37"/>
    </sheetView>
  </sheetViews>
  <sheetFormatPr defaultColWidth="9.140625" defaultRowHeight="12.75" customHeight="1"/>
  <cols>
    <col min="1" max="1" width="4.8515625" style="1" customWidth="1"/>
    <col min="2" max="2" width="37.00390625" style="1" customWidth="1"/>
    <col min="3" max="3" width="6.00390625" style="1" customWidth="1"/>
    <col min="4" max="4" width="7.7109375" style="1" customWidth="1"/>
    <col min="5" max="5" width="10.57421875" style="1" customWidth="1"/>
    <col min="6" max="6" width="11.28125" style="1" customWidth="1"/>
    <col min="7" max="16384" width="8.8515625" style="1" customWidth="1"/>
  </cols>
  <sheetData>
    <row r="1" spans="1:6" ht="8.25" customHeight="1">
      <c r="A1" s="146" t="s">
        <v>44</v>
      </c>
      <c r="B1" s="146"/>
      <c r="C1" s="146"/>
      <c r="D1" s="146"/>
      <c r="E1" s="146"/>
      <c r="F1" s="146"/>
    </row>
    <row r="2" spans="1:6" ht="8.25" customHeight="1">
      <c r="A2" s="146"/>
      <c r="B2" s="146"/>
      <c r="C2" s="146"/>
      <c r="D2" s="146"/>
      <c r="E2" s="146"/>
      <c r="F2" s="146"/>
    </row>
    <row r="3" spans="1:6" ht="12.75" customHeight="1">
      <c r="A3" s="153"/>
      <c r="B3" s="153"/>
      <c r="C3" s="153"/>
      <c r="D3" s="153"/>
      <c r="E3" s="153"/>
      <c r="F3" s="153"/>
    </row>
    <row r="4" spans="1:6" ht="15" customHeight="1">
      <c r="A4" s="50"/>
      <c r="B4" s="158" t="s">
        <v>45</v>
      </c>
      <c r="C4" s="158"/>
      <c r="D4" s="158"/>
      <c r="E4" s="158"/>
      <c r="F4" s="51">
        <f>SUM(F9:F47)</f>
        <v>0</v>
      </c>
    </row>
    <row r="5" spans="1:6" ht="12.75" customHeight="1">
      <c r="A5" s="159"/>
      <c r="B5" s="159"/>
      <c r="C5" s="159"/>
      <c r="D5" s="159"/>
      <c r="E5" s="159"/>
      <c r="F5" s="159"/>
    </row>
    <row r="6" spans="1:6" ht="50.25" customHeight="1">
      <c r="A6" s="52"/>
      <c r="B6" s="160" t="s">
        <v>46</v>
      </c>
      <c r="C6" s="160"/>
      <c r="D6" s="160"/>
      <c r="E6" s="160"/>
      <c r="F6" s="160"/>
    </row>
    <row r="7" spans="1:6" ht="12.75" customHeight="1">
      <c r="A7" s="153"/>
      <c r="B7" s="153"/>
      <c r="C7" s="153"/>
      <c r="D7" s="153"/>
      <c r="E7" s="153"/>
      <c r="F7" s="153"/>
    </row>
    <row r="8" spans="1:6" ht="12.75" customHeight="1">
      <c r="A8" s="2" t="s">
        <v>20</v>
      </c>
      <c r="B8" s="53" t="s">
        <v>21</v>
      </c>
      <c r="C8" s="13" t="s">
        <v>22</v>
      </c>
      <c r="D8" s="13" t="s">
        <v>23</v>
      </c>
      <c r="E8" s="14" t="s">
        <v>24</v>
      </c>
      <c r="F8" s="5" t="s">
        <v>25</v>
      </c>
    </row>
    <row r="9" spans="1:6" ht="12.75" customHeight="1">
      <c r="A9" s="153"/>
      <c r="B9" s="153"/>
      <c r="C9" s="153"/>
      <c r="D9" s="153"/>
      <c r="E9" s="153"/>
      <c r="F9" s="153"/>
    </row>
    <row r="10" spans="1:6" ht="52.5" customHeight="1">
      <c r="A10" s="54">
        <v>1</v>
      </c>
      <c r="B10" s="45" t="s">
        <v>47</v>
      </c>
      <c r="C10" s="46"/>
      <c r="D10" s="46"/>
      <c r="E10" s="48"/>
      <c r="F10" s="49"/>
    </row>
    <row r="11" spans="1:6" ht="12.75" customHeight="1">
      <c r="A11" s="55"/>
      <c r="B11" s="45" t="s">
        <v>48</v>
      </c>
      <c r="C11" s="56" t="s">
        <v>49</v>
      </c>
      <c r="D11" s="57">
        <v>135</v>
      </c>
      <c r="E11" s="58"/>
      <c r="F11" s="49">
        <f aca="true" t="shared" si="0" ref="F11:F18">E11*D11</f>
        <v>0</v>
      </c>
    </row>
    <row r="12" spans="1:6" ht="12.75" customHeight="1">
      <c r="A12" s="55"/>
      <c r="B12" s="45" t="s">
        <v>50</v>
      </c>
      <c r="C12" s="56" t="s">
        <v>49</v>
      </c>
      <c r="D12" s="57">
        <v>610</v>
      </c>
      <c r="E12" s="58"/>
      <c r="F12" s="49">
        <f t="shared" si="0"/>
        <v>0</v>
      </c>
    </row>
    <row r="13" spans="1:6" ht="12.75" customHeight="1">
      <c r="A13" s="55"/>
      <c r="B13" s="45" t="s">
        <v>51</v>
      </c>
      <c r="C13" s="56" t="s">
        <v>52</v>
      </c>
      <c r="D13" s="57">
        <v>120</v>
      </c>
      <c r="E13" s="58"/>
      <c r="F13" s="49">
        <f t="shared" si="0"/>
        <v>0</v>
      </c>
    </row>
    <row r="14" spans="1:6" ht="12.75" customHeight="1">
      <c r="A14" s="55"/>
      <c r="B14" s="45" t="s">
        <v>53</v>
      </c>
      <c r="C14" s="56" t="s">
        <v>49</v>
      </c>
      <c r="D14" s="57">
        <v>140</v>
      </c>
      <c r="E14" s="58"/>
      <c r="F14" s="49">
        <f t="shared" si="0"/>
        <v>0</v>
      </c>
    </row>
    <row r="15" spans="1:6" ht="12.75" customHeight="1">
      <c r="A15" s="55"/>
      <c r="B15" s="45" t="s">
        <v>54</v>
      </c>
      <c r="C15" s="56" t="s">
        <v>49</v>
      </c>
      <c r="D15" s="57">
        <v>816</v>
      </c>
      <c r="E15" s="58"/>
      <c r="F15" s="49">
        <f t="shared" si="0"/>
        <v>0</v>
      </c>
    </row>
    <row r="16" spans="1:6" ht="12.75" customHeight="1">
      <c r="A16" s="55"/>
      <c r="B16" s="45" t="s">
        <v>55</v>
      </c>
      <c r="C16" s="56" t="s">
        <v>49</v>
      </c>
      <c r="D16" s="57">
        <v>28</v>
      </c>
      <c r="E16" s="58"/>
      <c r="F16" s="49">
        <f t="shared" si="0"/>
        <v>0</v>
      </c>
    </row>
    <row r="17" spans="1:6" ht="12.75" customHeight="1">
      <c r="A17" s="55"/>
      <c r="B17" s="45" t="s">
        <v>56</v>
      </c>
      <c r="C17" s="56" t="s">
        <v>49</v>
      </c>
      <c r="D17" s="57">
        <v>224</v>
      </c>
      <c r="E17" s="58"/>
      <c r="F17" s="49">
        <f t="shared" si="0"/>
        <v>0</v>
      </c>
    </row>
    <row r="18" spans="1:6" ht="12.75" customHeight="1">
      <c r="A18" s="55"/>
      <c r="B18" s="45" t="s">
        <v>57</v>
      </c>
      <c r="C18" s="56" t="s">
        <v>49</v>
      </c>
      <c r="D18" s="57">
        <v>12</v>
      </c>
      <c r="E18" s="58"/>
      <c r="F18" s="49">
        <f t="shared" si="0"/>
        <v>0</v>
      </c>
    </row>
    <row r="19" spans="1:6" ht="12.75" customHeight="1">
      <c r="A19" s="55"/>
      <c r="B19" s="59"/>
      <c r="C19" s="46"/>
      <c r="D19" s="46"/>
      <c r="E19" s="58"/>
      <c r="F19" s="49"/>
    </row>
    <row r="20" spans="1:6" ht="62.25" customHeight="1">
      <c r="A20" s="54">
        <v>2</v>
      </c>
      <c r="B20" s="45" t="s">
        <v>58</v>
      </c>
      <c r="C20" s="46"/>
      <c r="D20" s="46"/>
      <c r="E20" s="58"/>
      <c r="F20" s="49"/>
    </row>
    <row r="21" spans="1:6" ht="12.75" customHeight="1">
      <c r="A21" s="55"/>
      <c r="B21" s="45" t="s">
        <v>59</v>
      </c>
      <c r="C21" s="56" t="s">
        <v>49</v>
      </c>
      <c r="D21" s="57">
        <v>780</v>
      </c>
      <c r="E21" s="58"/>
      <c r="F21" s="49">
        <f aca="true" t="shared" si="1" ref="F21:F26">E21*D21</f>
        <v>0</v>
      </c>
    </row>
    <row r="22" spans="1:6" ht="12.75" customHeight="1">
      <c r="A22" s="55"/>
      <c r="B22" s="45" t="s">
        <v>60</v>
      </c>
      <c r="C22" s="56" t="s">
        <v>49</v>
      </c>
      <c r="D22" s="57">
        <v>670</v>
      </c>
      <c r="E22" s="58"/>
      <c r="F22" s="49">
        <f t="shared" si="1"/>
        <v>0</v>
      </c>
    </row>
    <row r="23" spans="1:6" ht="12.75" customHeight="1">
      <c r="A23" s="55"/>
      <c r="B23" s="45" t="s">
        <v>61</v>
      </c>
      <c r="C23" s="56" t="s">
        <v>49</v>
      </c>
      <c r="D23" s="57">
        <v>417</v>
      </c>
      <c r="E23" s="58"/>
      <c r="F23" s="49">
        <f t="shared" si="1"/>
        <v>0</v>
      </c>
    </row>
    <row r="24" spans="1:6" ht="12.75" customHeight="1">
      <c r="A24" s="55"/>
      <c r="B24" s="45" t="s">
        <v>62</v>
      </c>
      <c r="C24" s="56" t="s">
        <v>49</v>
      </c>
      <c r="D24" s="57">
        <v>12</v>
      </c>
      <c r="E24" s="58"/>
      <c r="F24" s="49">
        <f t="shared" si="1"/>
        <v>0</v>
      </c>
    </row>
    <row r="25" spans="1:6" ht="12.75" customHeight="1">
      <c r="A25" s="55"/>
      <c r="B25" s="45" t="s">
        <v>63</v>
      </c>
      <c r="C25" s="56" t="s">
        <v>49</v>
      </c>
      <c r="D25" s="57">
        <v>36</v>
      </c>
      <c r="E25" s="58"/>
      <c r="F25" s="49">
        <f t="shared" si="1"/>
        <v>0</v>
      </c>
    </row>
    <row r="26" spans="1:6" ht="12.75" customHeight="1">
      <c r="A26" s="55"/>
      <c r="B26" s="45" t="s">
        <v>64</v>
      </c>
      <c r="C26" s="56" t="s">
        <v>49</v>
      </c>
      <c r="D26" s="57">
        <v>14</v>
      </c>
      <c r="E26" s="58"/>
      <c r="F26" s="49">
        <f t="shared" si="1"/>
        <v>0</v>
      </c>
    </row>
    <row r="27" spans="1:6" ht="12.75" customHeight="1">
      <c r="A27" s="55"/>
      <c r="B27" s="59"/>
      <c r="C27" s="46"/>
      <c r="D27" s="46"/>
      <c r="E27" s="58"/>
      <c r="F27" s="49"/>
    </row>
    <row r="28" spans="1:6" ht="33.75" customHeight="1">
      <c r="A28" s="54">
        <v>3</v>
      </c>
      <c r="B28" s="45" t="s">
        <v>65</v>
      </c>
      <c r="C28" s="46"/>
      <c r="D28" s="46"/>
      <c r="E28" s="58"/>
      <c r="F28" s="49"/>
    </row>
    <row r="29" spans="1:6" ht="12.75" customHeight="1">
      <c r="A29" s="55"/>
      <c r="B29" s="45" t="s">
        <v>66</v>
      </c>
      <c r="C29" s="56" t="s">
        <v>28</v>
      </c>
      <c r="D29" s="57">
        <v>22</v>
      </c>
      <c r="E29" s="58"/>
      <c r="F29" s="49">
        <f>E29*D29</f>
        <v>0</v>
      </c>
    </row>
    <row r="30" spans="1:6" ht="12.75" customHeight="1">
      <c r="A30" s="55"/>
      <c r="B30" s="45" t="s">
        <v>67</v>
      </c>
      <c r="C30" s="56" t="s">
        <v>28</v>
      </c>
      <c r="D30" s="57">
        <v>33</v>
      </c>
      <c r="E30" s="58"/>
      <c r="F30" s="49">
        <f>E30*D30</f>
        <v>0</v>
      </c>
    </row>
    <row r="31" spans="1:6" ht="12.75" customHeight="1">
      <c r="A31" s="55"/>
      <c r="B31" s="45" t="s">
        <v>68</v>
      </c>
      <c r="C31" s="56" t="s">
        <v>28</v>
      </c>
      <c r="D31" s="57">
        <v>26</v>
      </c>
      <c r="E31" s="58"/>
      <c r="F31" s="49">
        <f>E31*D31</f>
        <v>0</v>
      </c>
    </row>
    <row r="32" spans="1:6" ht="12.75" customHeight="1">
      <c r="A32" s="55"/>
      <c r="B32" s="45" t="s">
        <v>69</v>
      </c>
      <c r="C32" s="56" t="s">
        <v>28</v>
      </c>
      <c r="D32" s="57">
        <v>42</v>
      </c>
      <c r="E32" s="58"/>
      <c r="F32" s="49">
        <f>E32*D32</f>
        <v>0</v>
      </c>
    </row>
    <row r="33" spans="1:6" ht="12.75" customHeight="1">
      <c r="A33" s="55"/>
      <c r="B33" s="45" t="s">
        <v>70</v>
      </c>
      <c r="C33" s="56" t="s">
        <v>28</v>
      </c>
      <c r="D33" s="57">
        <v>42</v>
      </c>
      <c r="E33" s="58"/>
      <c r="F33" s="49">
        <f>E33*D33</f>
        <v>0</v>
      </c>
    </row>
    <row r="34" spans="1:6" ht="14.25" customHeight="1">
      <c r="A34" s="55"/>
      <c r="B34" s="60"/>
      <c r="C34" s="46"/>
      <c r="D34" s="46"/>
      <c r="E34" s="58"/>
      <c r="F34" s="49"/>
    </row>
    <row r="35" spans="1:6" ht="33" customHeight="1">
      <c r="A35" s="54">
        <v>4</v>
      </c>
      <c r="B35" s="45" t="s">
        <v>71</v>
      </c>
      <c r="C35" s="46"/>
      <c r="D35" s="46"/>
      <c r="E35" s="58"/>
      <c r="F35" s="49"/>
    </row>
    <row r="36" spans="1:6" ht="12.75" customHeight="1">
      <c r="A36" s="55"/>
      <c r="B36" s="45" t="s">
        <v>72</v>
      </c>
      <c r="C36" s="56" t="s">
        <v>49</v>
      </c>
      <c r="D36" s="57">
        <v>16</v>
      </c>
      <c r="E36" s="58"/>
      <c r="F36" s="49">
        <f>E36*D36</f>
        <v>0</v>
      </c>
    </row>
    <row r="37" spans="1:6" ht="12.75" customHeight="1">
      <c r="A37" s="55"/>
      <c r="B37" s="45" t="s">
        <v>73</v>
      </c>
      <c r="C37" s="56" t="s">
        <v>49</v>
      </c>
      <c r="D37" s="57">
        <v>4</v>
      </c>
      <c r="E37" s="58"/>
      <c r="F37" s="49">
        <f>E37*D37</f>
        <v>0</v>
      </c>
    </row>
    <row r="38" spans="1:6" ht="12.75" customHeight="1">
      <c r="A38" s="55"/>
      <c r="B38" s="45" t="s">
        <v>74</v>
      </c>
      <c r="C38" s="56" t="s">
        <v>49</v>
      </c>
      <c r="D38" s="57">
        <v>1</v>
      </c>
      <c r="E38" s="58"/>
      <c r="F38" s="49">
        <f>E38*D38</f>
        <v>0</v>
      </c>
    </row>
    <row r="39" spans="1:6" ht="12.75" customHeight="1">
      <c r="A39" s="55"/>
      <c r="B39" s="59"/>
      <c r="C39" s="46"/>
      <c r="D39" s="46"/>
      <c r="E39" s="58"/>
      <c r="F39" s="49"/>
    </row>
    <row r="40" spans="1:6" ht="22.5" customHeight="1">
      <c r="A40" s="54">
        <v>5</v>
      </c>
      <c r="B40" s="45" t="s">
        <v>75</v>
      </c>
      <c r="C40" s="56" t="s">
        <v>76</v>
      </c>
      <c r="D40" s="57">
        <v>4</v>
      </c>
      <c r="E40" s="58"/>
      <c r="F40" s="49">
        <f>E40*D40</f>
        <v>0</v>
      </c>
    </row>
    <row r="41" spans="1:6" ht="12.75" customHeight="1">
      <c r="A41" s="55"/>
      <c r="B41" s="59"/>
      <c r="C41" s="46"/>
      <c r="D41" s="46"/>
      <c r="E41" s="58"/>
      <c r="F41" s="49"/>
    </row>
    <row r="42" spans="1:6" ht="82.5" customHeight="1">
      <c r="A42" s="54">
        <v>6</v>
      </c>
      <c r="B42" s="45" t="s">
        <v>77</v>
      </c>
      <c r="C42" s="56" t="s">
        <v>78</v>
      </c>
      <c r="D42" s="57">
        <v>10</v>
      </c>
      <c r="E42" s="58"/>
      <c r="F42" s="49">
        <f>D42*E42</f>
        <v>0</v>
      </c>
    </row>
    <row r="43" spans="1:6" ht="33" customHeight="1">
      <c r="A43" s="54">
        <v>7</v>
      </c>
      <c r="B43" s="45" t="s">
        <v>79</v>
      </c>
      <c r="C43" s="56" t="s">
        <v>80</v>
      </c>
      <c r="D43" s="57">
        <v>3</v>
      </c>
      <c r="E43" s="58"/>
      <c r="F43" s="49">
        <f>D43*E43</f>
        <v>0</v>
      </c>
    </row>
    <row r="44" spans="1:6" ht="12.75" customHeight="1">
      <c r="A44" s="55"/>
      <c r="B44" s="59"/>
      <c r="C44" s="46"/>
      <c r="D44" s="46"/>
      <c r="E44" s="48"/>
      <c r="F44" s="49"/>
    </row>
    <row r="45" spans="1:6" ht="7.5" customHeight="1">
      <c r="A45" s="157"/>
      <c r="B45" s="157"/>
      <c r="C45" s="157"/>
      <c r="D45" s="157"/>
      <c r="E45" s="157"/>
      <c r="F45" s="157"/>
    </row>
    <row r="46" spans="1:6" ht="33" customHeight="1">
      <c r="A46" s="44" t="s">
        <v>40</v>
      </c>
      <c r="B46" s="45" t="s">
        <v>41</v>
      </c>
      <c r="C46" s="46"/>
      <c r="D46" s="47">
        <v>0.02</v>
      </c>
      <c r="E46" s="48">
        <f>SUM(F9:F44)</f>
        <v>0</v>
      </c>
      <c r="F46" s="49">
        <f>D46*E46</f>
        <v>0</v>
      </c>
    </row>
    <row r="47" spans="1:6" ht="42.75" customHeight="1">
      <c r="A47" s="44" t="s">
        <v>42</v>
      </c>
      <c r="B47" s="45" t="s">
        <v>43</v>
      </c>
      <c r="C47" s="46"/>
      <c r="D47" s="47">
        <v>0.04</v>
      </c>
      <c r="E47" s="48">
        <f>SUM(F9:F44)</f>
        <v>0</v>
      </c>
      <c r="F47" s="49">
        <f>D47*E47</f>
        <v>0</v>
      </c>
    </row>
    <row r="48" spans="1:6" ht="12.75" customHeight="1">
      <c r="A48" s="157"/>
      <c r="B48" s="157"/>
      <c r="C48" s="157"/>
      <c r="D48" s="157"/>
      <c r="E48" s="157"/>
      <c r="F48" s="157"/>
    </row>
  </sheetData>
  <sheetProtection password="E160" sheet="1"/>
  <mergeCells count="9">
    <mergeCell ref="A9:F9"/>
    <mergeCell ref="A45:F45"/>
    <mergeCell ref="A48:F48"/>
    <mergeCell ref="A1:F2"/>
    <mergeCell ref="A3:F3"/>
    <mergeCell ref="B4:E4"/>
    <mergeCell ref="A5:F5"/>
    <mergeCell ref="B6:F6"/>
    <mergeCell ref="A7:F7"/>
  </mergeCells>
  <printOptions/>
  <pageMargins left="0.7875" right="0.7479166666666667" top="0.7479166666666667" bottom="0.9055555555555554" header="0.5118055555555555" footer="0.5118055555555555"/>
  <pageSetup horizontalDpi="300" verticalDpi="300" orientation="portrait" paperSize="9"/>
  <headerFooter alignWithMargins="0">
    <oddFooter>&amp;R&amp;8&amp;U000000Stran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0">
      <selection activeCell="I25" sqref="I25"/>
    </sheetView>
  </sheetViews>
  <sheetFormatPr defaultColWidth="9.140625" defaultRowHeight="12.75" customHeight="1"/>
  <cols>
    <col min="1" max="1" width="4.8515625" style="1" customWidth="1"/>
    <col min="2" max="2" width="37.7109375" style="1" customWidth="1"/>
    <col min="3" max="3" width="6.00390625" style="1" customWidth="1"/>
    <col min="4" max="4" width="7.7109375" style="1" customWidth="1"/>
    <col min="5" max="5" width="10.57421875" style="1" customWidth="1"/>
    <col min="6" max="6" width="11.28125" style="1" customWidth="1"/>
    <col min="7" max="16384" width="8.8515625" style="1" customWidth="1"/>
  </cols>
  <sheetData>
    <row r="1" spans="1:6" ht="8.25" customHeight="1">
      <c r="A1" s="146" t="s">
        <v>81</v>
      </c>
      <c r="B1" s="146"/>
      <c r="C1" s="146"/>
      <c r="D1" s="146"/>
      <c r="E1" s="146"/>
      <c r="F1" s="146"/>
    </row>
    <row r="2" spans="1:6" ht="8.25" customHeight="1">
      <c r="A2" s="146"/>
      <c r="B2" s="146"/>
      <c r="C2" s="146"/>
      <c r="D2" s="146"/>
      <c r="E2" s="146"/>
      <c r="F2" s="146"/>
    </row>
    <row r="3" spans="1:6" ht="12.75" customHeight="1">
      <c r="A3" s="161"/>
      <c r="B3" s="161"/>
      <c r="C3" s="161"/>
      <c r="D3" s="161"/>
      <c r="E3" s="161"/>
      <c r="F3" s="161"/>
    </row>
    <row r="4" spans="1:6" ht="15" customHeight="1">
      <c r="A4" s="50"/>
      <c r="B4" s="158" t="s">
        <v>82</v>
      </c>
      <c r="C4" s="158"/>
      <c r="D4" s="158"/>
      <c r="E4" s="158"/>
      <c r="F4" s="61">
        <f>SUM(F10:F29)</f>
        <v>0</v>
      </c>
    </row>
    <row r="5" spans="1:6" ht="12.75" customHeight="1">
      <c r="A5" s="162"/>
      <c r="B5" s="162"/>
      <c r="C5" s="162"/>
      <c r="D5" s="162"/>
      <c r="E5" s="162"/>
      <c r="F5" s="162"/>
    </row>
    <row r="6" spans="1:6" ht="45" customHeight="1">
      <c r="A6" s="62"/>
      <c r="B6" s="163" t="s">
        <v>83</v>
      </c>
      <c r="C6" s="163"/>
      <c r="D6" s="163"/>
      <c r="E6" s="163"/>
      <c r="F6" s="163"/>
    </row>
    <row r="7" spans="1:6" ht="12.75" customHeight="1">
      <c r="A7" s="161"/>
      <c r="B7" s="161"/>
      <c r="C7" s="161"/>
      <c r="D7" s="161"/>
      <c r="E7" s="161"/>
      <c r="F7" s="161"/>
    </row>
    <row r="8" spans="1:6" ht="12.75" customHeight="1">
      <c r="A8" s="2" t="s">
        <v>20</v>
      </c>
      <c r="B8" s="53" t="s">
        <v>21</v>
      </c>
      <c r="C8" s="13" t="s">
        <v>22</v>
      </c>
      <c r="D8" s="13" t="s">
        <v>23</v>
      </c>
      <c r="E8" s="14" t="s">
        <v>24</v>
      </c>
      <c r="F8" s="5" t="s">
        <v>25</v>
      </c>
    </row>
    <row r="9" spans="1:6" ht="12.75" customHeight="1">
      <c r="A9" s="164"/>
      <c r="B9" s="164"/>
      <c r="C9" s="164"/>
      <c r="D9" s="164"/>
      <c r="E9" s="164"/>
      <c r="F9" s="164"/>
    </row>
    <row r="10" spans="1:6" ht="33" customHeight="1">
      <c r="A10" s="54">
        <v>1</v>
      </c>
      <c r="B10" s="12" t="s">
        <v>84</v>
      </c>
      <c r="C10" s="46"/>
      <c r="D10" s="46"/>
      <c r="E10" s="58"/>
      <c r="F10" s="49"/>
    </row>
    <row r="11" spans="1:6" ht="12.75" customHeight="1">
      <c r="A11" s="55"/>
      <c r="B11" s="12" t="s">
        <v>85</v>
      </c>
      <c r="C11" s="56" t="s">
        <v>28</v>
      </c>
      <c r="D11" s="57">
        <v>7</v>
      </c>
      <c r="E11" s="58"/>
      <c r="F11" s="49">
        <f>E11*D11</f>
        <v>0</v>
      </c>
    </row>
    <row r="12" spans="1:6" ht="12.75" customHeight="1">
      <c r="A12" s="55"/>
      <c r="B12" s="12" t="s">
        <v>86</v>
      </c>
      <c r="C12" s="56" t="s">
        <v>28</v>
      </c>
      <c r="D12" s="57">
        <v>10</v>
      </c>
      <c r="E12" s="58"/>
      <c r="F12" s="49">
        <f>E12*D12</f>
        <v>0</v>
      </c>
    </row>
    <row r="13" spans="1:6" ht="12.75" customHeight="1">
      <c r="A13" s="55"/>
      <c r="B13" s="12" t="s">
        <v>87</v>
      </c>
      <c r="C13" s="56" t="s">
        <v>28</v>
      </c>
      <c r="D13" s="57">
        <v>2</v>
      </c>
      <c r="E13" s="58"/>
      <c r="F13" s="49">
        <f>E13*D13</f>
        <v>0</v>
      </c>
    </row>
    <row r="14" spans="1:6" ht="12.75" customHeight="1">
      <c r="A14" s="55"/>
      <c r="B14" s="63"/>
      <c r="C14" s="46"/>
      <c r="D14" s="46"/>
      <c r="E14" s="58"/>
      <c r="F14" s="49"/>
    </row>
    <row r="15" spans="1:6" ht="22.5" customHeight="1">
      <c r="A15" s="54">
        <v>2</v>
      </c>
      <c r="B15" s="12" t="s">
        <v>88</v>
      </c>
      <c r="C15" s="46"/>
      <c r="D15" s="46"/>
      <c r="E15" s="58"/>
      <c r="F15" s="49"/>
    </row>
    <row r="16" spans="1:6" ht="21" customHeight="1">
      <c r="A16" s="54">
        <v>3</v>
      </c>
      <c r="B16" s="12" t="s">
        <v>89</v>
      </c>
      <c r="C16" s="56" t="s">
        <v>28</v>
      </c>
      <c r="D16" s="57">
        <v>1</v>
      </c>
      <c r="E16" s="58"/>
      <c r="F16" s="49">
        <f aca="true" t="shared" si="0" ref="F16:F25">E16*D16</f>
        <v>0</v>
      </c>
    </row>
    <row r="17" spans="1:6" ht="33" customHeight="1">
      <c r="A17" s="54">
        <v>4</v>
      </c>
      <c r="B17" s="12" t="s">
        <v>90</v>
      </c>
      <c r="C17" s="56" t="s">
        <v>28</v>
      </c>
      <c r="D17" s="57">
        <v>10</v>
      </c>
      <c r="E17" s="58"/>
      <c r="F17" s="49">
        <f t="shared" si="0"/>
        <v>0</v>
      </c>
    </row>
    <row r="18" spans="1:6" ht="30" customHeight="1">
      <c r="A18" s="54">
        <v>5</v>
      </c>
      <c r="B18" s="12" t="s">
        <v>91</v>
      </c>
      <c r="C18" s="56" t="s">
        <v>28</v>
      </c>
      <c r="D18" s="57">
        <v>18</v>
      </c>
      <c r="E18" s="58"/>
      <c r="F18" s="49">
        <f t="shared" si="0"/>
        <v>0</v>
      </c>
    </row>
    <row r="19" spans="1:6" ht="33" customHeight="1">
      <c r="A19" s="54">
        <v>6</v>
      </c>
      <c r="B19" s="12" t="s">
        <v>92</v>
      </c>
      <c r="C19" s="56" t="s">
        <v>28</v>
      </c>
      <c r="D19" s="57">
        <v>2</v>
      </c>
      <c r="E19" s="58"/>
      <c r="F19" s="49">
        <f t="shared" si="0"/>
        <v>0</v>
      </c>
    </row>
    <row r="20" spans="1:6" ht="42.75" customHeight="1">
      <c r="A20" s="54">
        <v>7</v>
      </c>
      <c r="B20" s="12" t="s">
        <v>93</v>
      </c>
      <c r="C20" s="56" t="s">
        <v>28</v>
      </c>
      <c r="D20" s="57">
        <v>16</v>
      </c>
      <c r="E20" s="58"/>
      <c r="F20" s="49">
        <f t="shared" si="0"/>
        <v>0</v>
      </c>
    </row>
    <row r="21" spans="1:6" ht="42.75" customHeight="1">
      <c r="A21" s="54">
        <v>8</v>
      </c>
      <c r="B21" s="12" t="s">
        <v>94</v>
      </c>
      <c r="C21" s="56" t="s">
        <v>28</v>
      </c>
      <c r="D21" s="57">
        <v>1</v>
      </c>
      <c r="E21" s="58"/>
      <c r="F21" s="49">
        <f t="shared" si="0"/>
        <v>0</v>
      </c>
    </row>
    <row r="22" spans="1:6" ht="22.5" customHeight="1">
      <c r="A22" s="54">
        <v>9</v>
      </c>
      <c r="B22" s="12" t="s">
        <v>95</v>
      </c>
      <c r="C22" s="56" t="s">
        <v>28</v>
      </c>
      <c r="D22" s="57">
        <v>22</v>
      </c>
      <c r="E22" s="58"/>
      <c r="F22" s="49">
        <f t="shared" si="0"/>
        <v>0</v>
      </c>
    </row>
    <row r="23" spans="1:6" ht="42.75" customHeight="1">
      <c r="A23" s="54">
        <v>10</v>
      </c>
      <c r="B23" s="12" t="s">
        <v>96</v>
      </c>
      <c r="C23" s="56" t="s">
        <v>76</v>
      </c>
      <c r="D23" s="57">
        <v>32</v>
      </c>
      <c r="E23" s="58"/>
      <c r="F23" s="49">
        <f t="shared" si="0"/>
        <v>0</v>
      </c>
    </row>
    <row r="24" spans="1:6" ht="41.25" customHeight="1">
      <c r="A24" s="54">
        <v>11</v>
      </c>
      <c r="B24" s="12" t="s">
        <v>97</v>
      </c>
      <c r="C24" s="56" t="s">
        <v>28</v>
      </c>
      <c r="D24" s="57">
        <v>1</v>
      </c>
      <c r="E24" s="58"/>
      <c r="F24" s="49">
        <f t="shared" si="0"/>
        <v>0</v>
      </c>
    </row>
    <row r="25" spans="1:6" ht="42.75" customHeight="1">
      <c r="A25" s="54">
        <v>12</v>
      </c>
      <c r="B25" s="12" t="s">
        <v>98</v>
      </c>
      <c r="C25" s="56" t="s">
        <v>28</v>
      </c>
      <c r="D25" s="57">
        <v>1</v>
      </c>
      <c r="E25" s="58"/>
      <c r="F25" s="49">
        <f t="shared" si="0"/>
        <v>0</v>
      </c>
    </row>
    <row r="26" spans="1:6" ht="7.5" customHeight="1">
      <c r="A26" s="165"/>
      <c r="B26" s="165"/>
      <c r="C26" s="165"/>
      <c r="D26" s="165"/>
      <c r="E26" s="165"/>
      <c r="F26" s="165"/>
    </row>
    <row r="27" spans="1:6" ht="33" customHeight="1">
      <c r="A27" s="44" t="s">
        <v>40</v>
      </c>
      <c r="B27" s="45" t="s">
        <v>41</v>
      </c>
      <c r="C27" s="46"/>
      <c r="D27" s="47">
        <v>0.02</v>
      </c>
      <c r="E27" s="48">
        <f>SUM(F10:F25)</f>
        <v>0</v>
      </c>
      <c r="F27" s="49">
        <f>D27*E27</f>
        <v>0</v>
      </c>
    </row>
    <row r="28" spans="1:6" ht="42.75" customHeight="1">
      <c r="A28" s="44" t="s">
        <v>42</v>
      </c>
      <c r="B28" s="45" t="s">
        <v>43</v>
      </c>
      <c r="C28" s="46"/>
      <c r="D28" s="47">
        <v>0.04</v>
      </c>
      <c r="E28" s="48">
        <f>SUM(F10:F25)</f>
        <v>0</v>
      </c>
      <c r="F28" s="49">
        <f>D28*E28</f>
        <v>0</v>
      </c>
    </row>
    <row r="29" spans="1:6" ht="7.5" customHeight="1">
      <c r="A29" s="165"/>
      <c r="B29" s="165"/>
      <c r="C29" s="165"/>
      <c r="D29" s="165"/>
      <c r="E29" s="165"/>
      <c r="F29" s="165"/>
    </row>
  </sheetData>
  <sheetProtection password="E160" sheet="1"/>
  <mergeCells count="9">
    <mergeCell ref="A9:F9"/>
    <mergeCell ref="A26:F26"/>
    <mergeCell ref="A29:F29"/>
    <mergeCell ref="A1:F2"/>
    <mergeCell ref="A3:F3"/>
    <mergeCell ref="B4:E4"/>
    <mergeCell ref="A5:F5"/>
    <mergeCell ref="B6:F6"/>
    <mergeCell ref="A7:F7"/>
  </mergeCells>
  <printOptions/>
  <pageMargins left="0.8" right="0.7479166666666667" top="0.7402777777777778" bottom="0.9111111111111111" header="0.5118055555555555" footer="0.5"/>
  <pageSetup horizontalDpi="300" verticalDpi="300" orientation="portrait" paperSize="9"/>
  <headerFooter alignWithMargins="0">
    <oddFooter>&amp;R&amp;8&amp;U000000Stran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zoomScalePageLayoutView="0" workbookViewId="0" topLeftCell="A13">
      <selection activeCell="I19" sqref="I19"/>
    </sheetView>
  </sheetViews>
  <sheetFormatPr defaultColWidth="9.140625" defaultRowHeight="12.75" customHeight="1"/>
  <cols>
    <col min="1" max="1" width="4.57421875" style="1" customWidth="1"/>
    <col min="2" max="2" width="36.00390625" style="1" customWidth="1"/>
    <col min="3" max="3" width="6.00390625" style="1" customWidth="1"/>
    <col min="4" max="4" width="7.7109375" style="1" customWidth="1"/>
    <col min="5" max="5" width="10.57421875" style="1" customWidth="1"/>
    <col min="6" max="6" width="13.57421875" style="1" customWidth="1"/>
    <col min="7" max="16384" width="8.8515625" style="1" customWidth="1"/>
  </cols>
  <sheetData>
    <row r="1" spans="1:6" ht="8.25" customHeight="1">
      <c r="A1" s="146" t="s">
        <v>99</v>
      </c>
      <c r="B1" s="146"/>
      <c r="C1" s="146"/>
      <c r="D1" s="146"/>
      <c r="E1" s="146"/>
      <c r="F1" s="146"/>
    </row>
    <row r="2" spans="1:6" ht="8.25" customHeight="1">
      <c r="A2" s="146"/>
      <c r="B2" s="146"/>
      <c r="C2" s="146"/>
      <c r="D2" s="146"/>
      <c r="E2" s="146"/>
      <c r="F2" s="146"/>
    </row>
    <row r="3" spans="1:6" ht="12.75" customHeight="1">
      <c r="A3" s="161"/>
      <c r="B3" s="161"/>
      <c r="C3" s="161"/>
      <c r="D3" s="161"/>
      <c r="E3" s="161"/>
      <c r="F3" s="161"/>
    </row>
    <row r="4" spans="1:6" ht="15" customHeight="1">
      <c r="A4" s="50"/>
      <c r="B4" s="158" t="s">
        <v>100</v>
      </c>
      <c r="C4" s="158"/>
      <c r="D4" s="158"/>
      <c r="E4" s="158"/>
      <c r="F4" s="51">
        <f>F16+F34</f>
        <v>0</v>
      </c>
    </row>
    <row r="5" spans="1:6" ht="12.75" customHeight="1">
      <c r="A5" s="162"/>
      <c r="B5" s="162"/>
      <c r="C5" s="162"/>
      <c r="D5" s="162"/>
      <c r="E5" s="162"/>
      <c r="F5" s="162"/>
    </row>
    <row r="6" spans="1:6" ht="98.25" customHeight="1">
      <c r="A6" s="62"/>
      <c r="B6" s="160" t="s">
        <v>101</v>
      </c>
      <c r="C6" s="160"/>
      <c r="D6" s="160"/>
      <c r="E6" s="160"/>
      <c r="F6" s="160"/>
    </row>
    <row r="7" spans="1:6" ht="12.75" customHeight="1">
      <c r="A7" s="161"/>
      <c r="B7" s="161"/>
      <c r="C7" s="161"/>
      <c r="D7" s="161"/>
      <c r="E7" s="161"/>
      <c r="F7" s="161"/>
    </row>
    <row r="8" spans="1:6" ht="12.75" customHeight="1">
      <c r="A8" s="2" t="s">
        <v>20</v>
      </c>
      <c r="B8" s="53" t="s">
        <v>21</v>
      </c>
      <c r="C8" s="13" t="s">
        <v>22</v>
      </c>
      <c r="D8" s="13" t="s">
        <v>23</v>
      </c>
      <c r="E8" s="14" t="s">
        <v>24</v>
      </c>
      <c r="F8" s="5" t="s">
        <v>25</v>
      </c>
    </row>
    <row r="9" spans="1:6" ht="12.75" customHeight="1">
      <c r="A9" s="166"/>
      <c r="B9" s="166"/>
      <c r="C9" s="166"/>
      <c r="D9" s="166"/>
      <c r="E9" s="166"/>
      <c r="F9" s="166"/>
    </row>
    <row r="10" spans="1:6" ht="12.75" customHeight="1">
      <c r="A10" s="64" t="s">
        <v>40</v>
      </c>
      <c r="B10" s="65" t="s">
        <v>102</v>
      </c>
      <c r="C10" s="66"/>
      <c r="D10" s="66"/>
      <c r="E10" s="67"/>
      <c r="F10" s="68"/>
    </row>
    <row r="11" spans="1:6" ht="99.75" customHeight="1">
      <c r="A11" s="69">
        <v>1</v>
      </c>
      <c r="B11" s="70" t="s">
        <v>103</v>
      </c>
      <c r="C11" s="71" t="s">
        <v>28</v>
      </c>
      <c r="D11" s="72">
        <v>1</v>
      </c>
      <c r="E11" s="73"/>
      <c r="F11" s="74">
        <f aca="true" t="shared" si="0" ref="F11:F16">E11*D11</f>
        <v>0</v>
      </c>
    </row>
    <row r="12" spans="1:6" ht="157.5" customHeight="1">
      <c r="A12" s="75">
        <v>2</v>
      </c>
      <c r="B12" s="45" t="s">
        <v>104</v>
      </c>
      <c r="C12" s="56" t="s">
        <v>76</v>
      </c>
      <c r="D12" s="57">
        <v>1</v>
      </c>
      <c r="E12" s="58"/>
      <c r="F12" s="76">
        <f t="shared" si="0"/>
        <v>0</v>
      </c>
    </row>
    <row r="13" spans="1:6" ht="33" customHeight="1">
      <c r="A13" s="75">
        <v>3</v>
      </c>
      <c r="B13" s="45" t="s">
        <v>105</v>
      </c>
      <c r="C13" s="56" t="s">
        <v>76</v>
      </c>
      <c r="D13" s="57">
        <v>4</v>
      </c>
      <c r="E13" s="58"/>
      <c r="F13" s="77">
        <f t="shared" si="0"/>
        <v>0</v>
      </c>
    </row>
    <row r="14" spans="1:6" ht="22.5" customHeight="1">
      <c r="A14" s="78">
        <v>4</v>
      </c>
      <c r="B14" s="45" t="s">
        <v>106</v>
      </c>
      <c r="C14" s="56" t="s">
        <v>76</v>
      </c>
      <c r="D14" s="57">
        <v>1</v>
      </c>
      <c r="E14" s="58"/>
      <c r="F14" s="79">
        <f t="shared" si="0"/>
        <v>0</v>
      </c>
    </row>
    <row r="15" spans="1:6" ht="22.5" customHeight="1">
      <c r="A15" s="80">
        <v>5</v>
      </c>
      <c r="B15" s="81" t="s">
        <v>107</v>
      </c>
      <c r="C15" s="56" t="s">
        <v>28</v>
      </c>
      <c r="D15" s="57">
        <v>1</v>
      </c>
      <c r="E15" s="58"/>
      <c r="F15" s="76">
        <f t="shared" si="0"/>
        <v>0</v>
      </c>
    </row>
    <row r="16" spans="1:6" ht="12.75" customHeight="1">
      <c r="A16" s="64" t="s">
        <v>40</v>
      </c>
      <c r="B16" s="82" t="s">
        <v>108</v>
      </c>
      <c r="C16" s="83" t="s">
        <v>76</v>
      </c>
      <c r="D16" s="84">
        <v>1</v>
      </c>
      <c r="E16" s="85">
        <f>SUM(F11:F15)</f>
        <v>0</v>
      </c>
      <c r="F16" s="86">
        <f t="shared" si="0"/>
        <v>0</v>
      </c>
    </row>
    <row r="17" spans="1:6" ht="12.75" customHeight="1">
      <c r="A17" s="87"/>
      <c r="B17" s="87"/>
      <c r="C17" s="87"/>
      <c r="D17" s="87"/>
      <c r="E17" s="87"/>
      <c r="F17" s="87"/>
    </row>
    <row r="18" spans="1:6" ht="12.75" customHeight="1">
      <c r="A18" s="88"/>
      <c r="B18" s="89"/>
      <c r="C18" s="90"/>
      <c r="D18" s="91"/>
      <c r="E18" s="92"/>
      <c r="F18" s="92"/>
    </row>
    <row r="19" spans="1:6" ht="12.75" customHeight="1">
      <c r="A19" s="64" t="s">
        <v>42</v>
      </c>
      <c r="B19" s="65" t="s">
        <v>109</v>
      </c>
      <c r="C19" s="93"/>
      <c r="D19" s="93"/>
      <c r="E19" s="94"/>
      <c r="F19" s="95"/>
    </row>
    <row r="20" spans="1:6" ht="66.75" customHeight="1">
      <c r="A20" s="96">
        <v>1</v>
      </c>
      <c r="B20" s="97" t="s">
        <v>110</v>
      </c>
      <c r="C20" s="98" t="s">
        <v>28</v>
      </c>
      <c r="D20" s="99">
        <v>1</v>
      </c>
      <c r="E20" s="100"/>
      <c r="F20" s="101">
        <f aca="true" t="shared" si="1" ref="F20:F34">E20*D20</f>
        <v>0</v>
      </c>
    </row>
    <row r="21" spans="1:6" ht="12.75" customHeight="1">
      <c r="A21" s="102">
        <v>2</v>
      </c>
      <c r="B21" s="103" t="s">
        <v>111</v>
      </c>
      <c r="C21" s="104"/>
      <c r="D21" s="105"/>
      <c r="E21" s="106"/>
      <c r="F21" s="107">
        <f t="shared" si="1"/>
        <v>0</v>
      </c>
    </row>
    <row r="22" spans="1:6" ht="12.75" customHeight="1">
      <c r="A22" s="102">
        <v>3</v>
      </c>
      <c r="B22" s="103" t="s">
        <v>112</v>
      </c>
      <c r="C22" s="108" t="s">
        <v>28</v>
      </c>
      <c r="D22" s="109">
        <v>1</v>
      </c>
      <c r="E22" s="106"/>
      <c r="F22" s="107">
        <f t="shared" si="1"/>
        <v>0</v>
      </c>
    </row>
    <row r="23" spans="1:6" ht="27.75" customHeight="1">
      <c r="A23" s="102">
        <v>4</v>
      </c>
      <c r="B23" s="103" t="s">
        <v>113</v>
      </c>
      <c r="C23" s="108" t="s">
        <v>28</v>
      </c>
      <c r="D23" s="109">
        <v>4</v>
      </c>
      <c r="E23" s="106"/>
      <c r="F23" s="107">
        <f t="shared" si="1"/>
        <v>0</v>
      </c>
    </row>
    <row r="24" spans="1:6" ht="22.5" customHeight="1">
      <c r="A24" s="102">
        <v>5</v>
      </c>
      <c r="B24" s="103" t="s">
        <v>114</v>
      </c>
      <c r="C24" s="108" t="s">
        <v>28</v>
      </c>
      <c r="D24" s="109">
        <v>1</v>
      </c>
      <c r="E24" s="106"/>
      <c r="F24" s="107">
        <f t="shared" si="1"/>
        <v>0</v>
      </c>
    </row>
    <row r="25" spans="1:6" ht="12.75" customHeight="1">
      <c r="A25" s="102">
        <v>6</v>
      </c>
      <c r="B25" s="103" t="s">
        <v>115</v>
      </c>
      <c r="C25" s="108" t="s">
        <v>28</v>
      </c>
      <c r="D25" s="109">
        <v>12</v>
      </c>
      <c r="E25" s="106"/>
      <c r="F25" s="107">
        <f t="shared" si="1"/>
        <v>0</v>
      </c>
    </row>
    <row r="26" spans="1:6" ht="12.75" customHeight="1">
      <c r="A26" s="102">
        <v>7</v>
      </c>
      <c r="B26" s="103" t="s">
        <v>116</v>
      </c>
      <c r="C26" s="108" t="s">
        <v>28</v>
      </c>
      <c r="D26" s="109">
        <v>22</v>
      </c>
      <c r="E26" s="106"/>
      <c r="F26" s="107">
        <f t="shared" si="1"/>
        <v>0</v>
      </c>
    </row>
    <row r="27" spans="1:6" ht="12.75" customHeight="1">
      <c r="A27" s="102">
        <v>8</v>
      </c>
      <c r="B27" s="103" t="s">
        <v>117</v>
      </c>
      <c r="C27" s="108" t="s">
        <v>28</v>
      </c>
      <c r="D27" s="109">
        <v>4</v>
      </c>
      <c r="E27" s="106"/>
      <c r="F27" s="107">
        <f t="shared" si="1"/>
        <v>0</v>
      </c>
    </row>
    <row r="28" spans="1:6" ht="12.75" customHeight="1">
      <c r="A28" s="102">
        <v>9</v>
      </c>
      <c r="B28" s="103" t="s">
        <v>118</v>
      </c>
      <c r="C28" s="108" t="s">
        <v>28</v>
      </c>
      <c r="D28" s="109">
        <v>4</v>
      </c>
      <c r="E28" s="106"/>
      <c r="F28" s="107">
        <f t="shared" si="1"/>
        <v>0</v>
      </c>
    </row>
    <row r="29" spans="1:6" ht="12.75" customHeight="1">
      <c r="A29" s="102">
        <v>10</v>
      </c>
      <c r="B29" s="103" t="s">
        <v>119</v>
      </c>
      <c r="C29" s="108" t="s">
        <v>28</v>
      </c>
      <c r="D29" s="109">
        <v>2</v>
      </c>
      <c r="E29" s="106"/>
      <c r="F29" s="107">
        <f t="shared" si="1"/>
        <v>0</v>
      </c>
    </row>
    <row r="30" spans="1:6" ht="46.5" customHeight="1">
      <c r="A30" s="102">
        <v>11</v>
      </c>
      <c r="B30" s="103" t="s">
        <v>120</v>
      </c>
      <c r="C30" s="108" t="s">
        <v>76</v>
      </c>
      <c r="D30" s="109">
        <v>1</v>
      </c>
      <c r="E30" s="106"/>
      <c r="F30" s="107">
        <f t="shared" si="1"/>
        <v>0</v>
      </c>
    </row>
    <row r="31" spans="1:6" ht="33" customHeight="1">
      <c r="A31" s="102">
        <v>12</v>
      </c>
      <c r="B31" s="103" t="s">
        <v>121</v>
      </c>
      <c r="C31" s="108" t="s">
        <v>76</v>
      </c>
      <c r="D31" s="109">
        <v>1</v>
      </c>
      <c r="E31" s="106"/>
      <c r="F31" s="107">
        <f t="shared" si="1"/>
        <v>0</v>
      </c>
    </row>
    <row r="32" spans="1:6" ht="22.5" customHeight="1">
      <c r="A32" s="102">
        <v>13</v>
      </c>
      <c r="B32" s="103" t="s">
        <v>122</v>
      </c>
      <c r="C32" s="108" t="s">
        <v>76</v>
      </c>
      <c r="D32" s="109">
        <v>1</v>
      </c>
      <c r="E32" s="106"/>
      <c r="F32" s="107">
        <f t="shared" si="1"/>
        <v>0</v>
      </c>
    </row>
    <row r="33" spans="1:6" ht="12.75" customHeight="1">
      <c r="A33" s="110">
        <v>14</v>
      </c>
      <c r="B33" s="111" t="s">
        <v>123</v>
      </c>
      <c r="C33" s="112" t="s">
        <v>76</v>
      </c>
      <c r="D33" s="113">
        <v>1</v>
      </c>
      <c r="E33" s="114"/>
      <c r="F33" s="115">
        <f t="shared" si="1"/>
        <v>0</v>
      </c>
    </row>
    <row r="34" spans="1:6" ht="12.75" customHeight="1">
      <c r="A34" s="64" t="str">
        <f>A19</f>
        <v>0.2</v>
      </c>
      <c r="B34" s="65" t="s">
        <v>124</v>
      </c>
      <c r="C34" s="116" t="s">
        <v>76</v>
      </c>
      <c r="D34" s="117">
        <v>1</v>
      </c>
      <c r="E34" s="94">
        <f>SUM(F20:F33)</f>
        <v>0</v>
      </c>
      <c r="F34" s="95">
        <f t="shared" si="1"/>
        <v>0</v>
      </c>
    </row>
    <row r="35" spans="1:6" ht="12.75" customHeight="1">
      <c r="A35" s="87"/>
      <c r="B35" s="87"/>
      <c r="C35" s="87"/>
      <c r="D35" s="87"/>
      <c r="E35" s="87"/>
      <c r="F35" s="87"/>
    </row>
  </sheetData>
  <sheetProtection password="E160" sheet="1"/>
  <mergeCells count="7">
    <mergeCell ref="A9:F9"/>
    <mergeCell ref="A1:F2"/>
    <mergeCell ref="A3:F3"/>
    <mergeCell ref="B4:E4"/>
    <mergeCell ref="A5:F5"/>
    <mergeCell ref="B6:F6"/>
    <mergeCell ref="A7:F7"/>
  </mergeCells>
  <printOptions/>
  <pageMargins left="0.8" right="0.7479166666666667" top="0.7402777777777778" bottom="0.9111111111111111" header="0.5118055555555555" footer="0.5"/>
  <pageSetup horizontalDpi="300" verticalDpi="300" orientation="portrait" paperSize="9"/>
  <headerFooter alignWithMargins="0">
    <oddFooter>&amp;R&amp;8&amp;U000000Stran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0">
      <selection activeCell="I8" sqref="I8"/>
    </sheetView>
  </sheetViews>
  <sheetFormatPr defaultColWidth="9.140625" defaultRowHeight="12.75" customHeight="1"/>
  <cols>
    <col min="1" max="1" width="4.8515625" style="1" customWidth="1"/>
    <col min="2" max="2" width="36.421875" style="1" customWidth="1"/>
    <col min="3" max="3" width="6.00390625" style="1" customWidth="1"/>
    <col min="4" max="4" width="7.7109375" style="1" customWidth="1"/>
    <col min="5" max="5" width="10.57421875" style="1" customWidth="1"/>
    <col min="6" max="6" width="12.00390625" style="1" customWidth="1"/>
    <col min="7" max="16384" width="8.8515625" style="1" customWidth="1"/>
  </cols>
  <sheetData>
    <row r="1" spans="1:6" ht="8.25" customHeight="1">
      <c r="A1" s="167" t="s">
        <v>125</v>
      </c>
      <c r="B1" s="167"/>
      <c r="C1" s="167"/>
      <c r="D1" s="167"/>
      <c r="E1" s="167"/>
      <c r="F1" s="167"/>
    </row>
    <row r="2" spans="1:6" ht="18" customHeight="1">
      <c r="A2" s="167"/>
      <c r="B2" s="167"/>
      <c r="C2" s="167"/>
      <c r="D2" s="167"/>
      <c r="E2" s="167"/>
      <c r="F2" s="167"/>
    </row>
    <row r="3" spans="1:6" ht="12.75" customHeight="1">
      <c r="A3" s="161"/>
      <c r="B3" s="161"/>
      <c r="C3" s="161"/>
      <c r="D3" s="161"/>
      <c r="E3" s="161"/>
      <c r="F3" s="161"/>
    </row>
    <row r="4" spans="1:6" ht="15" customHeight="1">
      <c r="A4" s="50"/>
      <c r="B4" s="158" t="s">
        <v>126</v>
      </c>
      <c r="C4" s="158"/>
      <c r="D4" s="158"/>
      <c r="E4" s="158"/>
      <c r="F4" s="51">
        <f>SUM(F10:F27)</f>
        <v>0</v>
      </c>
    </row>
    <row r="5" spans="1:6" ht="12.75" customHeight="1">
      <c r="A5" s="162"/>
      <c r="B5" s="162"/>
      <c r="C5" s="162"/>
      <c r="D5" s="162"/>
      <c r="E5" s="162"/>
      <c r="F5" s="162"/>
    </row>
    <row r="6" spans="1:6" ht="66.75" customHeight="1">
      <c r="A6" s="52"/>
      <c r="B6" s="160" t="s">
        <v>127</v>
      </c>
      <c r="C6" s="160"/>
      <c r="D6" s="160"/>
      <c r="E6" s="160"/>
      <c r="F6" s="160"/>
    </row>
    <row r="7" spans="1:6" ht="12.75" customHeight="1">
      <c r="A7" s="161"/>
      <c r="B7" s="161"/>
      <c r="C7" s="161"/>
      <c r="D7" s="161"/>
      <c r="E7" s="161"/>
      <c r="F7" s="161"/>
    </row>
    <row r="8" spans="1:6" ht="12.75" customHeight="1">
      <c r="A8" s="2" t="s">
        <v>20</v>
      </c>
      <c r="B8" s="3" t="s">
        <v>21</v>
      </c>
      <c r="C8" s="13" t="s">
        <v>22</v>
      </c>
      <c r="D8" s="13" t="s">
        <v>23</v>
      </c>
      <c r="E8" s="14" t="s">
        <v>24</v>
      </c>
      <c r="F8" s="5" t="s">
        <v>25</v>
      </c>
    </row>
    <row r="9" spans="1:6" ht="12.75" customHeight="1">
      <c r="A9" s="166"/>
      <c r="B9" s="166"/>
      <c r="C9" s="166"/>
      <c r="D9" s="166"/>
      <c r="E9" s="166"/>
      <c r="F9" s="166"/>
    </row>
    <row r="10" spans="1:6" ht="12.75" customHeight="1">
      <c r="A10" s="31"/>
      <c r="B10" s="32" t="s">
        <v>128</v>
      </c>
      <c r="C10" s="33"/>
      <c r="D10" s="33"/>
      <c r="E10" s="33"/>
      <c r="F10" s="35"/>
    </row>
    <row r="11" spans="1:6" ht="53.25" customHeight="1">
      <c r="A11" s="118">
        <v>1</v>
      </c>
      <c r="B11" s="119" t="s">
        <v>129</v>
      </c>
      <c r="C11" s="38" t="s">
        <v>49</v>
      </c>
      <c r="D11" s="39">
        <v>80</v>
      </c>
      <c r="E11" s="40"/>
      <c r="F11" s="41">
        <f aca="true" t="shared" si="0" ref="F11:F18">E11*D11</f>
        <v>0</v>
      </c>
    </row>
    <row r="12" spans="1:6" ht="22.5" customHeight="1">
      <c r="A12" s="120">
        <v>2</v>
      </c>
      <c r="B12" s="12" t="s">
        <v>130</v>
      </c>
      <c r="C12" s="21" t="s">
        <v>28</v>
      </c>
      <c r="D12" s="22">
        <v>1</v>
      </c>
      <c r="E12" s="23"/>
      <c r="F12" s="24">
        <f t="shared" si="0"/>
        <v>0</v>
      </c>
    </row>
    <row r="13" spans="1:6" ht="33" customHeight="1">
      <c r="A13" s="120">
        <v>3</v>
      </c>
      <c r="B13" s="12" t="s">
        <v>131</v>
      </c>
      <c r="C13" s="21" t="s">
        <v>28</v>
      </c>
      <c r="D13" s="22">
        <v>10</v>
      </c>
      <c r="E13" s="23"/>
      <c r="F13" s="24">
        <f t="shared" si="0"/>
        <v>0</v>
      </c>
    </row>
    <row r="14" spans="1:6" ht="22.5" customHeight="1">
      <c r="A14" s="120">
        <v>4</v>
      </c>
      <c r="B14" s="12" t="s">
        <v>132</v>
      </c>
      <c r="C14" s="21" t="s">
        <v>28</v>
      </c>
      <c r="D14" s="22">
        <v>1</v>
      </c>
      <c r="E14" s="23"/>
      <c r="F14" s="24">
        <f t="shared" si="0"/>
        <v>0</v>
      </c>
    </row>
    <row r="15" spans="1:6" ht="42.75" customHeight="1">
      <c r="A15" s="120">
        <v>5</v>
      </c>
      <c r="B15" s="12" t="s">
        <v>133</v>
      </c>
      <c r="C15" s="21" t="s">
        <v>76</v>
      </c>
      <c r="D15" s="22">
        <v>1</v>
      </c>
      <c r="E15" s="23"/>
      <c r="F15" s="24">
        <f t="shared" si="0"/>
        <v>0</v>
      </c>
    </row>
    <row r="16" spans="1:6" ht="26.25" customHeight="1">
      <c r="A16" s="120">
        <v>6</v>
      </c>
      <c r="B16" s="12" t="s">
        <v>134</v>
      </c>
      <c r="C16" s="21" t="s">
        <v>28</v>
      </c>
      <c r="D16" s="22">
        <v>1</v>
      </c>
      <c r="E16" s="23"/>
      <c r="F16" s="24">
        <f t="shared" si="0"/>
        <v>0</v>
      </c>
    </row>
    <row r="17" spans="1:6" ht="22.5" customHeight="1">
      <c r="A17" s="120">
        <v>7</v>
      </c>
      <c r="B17" s="12" t="s">
        <v>135</v>
      </c>
      <c r="C17" s="21" t="s">
        <v>28</v>
      </c>
      <c r="D17" s="22">
        <v>2</v>
      </c>
      <c r="E17" s="23"/>
      <c r="F17" s="24">
        <f t="shared" si="0"/>
        <v>0</v>
      </c>
    </row>
    <row r="18" spans="1:6" ht="44.25" customHeight="1">
      <c r="A18" s="120">
        <v>8</v>
      </c>
      <c r="B18" s="12" t="s">
        <v>136</v>
      </c>
      <c r="C18" s="21" t="s">
        <v>76</v>
      </c>
      <c r="D18" s="22">
        <v>1</v>
      </c>
      <c r="E18" s="23"/>
      <c r="F18" s="24">
        <f t="shared" si="0"/>
        <v>0</v>
      </c>
    </row>
    <row r="19" spans="1:6" ht="12.75" customHeight="1">
      <c r="A19" s="121" t="s">
        <v>137</v>
      </c>
      <c r="B19" s="3" t="s">
        <v>138</v>
      </c>
      <c r="C19" s="122"/>
      <c r="D19" s="122"/>
      <c r="E19" s="123"/>
      <c r="F19" s="124"/>
    </row>
    <row r="20" spans="1:6" ht="70.5" customHeight="1">
      <c r="A20" s="54">
        <v>1</v>
      </c>
      <c r="B20" s="12" t="s">
        <v>139</v>
      </c>
      <c r="C20" s="56" t="s">
        <v>28</v>
      </c>
      <c r="D20" s="125">
        <v>8</v>
      </c>
      <c r="E20" s="23"/>
      <c r="F20" s="126">
        <f>E20*D20</f>
        <v>0</v>
      </c>
    </row>
    <row r="21" spans="1:6" ht="52.5" customHeight="1">
      <c r="A21" s="54">
        <v>2</v>
      </c>
      <c r="B21" s="12" t="s">
        <v>140</v>
      </c>
      <c r="C21" s="56" t="s">
        <v>49</v>
      </c>
      <c r="D21" s="125">
        <f>14*50</f>
        <v>700</v>
      </c>
      <c r="E21" s="23"/>
      <c r="F21" s="126">
        <f>E21*D21</f>
        <v>0</v>
      </c>
    </row>
    <row r="22" spans="1:6" ht="22.5" customHeight="1">
      <c r="A22" s="54">
        <v>3</v>
      </c>
      <c r="B22" s="12" t="s">
        <v>141</v>
      </c>
      <c r="C22" s="46"/>
      <c r="D22" s="127"/>
      <c r="E22" s="23"/>
      <c r="F22" s="126"/>
    </row>
    <row r="23" spans="1:6" ht="12.75" customHeight="1">
      <c r="A23" s="55"/>
      <c r="B23" s="12" t="s">
        <v>142</v>
      </c>
      <c r="C23" s="56" t="s">
        <v>49</v>
      </c>
      <c r="D23" s="125">
        <v>660</v>
      </c>
      <c r="E23" s="23"/>
      <c r="F23" s="126">
        <f>E23*D23</f>
        <v>0</v>
      </c>
    </row>
    <row r="24" spans="1:6" ht="12.75" customHeight="1">
      <c r="A24" s="55"/>
      <c r="B24" s="63"/>
      <c r="C24" s="46"/>
      <c r="D24" s="127"/>
      <c r="E24" s="24"/>
      <c r="F24" s="126"/>
    </row>
    <row r="25" spans="1:6" ht="7.5" customHeight="1">
      <c r="A25" s="168"/>
      <c r="B25" s="168"/>
      <c r="C25" s="168"/>
      <c r="D25" s="168"/>
      <c r="E25" s="168"/>
      <c r="F25" s="168"/>
    </row>
    <row r="26" spans="1:6" ht="33" customHeight="1">
      <c r="A26" s="44" t="s">
        <v>40</v>
      </c>
      <c r="B26" s="45" t="s">
        <v>143</v>
      </c>
      <c r="C26" s="46"/>
      <c r="D26" s="47">
        <v>0.02</v>
      </c>
      <c r="E26" s="48">
        <f>SUM(F10:F23)</f>
        <v>0</v>
      </c>
      <c r="F26" s="49">
        <f>D26*E26</f>
        <v>0</v>
      </c>
    </row>
    <row r="27" spans="1:6" ht="42.75" customHeight="1">
      <c r="A27" s="128" t="s">
        <v>42</v>
      </c>
      <c r="B27" s="129" t="s">
        <v>43</v>
      </c>
      <c r="C27" s="130"/>
      <c r="D27" s="131">
        <v>0.04</v>
      </c>
      <c r="E27" s="132">
        <f>SUM(F10:F23)</f>
        <v>0</v>
      </c>
      <c r="F27" s="133">
        <f>D27*E27</f>
        <v>0</v>
      </c>
    </row>
    <row r="28" spans="1:6" ht="12.75" customHeight="1">
      <c r="A28" s="134" t="s">
        <v>137</v>
      </c>
      <c r="B28" s="135" t="s">
        <v>108</v>
      </c>
      <c r="C28" s="93"/>
      <c r="D28" s="93"/>
      <c r="E28" s="94"/>
      <c r="F28" s="136"/>
    </row>
  </sheetData>
  <sheetProtection password="E160" sheet="1"/>
  <mergeCells count="8">
    <mergeCell ref="A9:F9"/>
    <mergeCell ref="A25:F25"/>
    <mergeCell ref="A1:F2"/>
    <mergeCell ref="A3:F3"/>
    <mergeCell ref="B4:E4"/>
    <mergeCell ref="A5:F5"/>
    <mergeCell ref="B6:F6"/>
    <mergeCell ref="A7:F7"/>
  </mergeCells>
  <printOptions/>
  <pageMargins left="0.7875" right="0.7479166666666667" top="0.7479166666666667" bottom="0.9055555555555554" header="0.5118055555555555" footer="0.5118055555555555"/>
  <pageSetup horizontalDpi="300" verticalDpi="300" orientation="portrait" paperSize="9"/>
  <headerFooter alignWithMargins="0">
    <oddFooter>&amp;R&amp;8&amp;U000000Stran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PageLayoutView="0" workbookViewId="0" topLeftCell="A13">
      <selection activeCell="M21" sqref="M21"/>
    </sheetView>
  </sheetViews>
  <sheetFormatPr defaultColWidth="9.140625" defaultRowHeight="12.75" customHeight="1"/>
  <cols>
    <col min="1" max="1" width="4.8515625" style="1" customWidth="1"/>
    <col min="2" max="2" width="37.7109375" style="1" customWidth="1"/>
    <col min="3" max="3" width="6.00390625" style="1" customWidth="1"/>
    <col min="4" max="4" width="7.7109375" style="1" customWidth="1"/>
    <col min="5" max="5" width="8.8515625" style="1" customWidth="1"/>
    <col min="6" max="6" width="10.421875" style="1" customWidth="1"/>
    <col min="7" max="16384" width="8.8515625" style="1" customWidth="1"/>
  </cols>
  <sheetData>
    <row r="1" spans="1:6" ht="8.25" customHeight="1">
      <c r="A1" s="146" t="s">
        <v>144</v>
      </c>
      <c r="B1" s="146"/>
      <c r="C1" s="146"/>
      <c r="D1" s="146"/>
      <c r="E1" s="146"/>
      <c r="F1" s="146"/>
    </row>
    <row r="2" spans="1:6" ht="8.25" customHeight="1">
      <c r="A2" s="146"/>
      <c r="B2" s="146"/>
      <c r="C2" s="146"/>
      <c r="D2" s="146"/>
      <c r="E2" s="146"/>
      <c r="F2" s="146"/>
    </row>
    <row r="3" spans="1:6" ht="12.75" customHeight="1">
      <c r="A3" s="161"/>
      <c r="B3" s="161"/>
      <c r="C3" s="161"/>
      <c r="D3" s="161"/>
      <c r="E3" s="161"/>
      <c r="F3" s="161"/>
    </row>
    <row r="4" spans="1:6" ht="15" customHeight="1">
      <c r="A4" s="50"/>
      <c r="B4" s="158" t="s">
        <v>145</v>
      </c>
      <c r="C4" s="158"/>
      <c r="D4" s="158"/>
      <c r="E4" s="158"/>
      <c r="F4" s="137">
        <f>SUM(F8:F30)</f>
        <v>0</v>
      </c>
    </row>
    <row r="5" spans="1:6" ht="12.75" customHeight="1">
      <c r="A5" s="162"/>
      <c r="B5" s="162"/>
      <c r="C5" s="162"/>
      <c r="D5" s="162"/>
      <c r="E5" s="162"/>
      <c r="F5" s="162"/>
    </row>
    <row r="6" spans="1:6" ht="30.75" customHeight="1">
      <c r="A6" s="62"/>
      <c r="B6" s="160" t="s">
        <v>146</v>
      </c>
      <c r="C6" s="160"/>
      <c r="D6" s="160"/>
      <c r="E6" s="160"/>
      <c r="F6" s="160"/>
    </row>
    <row r="7" spans="1:6" ht="12.75" customHeight="1">
      <c r="A7" s="2" t="s">
        <v>20</v>
      </c>
      <c r="B7" s="3" t="s">
        <v>21</v>
      </c>
      <c r="C7" s="13" t="s">
        <v>22</v>
      </c>
      <c r="D7" s="13" t="s">
        <v>23</v>
      </c>
      <c r="E7" s="14" t="s">
        <v>24</v>
      </c>
      <c r="F7" s="5" t="s">
        <v>25</v>
      </c>
    </row>
    <row r="8" spans="1:6" ht="84" customHeight="1">
      <c r="A8" s="54">
        <v>1</v>
      </c>
      <c r="B8" s="45" t="s">
        <v>147</v>
      </c>
      <c r="C8" s="56" t="s">
        <v>49</v>
      </c>
      <c r="D8" s="57">
        <v>60</v>
      </c>
      <c r="E8" s="58"/>
      <c r="F8" s="49">
        <f aca="true" t="shared" si="0" ref="F8:F24">E8*D8</f>
        <v>0</v>
      </c>
    </row>
    <row r="9" spans="1:6" ht="12.75" customHeight="1">
      <c r="A9" s="54">
        <v>2</v>
      </c>
      <c r="B9" s="45" t="s">
        <v>148</v>
      </c>
      <c r="C9" s="56" t="s">
        <v>49</v>
      </c>
      <c r="D9" s="57">
        <v>20</v>
      </c>
      <c r="E9" s="58"/>
      <c r="F9" s="49">
        <f t="shared" si="0"/>
        <v>0</v>
      </c>
    </row>
    <row r="10" spans="1:6" ht="33" customHeight="1">
      <c r="A10" s="54">
        <v>3</v>
      </c>
      <c r="B10" s="45" t="s">
        <v>149</v>
      </c>
      <c r="C10" s="56" t="s">
        <v>28</v>
      </c>
      <c r="D10" s="57">
        <v>14</v>
      </c>
      <c r="E10" s="58"/>
      <c r="F10" s="49">
        <f t="shared" si="0"/>
        <v>0</v>
      </c>
    </row>
    <row r="11" spans="1:6" ht="60.75" customHeight="1">
      <c r="A11" s="54">
        <v>4</v>
      </c>
      <c r="B11" s="45" t="s">
        <v>150</v>
      </c>
      <c r="C11" s="56" t="s">
        <v>49</v>
      </c>
      <c r="D11" s="57">
        <v>89</v>
      </c>
      <c r="E11" s="58"/>
      <c r="F11" s="49">
        <f t="shared" si="0"/>
        <v>0</v>
      </c>
    </row>
    <row r="12" spans="1:6" ht="52.5" customHeight="1">
      <c r="A12" s="54">
        <v>5</v>
      </c>
      <c r="B12" s="45" t="s">
        <v>151</v>
      </c>
      <c r="C12" s="56" t="s">
        <v>49</v>
      </c>
      <c r="D12" s="57">
        <v>65</v>
      </c>
      <c r="E12" s="58"/>
      <c r="F12" s="49">
        <f t="shared" si="0"/>
        <v>0</v>
      </c>
    </row>
    <row r="13" spans="1:6" ht="12.75" customHeight="1">
      <c r="A13" s="54">
        <v>6</v>
      </c>
      <c r="B13" s="45" t="s">
        <v>152</v>
      </c>
      <c r="C13" s="56" t="s">
        <v>28</v>
      </c>
      <c r="D13" s="57">
        <v>8</v>
      </c>
      <c r="E13" s="58"/>
      <c r="F13" s="49">
        <f t="shared" si="0"/>
        <v>0</v>
      </c>
    </row>
    <row r="14" spans="1:6" ht="33" customHeight="1">
      <c r="A14" s="54">
        <v>7</v>
      </c>
      <c r="B14" s="45" t="s">
        <v>153</v>
      </c>
      <c r="C14" s="56" t="s">
        <v>28</v>
      </c>
      <c r="D14" s="57">
        <v>1</v>
      </c>
      <c r="E14" s="58"/>
      <c r="F14" s="49">
        <f t="shared" si="0"/>
        <v>0</v>
      </c>
    </row>
    <row r="15" spans="1:6" ht="12.75" customHeight="1">
      <c r="A15" s="54">
        <v>8</v>
      </c>
      <c r="B15" s="45" t="s">
        <v>154</v>
      </c>
      <c r="C15" s="56" t="s">
        <v>28</v>
      </c>
      <c r="D15" s="57">
        <v>1</v>
      </c>
      <c r="E15" s="58"/>
      <c r="F15" s="49">
        <f t="shared" si="0"/>
        <v>0</v>
      </c>
    </row>
    <row r="16" spans="1:6" ht="12.75" customHeight="1">
      <c r="A16" s="54">
        <v>9</v>
      </c>
      <c r="B16" s="45" t="s">
        <v>155</v>
      </c>
      <c r="C16" s="56" t="s">
        <v>28</v>
      </c>
      <c r="D16" s="57">
        <v>12</v>
      </c>
      <c r="E16" s="58"/>
      <c r="F16" s="49">
        <f t="shared" si="0"/>
        <v>0</v>
      </c>
    </row>
    <row r="17" spans="1:6" ht="12.75" customHeight="1">
      <c r="A17" s="54">
        <v>10</v>
      </c>
      <c r="B17" s="45" t="s">
        <v>156</v>
      </c>
      <c r="C17" s="56" t="s">
        <v>28</v>
      </c>
      <c r="D17" s="57">
        <v>16</v>
      </c>
      <c r="E17" s="58"/>
      <c r="F17" s="49">
        <f t="shared" si="0"/>
        <v>0</v>
      </c>
    </row>
    <row r="18" spans="1:6" ht="12.75" customHeight="1">
      <c r="A18" s="54">
        <v>11</v>
      </c>
      <c r="B18" s="45" t="s">
        <v>157</v>
      </c>
      <c r="C18" s="56" t="s">
        <v>28</v>
      </c>
      <c r="D18" s="57">
        <v>4</v>
      </c>
      <c r="E18" s="58"/>
      <c r="F18" s="49">
        <f t="shared" si="0"/>
        <v>0</v>
      </c>
    </row>
    <row r="19" spans="1:6" ht="12.75" customHeight="1">
      <c r="A19" s="54">
        <v>12</v>
      </c>
      <c r="B19" s="45" t="s">
        <v>158</v>
      </c>
      <c r="C19" s="56" t="s">
        <v>28</v>
      </c>
      <c r="D19" s="57">
        <v>22</v>
      </c>
      <c r="E19" s="58"/>
      <c r="F19" s="49">
        <f t="shared" si="0"/>
        <v>0</v>
      </c>
    </row>
    <row r="20" spans="1:6" ht="22.5" customHeight="1">
      <c r="A20" s="54">
        <v>13</v>
      </c>
      <c r="B20" s="45" t="s">
        <v>159</v>
      </c>
      <c r="C20" s="56" t="s">
        <v>28</v>
      </c>
      <c r="D20" s="57">
        <v>21</v>
      </c>
      <c r="E20" s="58"/>
      <c r="F20" s="49">
        <f t="shared" si="0"/>
        <v>0</v>
      </c>
    </row>
    <row r="21" spans="1:6" ht="59.25" customHeight="1">
      <c r="A21" s="54">
        <v>14</v>
      </c>
      <c r="B21" s="45" t="s">
        <v>160</v>
      </c>
      <c r="C21" s="56" t="s">
        <v>28</v>
      </c>
      <c r="D21" s="57">
        <v>3</v>
      </c>
      <c r="E21" s="58"/>
      <c r="F21" s="49">
        <f t="shared" si="0"/>
        <v>0</v>
      </c>
    </row>
    <row r="22" spans="1:6" ht="42.75" customHeight="1">
      <c r="A22" s="54">
        <v>15</v>
      </c>
      <c r="B22" s="45" t="s">
        <v>161</v>
      </c>
      <c r="C22" s="56" t="s">
        <v>28</v>
      </c>
      <c r="D22" s="57">
        <v>1</v>
      </c>
      <c r="E22" s="58"/>
      <c r="F22" s="49">
        <f t="shared" si="0"/>
        <v>0</v>
      </c>
    </row>
    <row r="23" spans="1:6" ht="42.75" customHeight="1">
      <c r="A23" s="54">
        <v>16</v>
      </c>
      <c r="B23" s="45" t="s">
        <v>162</v>
      </c>
      <c r="C23" s="56" t="s">
        <v>28</v>
      </c>
      <c r="D23" s="57">
        <v>1</v>
      </c>
      <c r="E23" s="58"/>
      <c r="F23" s="49">
        <f t="shared" si="0"/>
        <v>0</v>
      </c>
    </row>
    <row r="24" spans="1:6" ht="22.5" customHeight="1">
      <c r="A24" s="54">
        <v>17</v>
      </c>
      <c r="B24" s="45" t="s">
        <v>163</v>
      </c>
      <c r="C24" s="56" t="s">
        <v>80</v>
      </c>
      <c r="D24" s="57">
        <v>2</v>
      </c>
      <c r="E24" s="58"/>
      <c r="F24" s="49">
        <f t="shared" si="0"/>
        <v>0</v>
      </c>
    </row>
    <row r="25" spans="1:6" ht="52.5" customHeight="1">
      <c r="A25" s="54">
        <v>18</v>
      </c>
      <c r="B25" s="45" t="s">
        <v>164</v>
      </c>
      <c r="C25" s="46"/>
      <c r="D25" s="46"/>
      <c r="E25" s="58"/>
      <c r="F25" s="49"/>
    </row>
    <row r="26" spans="1:6" ht="12.75" customHeight="1">
      <c r="A26" s="54">
        <v>19</v>
      </c>
      <c r="B26" s="45" t="s">
        <v>165</v>
      </c>
      <c r="C26" s="56" t="s">
        <v>49</v>
      </c>
      <c r="D26" s="57">
        <v>10</v>
      </c>
      <c r="E26" s="58"/>
      <c r="F26" s="49">
        <f>E26*D26</f>
        <v>0</v>
      </c>
    </row>
    <row r="27" spans="1:6" ht="12.75" customHeight="1">
      <c r="A27" s="54">
        <v>20</v>
      </c>
      <c r="B27" s="45" t="s">
        <v>166</v>
      </c>
      <c r="C27" s="56" t="s">
        <v>49</v>
      </c>
      <c r="D27" s="57">
        <v>10</v>
      </c>
      <c r="E27" s="58"/>
      <c r="F27" s="49">
        <f>E27*D27</f>
        <v>0</v>
      </c>
    </row>
    <row r="28" spans="1:6" ht="7.5" customHeight="1">
      <c r="A28" s="168"/>
      <c r="B28" s="168"/>
      <c r="C28" s="168"/>
      <c r="D28" s="168"/>
      <c r="E28" s="168"/>
      <c r="F28" s="168"/>
    </row>
    <row r="29" spans="1:6" ht="51" customHeight="1">
      <c r="A29" s="44" t="s">
        <v>40</v>
      </c>
      <c r="B29" s="45" t="s">
        <v>167</v>
      </c>
      <c r="C29" s="46"/>
      <c r="D29" s="47">
        <v>0.02</v>
      </c>
      <c r="E29" s="48">
        <f>SUM(F8:F27)</f>
        <v>0</v>
      </c>
      <c r="F29" s="49">
        <f>D29*E29</f>
        <v>0</v>
      </c>
    </row>
    <row r="30" spans="1:6" ht="42.75" customHeight="1">
      <c r="A30" s="44" t="s">
        <v>42</v>
      </c>
      <c r="B30" s="45" t="s">
        <v>43</v>
      </c>
      <c r="C30" s="46"/>
      <c r="D30" s="47">
        <v>0.02</v>
      </c>
      <c r="E30" s="48">
        <f>SUM(F8:F27)</f>
        <v>0</v>
      </c>
      <c r="F30" s="49">
        <f>D30*E30</f>
        <v>0</v>
      </c>
    </row>
    <row r="31" spans="1:6" ht="7.5" customHeight="1">
      <c r="A31" s="168"/>
      <c r="B31" s="168"/>
      <c r="C31" s="168"/>
      <c r="D31" s="168"/>
      <c r="E31" s="168"/>
      <c r="F31" s="168"/>
    </row>
    <row r="32" spans="1:6" ht="15" customHeight="1">
      <c r="A32" s="138"/>
      <c r="B32" s="139"/>
      <c r="C32" s="140"/>
      <c r="D32" s="140"/>
      <c r="E32" s="140"/>
      <c r="F32" s="140"/>
    </row>
  </sheetData>
  <sheetProtection password="E160" sheet="1"/>
  <mergeCells count="7">
    <mergeCell ref="A31:F31"/>
    <mergeCell ref="A1:F2"/>
    <mergeCell ref="A3:F3"/>
    <mergeCell ref="B4:E4"/>
    <mergeCell ref="A5:F5"/>
    <mergeCell ref="B6:F6"/>
    <mergeCell ref="A28:F28"/>
  </mergeCells>
  <printOptions/>
  <pageMargins left="0.7875" right="0.7479166666666667" top="0.7479166666666667" bottom="0.9055555555555554" header="0.5118055555555555" footer="0.5118055555555555"/>
  <pageSetup horizontalDpi="300" verticalDpi="300" orientation="portrait" paperSize="9"/>
  <headerFooter alignWithMargins="0">
    <oddFooter>&amp;R&amp;8&amp;U000000Stran 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7">
      <selection activeCell="E11" sqref="E11"/>
    </sheetView>
  </sheetViews>
  <sheetFormatPr defaultColWidth="9.140625" defaultRowHeight="12.75" customHeight="1"/>
  <cols>
    <col min="1" max="1" width="4.8515625" style="1" customWidth="1"/>
    <col min="2" max="2" width="35.00390625" style="1" customWidth="1"/>
    <col min="3" max="3" width="6.00390625" style="1" customWidth="1"/>
    <col min="4" max="4" width="7.7109375" style="1" customWidth="1"/>
    <col min="5" max="5" width="10.57421875" style="1" customWidth="1"/>
    <col min="6" max="6" width="11.7109375" style="1" customWidth="1"/>
    <col min="7" max="16384" width="8.8515625" style="1" customWidth="1"/>
  </cols>
  <sheetData>
    <row r="1" spans="1:6" ht="8.25" customHeight="1">
      <c r="A1" s="146" t="s">
        <v>168</v>
      </c>
      <c r="B1" s="146"/>
      <c r="C1" s="146"/>
      <c r="D1" s="146"/>
      <c r="E1" s="146"/>
      <c r="F1" s="146"/>
    </row>
    <row r="2" spans="1:6" ht="8.25" customHeight="1">
      <c r="A2" s="146"/>
      <c r="B2" s="146"/>
      <c r="C2" s="146"/>
      <c r="D2" s="146"/>
      <c r="E2" s="146"/>
      <c r="F2" s="146"/>
    </row>
    <row r="3" spans="1:6" ht="12.75" customHeight="1">
      <c r="A3" s="161"/>
      <c r="B3" s="161"/>
      <c r="C3" s="161"/>
      <c r="D3" s="161"/>
      <c r="E3" s="161"/>
      <c r="F3" s="161"/>
    </row>
    <row r="4" spans="1:6" ht="15" customHeight="1">
      <c r="A4" s="50"/>
      <c r="B4" s="158" t="s">
        <v>169</v>
      </c>
      <c r="C4" s="158"/>
      <c r="D4" s="158"/>
      <c r="E4" s="158"/>
      <c r="F4" s="137">
        <f>SUM(F11:F27)</f>
        <v>0</v>
      </c>
    </row>
    <row r="5" spans="1:6" ht="12.75" customHeight="1">
      <c r="A5" s="162"/>
      <c r="B5" s="162"/>
      <c r="C5" s="162"/>
      <c r="D5" s="162"/>
      <c r="E5" s="162"/>
      <c r="F5" s="162"/>
    </row>
    <row r="6" spans="1:6" ht="30.75" customHeight="1">
      <c r="A6" s="52"/>
      <c r="B6" s="160" t="s">
        <v>146</v>
      </c>
      <c r="C6" s="160"/>
      <c r="D6" s="160"/>
      <c r="E6" s="160"/>
      <c r="F6" s="160"/>
    </row>
    <row r="7" spans="1:6" ht="12.75" customHeight="1">
      <c r="A7" s="161"/>
      <c r="B7" s="161"/>
      <c r="C7" s="161"/>
      <c r="D7" s="161"/>
      <c r="E7" s="161"/>
      <c r="F7" s="161"/>
    </row>
    <row r="8" spans="1:6" ht="12.75" customHeight="1">
      <c r="A8" s="2" t="s">
        <v>20</v>
      </c>
      <c r="B8" s="3" t="s">
        <v>21</v>
      </c>
      <c r="C8" s="13" t="s">
        <v>22</v>
      </c>
      <c r="D8" s="13" t="s">
        <v>23</v>
      </c>
      <c r="E8" s="14" t="s">
        <v>24</v>
      </c>
      <c r="F8" s="5" t="s">
        <v>25</v>
      </c>
    </row>
    <row r="9" spans="1:6" ht="12.75" customHeight="1">
      <c r="A9" s="166"/>
      <c r="B9" s="166"/>
      <c r="C9" s="166"/>
      <c r="D9" s="166"/>
      <c r="E9" s="166"/>
      <c r="F9" s="166"/>
    </row>
    <row r="10" spans="1:6" ht="12.75" customHeight="1">
      <c r="A10" s="31"/>
      <c r="B10" s="32" t="s">
        <v>170</v>
      </c>
      <c r="C10" s="33"/>
      <c r="D10" s="33"/>
      <c r="E10" s="33"/>
      <c r="F10" s="35"/>
    </row>
    <row r="11" spans="1:6" ht="42.75" customHeight="1">
      <c r="A11" s="141">
        <v>1</v>
      </c>
      <c r="B11" s="142" t="s">
        <v>171</v>
      </c>
      <c r="C11" s="71" t="s">
        <v>172</v>
      </c>
      <c r="D11" s="143">
        <f>0.6*0.8*145</f>
        <v>69.6</v>
      </c>
      <c r="E11" s="73"/>
      <c r="F11" s="74">
        <f aca="true" t="shared" si="0" ref="F11:F23">E11*D11</f>
        <v>0</v>
      </c>
    </row>
    <row r="12" spans="1:6" ht="52.5" customHeight="1">
      <c r="A12" s="144">
        <v>2</v>
      </c>
      <c r="B12" s="45" t="s">
        <v>173</v>
      </c>
      <c r="C12" s="56" t="s">
        <v>172</v>
      </c>
      <c r="D12" s="145">
        <f>D11*0.8</f>
        <v>55.68</v>
      </c>
      <c r="E12" s="58"/>
      <c r="F12" s="76">
        <f t="shared" si="0"/>
        <v>0</v>
      </c>
    </row>
    <row r="13" spans="1:6" ht="42.75" customHeight="1">
      <c r="A13" s="144">
        <v>3</v>
      </c>
      <c r="B13" s="45" t="s">
        <v>174</v>
      </c>
      <c r="C13" s="56" t="s">
        <v>172</v>
      </c>
      <c r="D13" s="145">
        <f>D11*0.2</f>
        <v>13.92</v>
      </c>
      <c r="E13" s="58"/>
      <c r="F13" s="76">
        <f t="shared" si="0"/>
        <v>0</v>
      </c>
    </row>
    <row r="14" spans="1:6" ht="33" customHeight="1">
      <c r="A14" s="144">
        <v>4</v>
      </c>
      <c r="B14" s="45" t="s">
        <v>175</v>
      </c>
      <c r="C14" s="56" t="s">
        <v>49</v>
      </c>
      <c r="D14" s="145">
        <v>154</v>
      </c>
      <c r="E14" s="58"/>
      <c r="F14" s="76">
        <f t="shared" si="0"/>
        <v>0</v>
      </c>
    </row>
    <row r="15" spans="1:6" ht="35.25" customHeight="1">
      <c r="A15" s="144">
        <v>5</v>
      </c>
      <c r="B15" s="45" t="s">
        <v>176</v>
      </c>
      <c r="C15" s="56" t="s">
        <v>49</v>
      </c>
      <c r="D15" s="145">
        <v>54</v>
      </c>
      <c r="E15" s="58"/>
      <c r="F15" s="76">
        <f t="shared" si="0"/>
        <v>0</v>
      </c>
    </row>
    <row r="16" spans="1:6" ht="22.5" customHeight="1">
      <c r="A16" s="144">
        <v>6</v>
      </c>
      <c r="B16" s="45" t="s">
        <v>177</v>
      </c>
      <c r="C16" s="56" t="s">
        <v>172</v>
      </c>
      <c r="D16" s="145">
        <f>D11</f>
        <v>69.6</v>
      </c>
      <c r="E16" s="58"/>
      <c r="F16" s="76">
        <f t="shared" si="0"/>
        <v>0</v>
      </c>
    </row>
    <row r="17" spans="1:6" ht="42.75" customHeight="1">
      <c r="A17" s="144">
        <v>7</v>
      </c>
      <c r="B17" s="45" t="s">
        <v>178</v>
      </c>
      <c r="C17" s="56" t="s">
        <v>28</v>
      </c>
      <c r="D17" s="145">
        <v>1</v>
      </c>
      <c r="E17" s="58"/>
      <c r="F17" s="76">
        <f t="shared" si="0"/>
        <v>0</v>
      </c>
    </row>
    <row r="18" spans="1:6" ht="42.75" customHeight="1">
      <c r="A18" s="144">
        <v>8</v>
      </c>
      <c r="B18" s="45" t="s">
        <v>179</v>
      </c>
      <c r="C18" s="56" t="s">
        <v>28</v>
      </c>
      <c r="D18" s="145">
        <v>2</v>
      </c>
      <c r="E18" s="58"/>
      <c r="F18" s="76">
        <f t="shared" si="0"/>
        <v>0</v>
      </c>
    </row>
    <row r="19" spans="1:6" ht="71.25" customHeight="1">
      <c r="A19" s="144">
        <v>9</v>
      </c>
      <c r="B19" s="45" t="s">
        <v>180</v>
      </c>
      <c r="C19" s="56" t="s">
        <v>28</v>
      </c>
      <c r="D19" s="145">
        <v>1</v>
      </c>
      <c r="E19" s="58"/>
      <c r="F19" s="76">
        <f t="shared" si="0"/>
        <v>0</v>
      </c>
    </row>
    <row r="20" spans="1:6" ht="55.5" customHeight="1">
      <c r="A20" s="144">
        <v>10</v>
      </c>
      <c r="B20" s="45" t="s">
        <v>181</v>
      </c>
      <c r="C20" s="56" t="s">
        <v>28</v>
      </c>
      <c r="D20" s="145">
        <v>1</v>
      </c>
      <c r="E20" s="58"/>
      <c r="F20" s="76">
        <f t="shared" si="0"/>
        <v>0</v>
      </c>
    </row>
    <row r="21" spans="1:6" ht="22.5" customHeight="1">
      <c r="A21" s="144">
        <v>11</v>
      </c>
      <c r="B21" s="45" t="s">
        <v>182</v>
      </c>
      <c r="C21" s="56" t="s">
        <v>183</v>
      </c>
      <c r="D21" s="145">
        <v>25</v>
      </c>
      <c r="E21" s="58"/>
      <c r="F21" s="76">
        <f t="shared" si="0"/>
        <v>0</v>
      </c>
    </row>
    <row r="22" spans="1:6" ht="22.5" customHeight="1">
      <c r="A22" s="144">
        <v>12</v>
      </c>
      <c r="B22" s="45" t="s">
        <v>184</v>
      </c>
      <c r="C22" s="56" t="s">
        <v>183</v>
      </c>
      <c r="D22" s="145">
        <v>25</v>
      </c>
      <c r="E22" s="58"/>
      <c r="F22" s="76">
        <f t="shared" si="0"/>
        <v>0</v>
      </c>
    </row>
    <row r="23" spans="1:6" ht="33" customHeight="1">
      <c r="A23" s="144">
        <v>13</v>
      </c>
      <c r="B23" s="45" t="s">
        <v>185</v>
      </c>
      <c r="C23" s="56" t="s">
        <v>49</v>
      </c>
      <c r="D23" s="145">
        <v>60</v>
      </c>
      <c r="E23" s="58"/>
      <c r="F23" s="76">
        <f t="shared" si="0"/>
        <v>0</v>
      </c>
    </row>
    <row r="24" spans="1:6" ht="12.75" customHeight="1">
      <c r="A24" s="55"/>
      <c r="B24" s="59"/>
      <c r="C24" s="46"/>
      <c r="D24" s="46"/>
      <c r="E24" s="48"/>
      <c r="F24" s="49"/>
    </row>
    <row r="25" spans="1:6" ht="7.5" customHeight="1">
      <c r="A25" s="168"/>
      <c r="B25" s="168"/>
      <c r="C25" s="168"/>
      <c r="D25" s="168"/>
      <c r="E25" s="168"/>
      <c r="F25" s="168"/>
    </row>
    <row r="26" spans="1:6" ht="52.5" customHeight="1">
      <c r="A26" s="44" t="s">
        <v>40</v>
      </c>
      <c r="B26" s="45" t="s">
        <v>167</v>
      </c>
      <c r="C26" s="46"/>
      <c r="D26" s="47">
        <v>0.02</v>
      </c>
      <c r="E26" s="48">
        <f>SUM(F11:F24)</f>
        <v>0</v>
      </c>
      <c r="F26" s="49">
        <f>D26*E26</f>
        <v>0</v>
      </c>
    </row>
    <row r="27" spans="1:6" ht="42.75" customHeight="1">
      <c r="A27" s="44" t="s">
        <v>42</v>
      </c>
      <c r="B27" s="45" t="s">
        <v>43</v>
      </c>
      <c r="C27" s="46"/>
      <c r="D27" s="47">
        <v>0.04</v>
      </c>
      <c r="E27" s="48">
        <f>SUM(F11:F24)</f>
        <v>0</v>
      </c>
      <c r="F27" s="49">
        <f>D27*E27</f>
        <v>0</v>
      </c>
    </row>
    <row r="28" spans="1:6" ht="7.5" customHeight="1">
      <c r="A28" s="168"/>
      <c r="B28" s="168"/>
      <c r="C28" s="168"/>
      <c r="D28" s="168"/>
      <c r="E28" s="168"/>
      <c r="F28" s="168"/>
    </row>
  </sheetData>
  <sheetProtection password="E160" sheet="1"/>
  <mergeCells count="9">
    <mergeCell ref="A9:F9"/>
    <mergeCell ref="A25:F25"/>
    <mergeCell ref="A28:F28"/>
    <mergeCell ref="A1:F2"/>
    <mergeCell ref="A3:F3"/>
    <mergeCell ref="B4:E4"/>
    <mergeCell ref="A5:F5"/>
    <mergeCell ref="B6:F6"/>
    <mergeCell ref="A7:F7"/>
  </mergeCells>
  <printOptions/>
  <pageMargins left="0.7875" right="0.7479166666666667" top="0.7479166666666667" bottom="0.9055555555555554" header="0.5118055555555555" footer="0.5118055555555555"/>
  <pageSetup horizontalDpi="300" verticalDpi="300" orientation="portrait" paperSize="9"/>
  <headerFooter alignWithMargins="0">
    <oddFooter>&amp;R&amp;8&amp;U000000Stran 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">
      <selection activeCell="N23" sqref="N23"/>
    </sheetView>
  </sheetViews>
  <sheetFormatPr defaultColWidth="9.140625" defaultRowHeight="12.75" customHeight="1"/>
  <cols>
    <col min="1" max="1" width="4.8515625" style="1" customWidth="1"/>
    <col min="2" max="2" width="35.00390625" style="1" customWidth="1"/>
    <col min="3" max="3" width="6.00390625" style="1" customWidth="1"/>
    <col min="4" max="4" width="7.7109375" style="1" customWidth="1"/>
    <col min="5" max="5" width="10.57421875" style="1" customWidth="1"/>
    <col min="6" max="6" width="11.7109375" style="1" customWidth="1"/>
    <col min="7" max="16384" width="8.8515625" style="1" customWidth="1"/>
  </cols>
  <sheetData>
    <row r="1" spans="1:6" ht="8.25" customHeight="1">
      <c r="A1" s="146" t="s">
        <v>186</v>
      </c>
      <c r="B1" s="146"/>
      <c r="C1" s="146"/>
      <c r="D1" s="146"/>
      <c r="E1" s="146"/>
      <c r="F1" s="146"/>
    </row>
    <row r="2" spans="1:6" ht="8.25" customHeight="1">
      <c r="A2" s="146"/>
      <c r="B2" s="146"/>
      <c r="C2" s="146"/>
      <c r="D2" s="146"/>
      <c r="E2" s="146"/>
      <c r="F2" s="146"/>
    </row>
    <row r="3" spans="1:6" ht="12.75" customHeight="1">
      <c r="A3" s="161"/>
      <c r="B3" s="161"/>
      <c r="C3" s="161"/>
      <c r="D3" s="161"/>
      <c r="E3" s="161"/>
      <c r="F3" s="161"/>
    </row>
    <row r="4" spans="1:6" ht="15" customHeight="1">
      <c r="A4" s="50"/>
      <c r="B4" s="158" t="s">
        <v>187</v>
      </c>
      <c r="C4" s="158"/>
      <c r="D4" s="158"/>
      <c r="E4" s="158"/>
      <c r="F4" s="137">
        <f>SUM(F11:F30)</f>
        <v>0</v>
      </c>
    </row>
    <row r="5" spans="1:6" ht="12.75" customHeight="1">
      <c r="A5" s="162"/>
      <c r="B5" s="162"/>
      <c r="C5" s="162"/>
      <c r="D5" s="162"/>
      <c r="E5" s="162"/>
      <c r="F5" s="162"/>
    </row>
    <row r="6" spans="1:6" ht="30.75" customHeight="1">
      <c r="A6" s="52"/>
      <c r="B6" s="160" t="s">
        <v>146</v>
      </c>
      <c r="C6" s="160"/>
      <c r="D6" s="160"/>
      <c r="E6" s="160"/>
      <c r="F6" s="160"/>
    </row>
    <row r="7" spans="1:6" ht="12.75" customHeight="1">
      <c r="A7" s="161"/>
      <c r="B7" s="161"/>
      <c r="C7" s="161"/>
      <c r="D7" s="161"/>
      <c r="E7" s="161"/>
      <c r="F7" s="161"/>
    </row>
    <row r="8" spans="1:6" ht="12.75" customHeight="1">
      <c r="A8" s="2" t="s">
        <v>20</v>
      </c>
      <c r="B8" s="3" t="s">
        <v>21</v>
      </c>
      <c r="C8" s="13" t="s">
        <v>22</v>
      </c>
      <c r="D8" s="13" t="s">
        <v>23</v>
      </c>
      <c r="E8" s="14" t="s">
        <v>24</v>
      </c>
      <c r="F8" s="5" t="s">
        <v>25</v>
      </c>
    </row>
    <row r="9" spans="1:6" ht="12.75" customHeight="1">
      <c r="A9" s="166"/>
      <c r="B9" s="166"/>
      <c r="C9" s="166"/>
      <c r="D9" s="166"/>
      <c r="E9" s="166"/>
      <c r="F9" s="166"/>
    </row>
    <row r="10" spans="1:6" ht="12.75" customHeight="1">
      <c r="A10" s="31"/>
      <c r="B10" s="32" t="s">
        <v>170</v>
      </c>
      <c r="C10" s="33"/>
      <c r="D10" s="33"/>
      <c r="E10" s="33"/>
      <c r="F10" s="35"/>
    </row>
    <row r="11" spans="1:6" ht="59.25" customHeight="1">
      <c r="A11" s="141">
        <v>1</v>
      </c>
      <c r="B11" s="142" t="s">
        <v>188</v>
      </c>
      <c r="C11" s="71" t="s">
        <v>28</v>
      </c>
      <c r="D11" s="143">
        <v>1</v>
      </c>
      <c r="E11" s="73"/>
      <c r="F11" s="74">
        <f>E11*D11</f>
        <v>0</v>
      </c>
    </row>
    <row r="12" spans="1:6" ht="33" customHeight="1">
      <c r="A12" s="144">
        <v>2</v>
      </c>
      <c r="B12" s="45" t="s">
        <v>189</v>
      </c>
      <c r="C12" s="56" t="s">
        <v>28</v>
      </c>
      <c r="D12" s="145">
        <v>2</v>
      </c>
      <c r="E12" s="58"/>
      <c r="F12" s="76">
        <f aca="true" t="shared" si="0" ref="F12:F26">D12*E12</f>
        <v>0</v>
      </c>
    </row>
    <row r="13" spans="1:6" ht="12.75" customHeight="1">
      <c r="A13" s="144">
        <v>3</v>
      </c>
      <c r="B13" s="45" t="s">
        <v>190</v>
      </c>
      <c r="C13" s="56" t="s">
        <v>28</v>
      </c>
      <c r="D13" s="145">
        <v>2</v>
      </c>
      <c r="E13" s="58"/>
      <c r="F13" s="76">
        <f t="shared" si="0"/>
        <v>0</v>
      </c>
    </row>
    <row r="14" spans="1:6" ht="22.5" customHeight="1">
      <c r="A14" s="144">
        <v>4</v>
      </c>
      <c r="B14" s="45" t="s">
        <v>191</v>
      </c>
      <c r="C14" s="56" t="s">
        <v>49</v>
      </c>
      <c r="D14" s="145">
        <v>220</v>
      </c>
      <c r="E14" s="58"/>
      <c r="F14" s="76">
        <f t="shared" si="0"/>
        <v>0</v>
      </c>
    </row>
    <row r="15" spans="1:6" ht="22.5" customHeight="1">
      <c r="A15" s="144">
        <v>5</v>
      </c>
      <c r="B15" s="45" t="s">
        <v>192</v>
      </c>
      <c r="C15" s="56" t="s">
        <v>28</v>
      </c>
      <c r="D15" s="145">
        <v>3</v>
      </c>
      <c r="E15" s="58"/>
      <c r="F15" s="76">
        <f t="shared" si="0"/>
        <v>0</v>
      </c>
    </row>
    <row r="16" spans="1:6" ht="22.5" customHeight="1">
      <c r="A16" s="144">
        <v>6</v>
      </c>
      <c r="B16" s="45" t="s">
        <v>193</v>
      </c>
      <c r="C16" s="56" t="s">
        <v>28</v>
      </c>
      <c r="D16" s="145">
        <v>3</v>
      </c>
      <c r="E16" s="58"/>
      <c r="F16" s="76">
        <f t="shared" si="0"/>
        <v>0</v>
      </c>
    </row>
    <row r="17" spans="1:6" ht="22.5" customHeight="1">
      <c r="A17" s="144">
        <v>7</v>
      </c>
      <c r="B17" s="45" t="s">
        <v>194</v>
      </c>
      <c r="C17" s="56" t="s">
        <v>28</v>
      </c>
      <c r="D17" s="145">
        <v>2</v>
      </c>
      <c r="E17" s="58"/>
      <c r="F17" s="76">
        <f t="shared" si="0"/>
        <v>0</v>
      </c>
    </row>
    <row r="18" spans="1:6" ht="22.5" customHeight="1">
      <c r="A18" s="144">
        <v>8</v>
      </c>
      <c r="B18" s="45" t="s">
        <v>195</v>
      </c>
      <c r="C18" s="56" t="s">
        <v>28</v>
      </c>
      <c r="D18" s="145">
        <v>2</v>
      </c>
      <c r="E18" s="58"/>
      <c r="F18" s="76">
        <f t="shared" si="0"/>
        <v>0</v>
      </c>
    </row>
    <row r="19" spans="1:6" ht="22.5" customHeight="1">
      <c r="A19" s="144">
        <v>9</v>
      </c>
      <c r="B19" s="45" t="s">
        <v>196</v>
      </c>
      <c r="C19" s="56" t="s">
        <v>28</v>
      </c>
      <c r="D19" s="145">
        <v>2</v>
      </c>
      <c r="E19" s="58"/>
      <c r="F19" s="76">
        <f t="shared" si="0"/>
        <v>0</v>
      </c>
    </row>
    <row r="20" spans="1:6" ht="22.5" customHeight="1">
      <c r="A20" s="144">
        <v>10</v>
      </c>
      <c r="B20" s="45" t="s">
        <v>197</v>
      </c>
      <c r="C20" s="56" t="s">
        <v>28</v>
      </c>
      <c r="D20" s="145">
        <v>1</v>
      </c>
      <c r="E20" s="58"/>
      <c r="F20" s="76">
        <f t="shared" si="0"/>
        <v>0</v>
      </c>
    </row>
    <row r="21" spans="1:6" ht="22.5" customHeight="1">
      <c r="A21" s="144">
        <v>11</v>
      </c>
      <c r="B21" s="45" t="s">
        <v>198</v>
      </c>
      <c r="C21" s="56" t="s">
        <v>28</v>
      </c>
      <c r="D21" s="145">
        <v>1</v>
      </c>
      <c r="E21" s="58"/>
      <c r="F21" s="76">
        <f t="shared" si="0"/>
        <v>0</v>
      </c>
    </row>
    <row r="22" spans="1:6" ht="22.5" customHeight="1">
      <c r="A22" s="144">
        <v>12</v>
      </c>
      <c r="B22" s="45" t="s">
        <v>199</v>
      </c>
      <c r="C22" s="56" t="s">
        <v>28</v>
      </c>
      <c r="D22" s="145">
        <v>1</v>
      </c>
      <c r="E22" s="58"/>
      <c r="F22" s="76">
        <f t="shared" si="0"/>
        <v>0</v>
      </c>
    </row>
    <row r="23" spans="1:6" ht="12.75" customHeight="1">
      <c r="A23" s="144">
        <v>13</v>
      </c>
      <c r="B23" s="45" t="s">
        <v>200</v>
      </c>
      <c r="C23" s="56" t="s">
        <v>49</v>
      </c>
      <c r="D23" s="145">
        <v>1</v>
      </c>
      <c r="E23" s="58"/>
      <c r="F23" s="76">
        <f t="shared" si="0"/>
        <v>0</v>
      </c>
    </row>
    <row r="24" spans="1:6" ht="12.75" customHeight="1">
      <c r="A24" s="144">
        <v>14</v>
      </c>
      <c r="B24" s="45" t="s">
        <v>201</v>
      </c>
      <c r="C24" s="56" t="s">
        <v>28</v>
      </c>
      <c r="D24" s="145">
        <v>2</v>
      </c>
      <c r="E24" s="58"/>
      <c r="F24" s="76">
        <f t="shared" si="0"/>
        <v>0</v>
      </c>
    </row>
    <row r="25" spans="1:6" ht="22.5" customHeight="1">
      <c r="A25" s="144">
        <v>15</v>
      </c>
      <c r="B25" s="45" t="s">
        <v>202</v>
      </c>
      <c r="C25" s="56" t="s">
        <v>28</v>
      </c>
      <c r="D25" s="145">
        <v>1</v>
      </c>
      <c r="E25" s="58"/>
      <c r="F25" s="76">
        <f t="shared" si="0"/>
        <v>0</v>
      </c>
    </row>
    <row r="26" spans="1:6" ht="21.75" customHeight="1">
      <c r="A26" s="144">
        <v>16</v>
      </c>
      <c r="B26" s="45" t="s">
        <v>203</v>
      </c>
      <c r="C26" s="56" t="s">
        <v>49</v>
      </c>
      <c r="D26" s="145">
        <v>24</v>
      </c>
      <c r="E26" s="58"/>
      <c r="F26" s="76">
        <f t="shared" si="0"/>
        <v>0</v>
      </c>
    </row>
    <row r="27" spans="1:6" ht="12.75" customHeight="1">
      <c r="A27" s="55"/>
      <c r="B27" s="59"/>
      <c r="C27" s="46"/>
      <c r="D27" s="46"/>
      <c r="E27" s="48"/>
      <c r="F27" s="49"/>
    </row>
    <row r="28" spans="1:6" ht="7.5" customHeight="1">
      <c r="A28" s="168"/>
      <c r="B28" s="168"/>
      <c r="C28" s="168"/>
      <c r="D28" s="168"/>
      <c r="E28" s="168"/>
      <c r="F28" s="168"/>
    </row>
    <row r="29" spans="1:6" ht="52.5" customHeight="1">
      <c r="A29" s="44" t="s">
        <v>40</v>
      </c>
      <c r="B29" s="45" t="s">
        <v>167</v>
      </c>
      <c r="C29" s="46"/>
      <c r="D29" s="47">
        <v>0.02</v>
      </c>
      <c r="E29" s="48">
        <f>SUM(F11:F27)</f>
        <v>0</v>
      </c>
      <c r="F29" s="49">
        <f>D29*E29</f>
        <v>0</v>
      </c>
    </row>
    <row r="30" spans="1:6" ht="42.75" customHeight="1">
      <c r="A30" s="44" t="s">
        <v>42</v>
      </c>
      <c r="B30" s="45" t="s">
        <v>43</v>
      </c>
      <c r="C30" s="46"/>
      <c r="D30" s="47">
        <v>0.04</v>
      </c>
      <c r="E30" s="48">
        <f>SUM(F11:F27)</f>
        <v>0</v>
      </c>
      <c r="F30" s="49">
        <f>D30*E30</f>
        <v>0</v>
      </c>
    </row>
    <row r="31" spans="1:6" ht="7.5" customHeight="1">
      <c r="A31" s="168"/>
      <c r="B31" s="168"/>
      <c r="C31" s="168"/>
      <c r="D31" s="168"/>
      <c r="E31" s="168"/>
      <c r="F31" s="168"/>
    </row>
  </sheetData>
  <sheetProtection password="E160" sheet="1"/>
  <mergeCells count="9">
    <mergeCell ref="A9:F9"/>
    <mergeCell ref="A28:F28"/>
    <mergeCell ref="A31:F31"/>
    <mergeCell ref="A1:F2"/>
    <mergeCell ref="A3:F3"/>
    <mergeCell ref="B4:E4"/>
    <mergeCell ref="A5:F5"/>
    <mergeCell ref="B6:F6"/>
    <mergeCell ref="A7:F7"/>
  </mergeCells>
  <printOptions/>
  <pageMargins left="0.7875" right="0.7479166666666667" top="0.7479166666666667" bottom="0.9055555555555554" header="0.5118055555555555" footer="0.5118055555555555"/>
  <pageSetup horizontalDpi="300" verticalDpi="300" orientation="portrait" paperSize="9"/>
  <headerFooter alignWithMargins="0">
    <oddFooter>&amp;R&amp;8&amp;U000000Stran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usajz</dc:creator>
  <cp:keywords/>
  <dc:description/>
  <cp:lastModifiedBy>usajz</cp:lastModifiedBy>
  <dcterms:created xsi:type="dcterms:W3CDTF">2018-03-02T07:37:51Z</dcterms:created>
  <dcterms:modified xsi:type="dcterms:W3CDTF">2018-03-02T07:37:51Z</dcterms:modified>
  <cp:category/>
  <cp:version/>
  <cp:contentType/>
  <cp:contentStatus/>
</cp:coreProperties>
</file>