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a_delovni_zvezek"/>
  <bookViews>
    <workbookView xWindow="32767" yWindow="32767" windowWidth="28800" windowHeight="12225" tabRatio="935" activeTab="4"/>
  </bookViews>
  <sheets>
    <sheet name="0.1" sheetId="1" r:id="rId1"/>
    <sheet name="0.2" sheetId="2" r:id="rId2"/>
    <sheet name="101" sheetId="3" r:id="rId3"/>
    <sheet name="201" sheetId="4" r:id="rId4"/>
    <sheet name="301" sheetId="5" r:id="rId5"/>
  </sheets>
  <externalReferences>
    <externalReference r:id="rId8"/>
    <externalReference r:id="rId9"/>
    <externalReference r:id="rId10"/>
  </externalReferences>
  <definedNames>
    <definedName name="DDDD">'[2]Podatki'!$A$45:$J$52</definedName>
    <definedName name="JANUS05">'[2]Podatki'!$A$45:$J$52</definedName>
    <definedName name="K" localSheetId="4">'[3]Sum'!$G$38</definedName>
    <definedName name="K">'[1]Sum'!$G$38</definedName>
    <definedName name="_xlnm.Print_Area" localSheetId="0">'0.1'!$A$1:$B$23</definedName>
    <definedName name="_xlnm.Print_Area" localSheetId="1">'0.2'!$A$1:$B$20</definedName>
    <definedName name="_xlnm.Print_Area" localSheetId="2">'101'!$A$1:$E$31</definedName>
    <definedName name="_xlnm.Print_Area" localSheetId="3">'201'!$A$1:$E$94</definedName>
    <definedName name="_xlnm.Print_Area" localSheetId="4">'301'!$A$1:$E$69</definedName>
    <definedName name="_xlnm.Print_Titles" localSheetId="2">'101'!$3:$4</definedName>
    <definedName name="_xlnm.Print_Titles" localSheetId="3">'201'!$3:$4</definedName>
    <definedName name="_xlnm.Print_Titles" localSheetId="4">'301'!$3:$4</definedName>
  </definedNames>
  <calcPr fullCalcOnLoad="1"/>
</workbook>
</file>

<file path=xl/sharedStrings.xml><?xml version="1.0" encoding="utf-8"?>
<sst xmlns="http://schemas.openxmlformats.org/spreadsheetml/2006/main" count="257" uniqueCount="167">
  <si>
    <t>Investitor:</t>
  </si>
  <si>
    <t>Objekt:</t>
  </si>
  <si>
    <t>ID:</t>
  </si>
  <si>
    <t>Vsi proizvajalci in tipi naprav in elementov v popisu materiala in del so navedeni  "kot na primer  (npr.:)". Oznake naprav služijo kot pomoč pri določitvi tehnične ustreznosti. Vse proizvajalce (tipe) naprav v popisu materiala in del potrdi investitor.</t>
  </si>
  <si>
    <t>Vse naprave in elemente se mora dobaviti z ustreznimi certifikati, atesti, garancijami, navodili za obratovanje in vzdrževanje v slovenskem jeziku.</t>
  </si>
  <si>
    <t>Pri vseh napravah in elementih je potrebno upoštevati transportne in vgradne stroške ter stroške zavarovanja in zaščite.</t>
  </si>
  <si>
    <t>Pri vseh elementih je potrebno upoštevati spojni in tesnilni material.</t>
  </si>
  <si>
    <t>Vse naprave in elemente mora vgraditi strokovno usposobljeno osebje, skladno z podrobnimi navodili proizvajalca. Po potrebi naprave vgradi osebje pooblaščeno za montažo.</t>
  </si>
  <si>
    <t>Pri vseh sistemih se upošteva tlačne preizkus, preizkuse tesnosti in druge potrebne preizkuse s sestavo zapisnikov.</t>
  </si>
  <si>
    <t>Pri vseh napravah je potrebno upoštevati stroške zagona, meritve, nastavitev obratovalnih količin in šolanje predstavnika investitorja, s sestavo zapisnikov.</t>
  </si>
  <si>
    <t>Pri ventilacijskih in klimatizacijskih napravah je potrebno upoštevati zahteve za preskus in prevzem sistema iz  pravilnika o prezračevanju in klimatizaciji stavb.</t>
  </si>
  <si>
    <t>Centralni nadzorni sistem CNS: Vsak krmilnik mora omogočati komunikacijo preko TCP/IP MODBUS protokola.  Omogočati mora branje relevantni podatkov o stanju naprave, obratovalne ure in vse napake z opisi. Omogočati mora vlivanje na delovanje naprave v smislu vklop/izklop in stopenjsko delovanje, če je to potrebno. Vsak krmilnik mora imeti brezpotencialni izhod DO: napaka in digitalni vhod DI: vklop/izklop naprave. V primeru da je možno stopenjsko krmiljenje, mora zagotoviti več DI.. Dobavitelj krmilnika mora ob dobavi izročiti dokumentacijo vseh razpoložljivijh sponk s funkcionalnim opisom. Poleg tega mora izročiti tabelo lokacij spremenljivk, ki jih lahko beremo preko TCP/IP MODBUSA, kot tudi tabelo spremenljivk, na katere lahko vplivamo - vpisujemo vrednosti preko bus povezave. Za vse naprave je zahtevano delovanje po urniku. Urnik se vzpostavi centralno na nadzornem računalniku in se prenese na posamezne naprave.</t>
  </si>
  <si>
    <t>m2</t>
  </si>
  <si>
    <t>DDV (22%):</t>
  </si>
  <si>
    <t>Opis</t>
  </si>
  <si>
    <t>cena/enota</t>
  </si>
  <si>
    <t>količina</t>
  </si>
  <si>
    <t>enota</t>
  </si>
  <si>
    <t>cena</t>
  </si>
  <si>
    <t>Pri izdelavi ponudbe morajo biti vse spremembe proizvajalcev (tipov) naprav navedene in jasno označene. Spremembe potrdi investitor ali pooblaščeni nadzor nad izvedbo gradnje.</t>
  </si>
  <si>
    <t>Vsa dela na objektu se morajo izvajati v skladu z načrti ter popisi materiala in del faze PZI.</t>
  </si>
  <si>
    <t>npr.:</t>
  </si>
  <si>
    <t>tip:</t>
  </si>
  <si>
    <t>Dobava in montaža:</t>
  </si>
  <si>
    <t>kos</t>
  </si>
  <si>
    <t>GASILNI APARAT (ABC)</t>
  </si>
  <si>
    <t xml:space="preserve">npr.: </t>
  </si>
  <si>
    <t xml:space="preserve">tip: </t>
  </si>
  <si>
    <t>Dobava in montaža</t>
  </si>
  <si>
    <t>Napisne tablice, izdelane v skladu z  SIST ISO 1013, za označitev naprav in sredstev za gašenje požara.</t>
  </si>
  <si>
    <t>ISO 1013</t>
  </si>
  <si>
    <t>ur</t>
  </si>
  <si>
    <t xml:space="preserve">Dobava in montaža: </t>
  </si>
  <si>
    <t>m</t>
  </si>
  <si>
    <t>POLOPLAST - PoloKal NG</t>
  </si>
  <si>
    <t>HL</t>
  </si>
  <si>
    <t>NOSILNI MATERIAL</t>
  </si>
  <si>
    <t>kg</t>
  </si>
  <si>
    <t>kompl</t>
  </si>
  <si>
    <t>HVAC</t>
  </si>
  <si>
    <t>KRONSKO VRTANJE LUKENJ V PLOŠČI IN ZIDOVIH</t>
  </si>
  <si>
    <t>ZAGON</t>
  </si>
  <si>
    <t>SIFON KONDENZA</t>
  </si>
  <si>
    <t>GIBKA CEV</t>
  </si>
  <si>
    <t>L= 300 mm</t>
  </si>
  <si>
    <t>Gasilni aparat na suhi prah (ABC), komplet z nastavkom za pritrditev na zid in drobnim pritrdilnim materialom. Aparat opremljen s certifikatom USM GA z vpisanim letom veljavnosti.</t>
  </si>
  <si>
    <t>Medij: R 410 A</t>
  </si>
  <si>
    <t>NOTRANJA ENOTA - DX</t>
  </si>
  <si>
    <t>Zagon krmiljenja in nastavitev obratovalnih parametrov, šolanje predstavnika investitorja, z zapisnikom.</t>
  </si>
  <si>
    <t>ELEKTRO POVEZAVE</t>
  </si>
  <si>
    <t>Izvedba elektro povezave med zunanjo in notrano enoto, s kablom, spojkami, pritrdilnim materialom.</t>
  </si>
  <si>
    <t>BAKRENA CEV - ROLA</t>
  </si>
  <si>
    <t>POLNJENJE SISTEMA</t>
  </si>
  <si>
    <t>Polnjenje DX hladilnega sistema z freonom R410A, komplet z dobavo freona in preizkusnim zagonom</t>
  </si>
  <si>
    <t>ZAŠČITNI KANAL</t>
  </si>
  <si>
    <t>PRITRDILNI MATERIAL</t>
  </si>
  <si>
    <t>Spojni, tesnilni, nosilni in pritrdilni material, sestoječ iz: jekleni profili, pocinkan perforiran trak, navojne palice in vijaki z vložki za vgradnjo v zid ali beton</t>
  </si>
  <si>
    <t>LINDAB</t>
  </si>
  <si>
    <t>b = 0,8÷1,2 mm</t>
  </si>
  <si>
    <t>M4/1</t>
  </si>
  <si>
    <t>DUŠILEC ZVOKA - OKROGEL</t>
  </si>
  <si>
    <t>Spojni, tesnilni,  nosilni in pritrdilni materiala za kanale, sestoječega iz: varilni material,  nosilne objemke z zateznimi vijaki in gumiranim vložkom (npr: MUPRO), jeleni pocinkani profili (NPU in NPL), jekleni pocinkani perforiran tak, jeklene navojne palice in jekleni vijaki (M8, M10, M12), vložki za vgradnjo v zid ali beton, prirobnicami s tesnilnim in pritrdilnim materialom.</t>
  </si>
  <si>
    <t>Nastavitve in meritve ventilacijskih sistemov in izdaja poročila.</t>
  </si>
  <si>
    <t>U=230 V</t>
  </si>
  <si>
    <t>Ø32</t>
  </si>
  <si>
    <t>SINTETIČNA IZOLACIJA - CEVAK</t>
  </si>
  <si>
    <t>K-FLEX</t>
  </si>
  <si>
    <t>Parozaporna izolacija iz ekspandiranega polimera,  odpornost na ogenj EN 13501: BL-s3, d0, cevaste oblike, difuzijska upornost (µ &gt; 10.000), komplet z lepilom in samolepilnimi trakovi.
Debelina 13 mm.</t>
  </si>
  <si>
    <t>Bakrena brezšivne cev v roli, za instalacijo hlajenja - FREON, po SIST EN 12735, komplet s fazonskimi kosi (priključki, redukcije…), komplet  s parozaporno toplotno izolacijo.</t>
  </si>
  <si>
    <t>M4</t>
  </si>
  <si>
    <t>POPIS MATERIALA IN DEL - STROJNE INSTALACIJE - PZI - MAPA 4</t>
  </si>
  <si>
    <t>OGREVANJE</t>
  </si>
  <si>
    <t>VENTILACIJA</t>
  </si>
  <si>
    <t>DEMONTAŽA</t>
  </si>
  <si>
    <t>NASTAVITEV IN MERITEV SISTEMA</t>
  </si>
  <si>
    <t>Demontaža:</t>
  </si>
  <si>
    <t>MITSUBISHI</t>
  </si>
  <si>
    <t>tz_hlajenja= -10 ÷ +46°C</t>
  </si>
  <si>
    <t>Qg= 3,2 kW</t>
  </si>
  <si>
    <t>Cu Ø6,35</t>
  </si>
  <si>
    <t>Cu Ø9,52</t>
  </si>
  <si>
    <r>
      <t xml:space="preserve">Vrtanje lukenj Ø65÷125 za potrebe novih razvodov, v AB zidovih, </t>
    </r>
    <r>
      <rPr>
        <sz val="10"/>
        <color indexed="8"/>
        <rFont val="Calibri"/>
        <family val="2"/>
      </rPr>
      <t>globina do 30 cm</t>
    </r>
    <r>
      <rPr>
        <sz val="10"/>
        <color theme="1"/>
        <rFont val="Calibri"/>
        <family val="2"/>
      </rPr>
      <t>, komplet s s čiščenjem.</t>
    </r>
  </si>
  <si>
    <t>ZUNANJA ENOTA - MULTISPLIT</t>
  </si>
  <si>
    <t>PP KANALIZACIJSKA CEV - NAD SPUŠČENIM STROPOM</t>
  </si>
  <si>
    <t>PP32</t>
  </si>
  <si>
    <t>Gibka cev iz PVC, komplet z vijačno s spojko za odvod kondenza</t>
  </si>
  <si>
    <t>Pozicija</t>
  </si>
  <si>
    <t>OZNAČITEV GASILNIH APARATOV</t>
  </si>
  <si>
    <t>SKUPAJ PO RAZPISU:</t>
  </si>
  <si>
    <t>SKUPAJ Z DDV PO RAZPISU:</t>
  </si>
  <si>
    <t>MESTNA OBČINA NOVA GORICA</t>
  </si>
  <si>
    <t>TRG EDVARDA KARDELJA 1</t>
  </si>
  <si>
    <t>5000 NOVA GORICA</t>
  </si>
  <si>
    <t>CENTER TRAJNOSTNE MOBILNOSTI IN TIC - NOTRANJOST</t>
  </si>
  <si>
    <t>KIDRIČEVA 11, 5000 NOVA GORICA</t>
  </si>
  <si>
    <t>19-11-10-1</t>
  </si>
  <si>
    <t>301</t>
  </si>
  <si>
    <t>101</t>
  </si>
  <si>
    <t>Obveščanje, zapiranje in praznjenje obstoječega toplovodnega razvoda (DN15 L=14 m), začepitev cevi, odvoz na odpad ali v skladišče.</t>
  </si>
  <si>
    <t>Obveščanje, izklop iz električnega napajanja in demontaža obstoječega ventilatorja  - zidni kopalniški ventilator, v prostoru WC-ja, odvoz na odpad ali v skladišče.</t>
  </si>
  <si>
    <t>SISTEM HLAJENJA</t>
  </si>
  <si>
    <t>Obveščanje, praznjenje freona, demontaža zunanje enote, cevnih povezav in dveh notranjih enot,  odvoz na odpad ali v skladišče.</t>
  </si>
  <si>
    <t>S-6 (9 EG)</t>
  </si>
  <si>
    <t>POMOŽNA DELA</t>
  </si>
  <si>
    <t>Pomožna dela za izvedbo strojnih inštalacije.</t>
  </si>
  <si>
    <t>Obračunano po dejansko izvedenih urah na objektu!</t>
  </si>
  <si>
    <t>201</t>
  </si>
  <si>
    <t>OGREVANJE IN HLAJENJE</t>
  </si>
  <si>
    <t>ELEKTRIČNI KONVEKTOR</t>
  </si>
  <si>
    <t>THERMOR</t>
  </si>
  <si>
    <t>EVIDENCE 2</t>
  </si>
  <si>
    <t>A×B/H=370×78/450 mm</t>
  </si>
  <si>
    <t>m=3,35 kg</t>
  </si>
  <si>
    <t>Qg_n= 500 W (230 V, IP42)</t>
  </si>
  <si>
    <t>Zunanja enota DX sistema - ena enota za tri notranje enote - multisplit. Delovanje za ogrevanje in hlajenje.
Glavni deli:  pločevinasto ohišje, uparjalnik (zrak/freon), kompresor, termostatski ventili, varnostna tlačna stikala, varnostni ventili, lovilno korito kondenza, zidni nosilec, .... 
Komplet z antivibracijskimi nosilnimi podstavki.</t>
  </si>
  <si>
    <t>MXZ-4E72VA</t>
  </si>
  <si>
    <t>Pel=2,28 kW (230 V)</t>
  </si>
  <si>
    <t>Qh_n= 7,2 kW</t>
  </si>
  <si>
    <t>Qg_n= 8,6 kW</t>
  </si>
  <si>
    <t>A×B/H=840×330/710 mm</t>
  </si>
  <si>
    <t>m=59 kg</t>
  </si>
  <si>
    <t>SEER 5,7</t>
  </si>
  <si>
    <t>SCOP 3,9</t>
  </si>
  <si>
    <t>Qh= 2,6 kW</t>
  </si>
  <si>
    <t>Pel=20 W</t>
  </si>
  <si>
    <t>SLZ-M25FA + SLP-2FALM</t>
  </si>
  <si>
    <t>Notranja enota stropne kasetne izvedbe. 
Glavni deli: ohišje iz pocinkane pločevine, zajemni spodnji element z zajemno rešetko in štiristranskimi vpihovalnimi loputami, kondenzator (uparjalnik) freona (freon/zrak), lovilno korito kondenza  s črpalko kondenza in priključno cevko, priključki freona, večstopenjski ventilator...
Daljinski krmilnik notranje enote, z zidnim nosilcem.
Komplet s pritrdilnim materialom.</t>
  </si>
  <si>
    <t>A×B/H=625×625/245 mm</t>
  </si>
  <si>
    <t>PVC Ø20</t>
  </si>
  <si>
    <t>50×100 mm</t>
  </si>
  <si>
    <t>Zaščitni kanal iz UV odporne bele plastika, komplet z drobnim pritrdilnim materialom. Za vodenje fronskega razvoda in povezovalnih kablov med notranimi enotami in zunanjo enoto.</t>
  </si>
  <si>
    <t>tg_hlajenja= -15 ÷ +24°C</t>
  </si>
  <si>
    <t>Sifon kondenza za vgradnjo na zid, s kroglico, komplet z vgradnim materiajalom in snemljivim servisnim pokrovom</t>
  </si>
  <si>
    <t>ČISTILNE ODPRTINE</t>
  </si>
  <si>
    <t xml:space="preserve">Čistilne odprtine za montažo na spiro kanal iz pocinkane pločevine. </t>
  </si>
  <si>
    <t>Električni konvektor, za zidno montažo, sestavljen iz: ohišje s pritrdili za na zid, odprtina za izhod zraka z rešetko, stikalo za preklop med načini delovanja, gumb za uravnavanje temperature, naprava za zaščito pred pregretjem, grelni element, senzor sobne temperature, sprednja plošča, komplet z drobnim pritrdilnim materijalom.</t>
  </si>
  <si>
    <t>Odtočna kanalizacijske cevi iz plipropilena - PP, z čašastim priključkom, po DIN 19560.
Komplet s fazonskimi kosti (kolena, odcepi, ekscentri, razširitvami, čistilnimi kosi, …).
Komplet s tesnili in pritrdilnim materialom.
Komplet z ojačitvenimi letvicami iz pocinkane pločevine in pritrdilnimi vezicami, za cevi vodene vidno.</t>
  </si>
  <si>
    <t>ODVODNI VENTILATOR</t>
  </si>
  <si>
    <t>S&amp;P</t>
  </si>
  <si>
    <t xml:space="preserve">Odvodni ventilator kanalske tihe izvedbe,  s plastičnim ohišjem, ohišje ima perforirano dušilno oblogo s polnilom, z nosilcem za pritrditev na strop, dušilci vibracij na priklopu na kanal, brezstopenjskim stikalom, komplet z drobnim pritrdilnim materialom. </t>
  </si>
  <si>
    <t>TD-350/125 SILENT + REB-1N + dušilci vibracij</t>
  </si>
  <si>
    <t>odvod zraka ODV = 90 m3/h</t>
  </si>
  <si>
    <t>eksterni padec tlaka na odvodu ODV = 95 Pa</t>
  </si>
  <si>
    <t>Električna moč =30 W</t>
  </si>
  <si>
    <t>PROTIPOVRATNA LOPUTA</t>
  </si>
  <si>
    <t>Protipovratna loputa iz pocinkane pločevine, za vgradnjo v spiro kanal.</t>
  </si>
  <si>
    <t>Priključek: Ø125</t>
  </si>
  <si>
    <t>L×Dd/Dz = 900 × Ø125 / Ø224 mm</t>
  </si>
  <si>
    <t>SL 125-900</t>
  </si>
  <si>
    <t xml:space="preserve">Ovalni dušilec zvoka: ohišje iz aluminijaste pločevine, z notranjim preforiranim dušilnim obodom </t>
  </si>
  <si>
    <t>Ø125</t>
  </si>
  <si>
    <t>PREZRAČEVALNI VENTIL - ODVODNI</t>
  </si>
  <si>
    <t>Okrogli prezračevalni venil iz vroče cinkane pločevine.
Bavano  RAL 9010 - bela.</t>
  </si>
  <si>
    <t>Komplet z vgradnim okvirjem iz vroče cinkane pločevine za vgradnjo na okrogli kanal.</t>
  </si>
  <si>
    <t>KU 125</t>
  </si>
  <si>
    <t>DEMONTAŽA OBSTOJEČEGA VENTILATORJA</t>
  </si>
  <si>
    <t>PREDELAVA IZPUHA</t>
  </si>
  <si>
    <t>Predelava skupnega izpuha za potrebe priklopa novega zidnega ventilatorja in odvodne cevi DN125, komplet z izolacijskim panelom 450×400 mm in drobnim pritrdilnim materialom.</t>
  </si>
  <si>
    <t>Obveščanje, odklop iz električnega napajanja, demontaža odvodnega ventilatorja in panela odvoz na odpad.</t>
  </si>
  <si>
    <t>VENTILATOR - STENSKI</t>
  </si>
  <si>
    <t>P= 45 W (230 V)</t>
  </si>
  <si>
    <t>Stenski odovni ventilator s časovnim stikalom "TIMER", z možnostjo nastavitve časa delovanja, sestoječ iz: ohišje iz UV odporne plastike, radialni ventilatrski rotor, elektromotor in krmilnik s časovnim programatorjem, protipovratna loputa, komplet z drobnim pritrdilnim materialom za montažo na zid</t>
  </si>
  <si>
    <t>SILENT-100 - CZR</t>
  </si>
  <si>
    <t>za kanal DN125</t>
  </si>
  <si>
    <t>VENTILACIJSKI KANAL - SPIRO KANAL</t>
  </si>
  <si>
    <t>Spiro kanal iz pocinkane pločevine. 
Komplet s fazonskimi kosi (kolena, odcepi, T-kosi, odcepi za gibke cevi, lopute za enkratno nastavitev, redukcije...),ter drobnim spojnim in pritrdilnim materialom. 
Vsi deli ventilacijskih kanalov se opremijo z natičnimi spoji. Izvedba skladno s standardom SIST EN 1507: tesnost razred B.</t>
  </si>
  <si>
    <t xml:space="preserve">VENTILACIJA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</si>
</sst>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000"/>
    <numFmt numFmtId="168" formatCode="#,##0.0"/>
    <numFmt numFmtId="169" formatCode="_(* #,##0.00_);_(* \(#,##0.00\);_(* &quot;-&quot;??_);_(@_)"/>
    <numFmt numFmtId="170" formatCode="_-* #,##0\ &quot;SIT&quot;_-;\-* #,##0\ &quot;SIT&quot;_-;_-* &quot;-&quot;\ &quot;SIT&quot;_-;_-@_-"/>
    <numFmt numFmtId="171" formatCode="_-* #,##0.00\ &quot;SIT&quot;_-;\-* #,##0.00\ &quot;SIT&quot;_-;_-* &quot;-&quot;??\ &quot;SIT&quot;_-;_-@_-"/>
    <numFmt numFmtId="172" formatCode="\$#,##0\ ;\(\$#,##0\)"/>
    <numFmt numFmtId="173" formatCode="_-* #,##0.00\ _S_I_T_-;\-* #,##0.00\ _S_I_T_-;_-* &quot;-&quot;??\ _S_I_T_-;_-@_-"/>
    <numFmt numFmtId="174" formatCode="#,##0.00\ _€"/>
    <numFmt numFmtId="175" formatCode="0.0"/>
    <numFmt numFmtId="176" formatCode="00&quot;.&quot;"/>
    <numFmt numFmtId="177" formatCode="_-* #,##0.00\ _S_I_T_-;\-* #,##0.00\ _S_I_T_-;_-* \-??\ _S_I_T_-;_-@_-"/>
    <numFmt numFmtId="178" formatCode="#,##0.00&quot; SIT&quot;"/>
    <numFmt numFmtId="179" formatCode="#,##0.00\ _S_I_T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0&quot; €&quot;;\-#,##0.00&quot; €&quot;"/>
  </numFmts>
  <fonts count="73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8"/>
      <name val="Helv"/>
      <family val="2"/>
    </font>
    <font>
      <sz val="10"/>
      <name val="Helv"/>
      <family val="0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8"/>
      <color indexed="56"/>
      <name val="Cambria"/>
      <family val="2"/>
    </font>
    <font>
      <sz val="10"/>
      <name val="Times New Roman CE"/>
      <family val="0"/>
    </font>
    <font>
      <sz val="8"/>
      <name val="Times New Roman CE"/>
      <family val="1"/>
    </font>
    <font>
      <sz val="10"/>
      <color indexed="24"/>
      <name val="Arial"/>
      <family val="2"/>
    </font>
    <font>
      <sz val="9"/>
      <name val="Futura Prins"/>
      <family val="0"/>
    </font>
    <font>
      <sz val="12"/>
      <name val="Times New Roman"/>
      <family val="1"/>
    </font>
    <font>
      <sz val="10"/>
      <name val="Arial CE"/>
      <family val="0"/>
    </font>
    <font>
      <sz val="8.5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Arial"/>
      <family val="2"/>
    </font>
    <font>
      <sz val="8"/>
      <name val="Arial"/>
      <family val="2"/>
    </font>
    <font>
      <u val="single"/>
      <sz val="12"/>
      <color indexed="12"/>
      <name val="Calibri"/>
      <family val="2"/>
    </font>
    <font>
      <b/>
      <sz val="10"/>
      <color indexed="8"/>
      <name val="Calibri"/>
      <family val="2"/>
    </font>
    <font>
      <u val="single"/>
      <sz val="12"/>
      <color indexed="20"/>
      <name val="Calibri"/>
      <family val="2"/>
    </font>
    <font>
      <sz val="10"/>
      <color indexed="10"/>
      <name val="Calibri"/>
      <family val="2"/>
    </font>
    <font>
      <b/>
      <sz val="10"/>
      <name val="Calibri"/>
      <family val="2"/>
    </font>
    <font>
      <b/>
      <sz val="8"/>
      <color indexed="56"/>
      <name val="Arial"/>
      <family val="2"/>
    </font>
    <font>
      <b/>
      <sz val="10"/>
      <name val="Cambria"/>
      <family val="1"/>
    </font>
    <font>
      <sz val="9"/>
      <color indexed="10"/>
      <name val="Calibri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Calibri"/>
      <family val="2"/>
    </font>
    <font>
      <b/>
      <sz val="11"/>
      <color rgb="FF3F3F3F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rgb="FFFF0000"/>
      <name val="Calibri"/>
      <family val="2"/>
    </font>
    <font>
      <sz val="10"/>
      <color rgb="FF000000"/>
      <name val="Calibri"/>
      <family val="2"/>
    </font>
    <font>
      <b/>
      <sz val="8"/>
      <color theme="3"/>
      <name val="Arial"/>
      <family val="2"/>
    </font>
    <font>
      <sz val="9"/>
      <color rgb="FFFF0000"/>
      <name val="Calibri"/>
      <family val="2"/>
    </font>
    <font>
      <b/>
      <sz val="10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3"/>
      </top>
      <bottom>
        <color indexed="63"/>
      </bottom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0">
    <xf numFmtId="4" fontId="0" fillId="0" borderId="0">
      <alignment horizontal="left" vertical="top" wrapText="1"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8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8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8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8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169" fontId="20" fillId="0" borderId="0" applyFont="0" applyFill="0" applyBorder="0" applyAlignment="0" applyProtection="0"/>
    <xf numFmtId="3" fontId="21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2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4" fontId="0" fillId="0" borderId="0">
      <alignment horizontal="right" vertical="top" wrapText="1"/>
      <protection/>
    </xf>
    <xf numFmtId="4" fontId="34" fillId="0" borderId="0">
      <alignment horizontal="right" vertical="top" wrapText="1"/>
      <protection/>
    </xf>
    <xf numFmtId="4" fontId="0" fillId="0" borderId="0">
      <alignment horizontal="right" vertical="top" wrapText="1"/>
      <protection/>
    </xf>
    <xf numFmtId="4" fontId="0" fillId="0" borderId="0">
      <alignment horizontal="right" vertical="top" wrapText="1"/>
      <protection/>
    </xf>
    <xf numFmtId="4" fontId="0" fillId="0" borderId="0">
      <alignment horizontal="right" vertical="top" wrapText="1"/>
      <protection/>
    </xf>
    <xf numFmtId="0" fontId="49" fillId="34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29" fillId="0" borderId="1" applyAlignment="0">
      <protection/>
    </xf>
    <xf numFmtId="0" fontId="1" fillId="0" borderId="0">
      <alignment/>
      <protection/>
    </xf>
    <xf numFmtId="4" fontId="2" fillId="3" borderId="0" applyBorder="0" applyProtection="0">
      <alignment horizontal="left" vertical="top"/>
    </xf>
    <xf numFmtId="2" fontId="2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5" borderId="2" applyNumberFormat="0" applyAlignment="0" applyProtection="0"/>
    <xf numFmtId="0" fontId="6" fillId="36" borderId="3" applyNumberFormat="0" applyAlignment="0" applyProtection="0"/>
    <xf numFmtId="0" fontId="6" fillId="36" borderId="3" applyNumberFormat="0" applyAlignment="0" applyProtection="0"/>
    <xf numFmtId="0" fontId="6" fillId="36" borderId="3" applyNumberFormat="0" applyAlignment="0" applyProtection="0"/>
    <xf numFmtId="0" fontId="6" fillId="36" borderId="3" applyNumberFormat="0" applyAlignment="0" applyProtection="0"/>
    <xf numFmtId="0" fontId="6" fillId="36" borderId="3" applyNumberFormat="0" applyAlignment="0" applyProtection="0"/>
    <xf numFmtId="0" fontId="6" fillId="36" borderId="3" applyNumberFormat="0" applyAlignment="0" applyProtection="0"/>
    <xf numFmtId="0" fontId="6" fillId="36" borderId="3" applyNumberFormat="0" applyAlignment="0" applyProtection="0"/>
    <xf numFmtId="0" fontId="6" fillId="36" borderId="3" applyNumberFormat="0" applyAlignment="0" applyProtection="0"/>
    <xf numFmtId="0" fontId="6" fillId="36" borderId="3" applyNumberFormat="0" applyAlignment="0" applyProtection="0"/>
    <xf numFmtId="0" fontId="6" fillId="36" borderId="3" applyNumberFormat="0" applyAlignment="0" applyProtection="0"/>
    <xf numFmtId="0" fontId="6" fillId="36" borderId="3" applyNumberFormat="0" applyAlignment="0" applyProtection="0"/>
    <xf numFmtId="0" fontId="6" fillId="36" borderId="3" applyNumberFormat="0" applyAlignment="0" applyProtection="0"/>
    <xf numFmtId="4" fontId="52" fillId="0" borderId="0">
      <alignment horizontal="right" vertical="top"/>
      <protection/>
    </xf>
    <xf numFmtId="4" fontId="35" fillId="0" borderId="0">
      <alignment horizontal="right" vertical="top"/>
      <protection/>
    </xf>
    <xf numFmtId="4" fontId="52" fillId="0" borderId="0">
      <alignment horizontal="right" vertical="top"/>
      <protection/>
    </xf>
    <xf numFmtId="4" fontId="52" fillId="0" borderId="0">
      <alignment horizontal="right" vertical="top"/>
      <protection/>
    </xf>
    <xf numFmtId="4" fontId="52" fillId="0" borderId="0">
      <alignment horizontal="right" vertical="top"/>
      <protection/>
    </xf>
    <xf numFmtId="4" fontId="53" fillId="0" borderId="0">
      <alignment horizontal="left" vertical="top"/>
      <protection/>
    </xf>
    <xf numFmtId="49" fontId="30" fillId="0" borderId="4">
      <alignment horizontal="left" vertical="top" wrapText="1"/>
      <protection/>
    </xf>
    <xf numFmtId="0" fontId="2" fillId="2" borderId="0" applyNumberFormat="0" applyBorder="0" applyProtection="0">
      <alignment horizontal="left" vertical="top"/>
    </xf>
    <xf numFmtId="0" fontId="54" fillId="0" borderId="5" applyNumberFormat="0" applyFill="0" applyAlignment="0" applyProtection="0"/>
    <xf numFmtId="0" fontId="7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56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" fontId="25" fillId="0" borderId="0" applyFill="0" applyBorder="0" applyProtection="0">
      <alignment horizontal="left" vertical="top" wrapText="1"/>
    </xf>
    <xf numFmtId="0" fontId="2" fillId="2" borderId="0" applyNumberFormat="0" applyBorder="0" applyProtection="0">
      <alignment horizontal="left" vertical="top"/>
    </xf>
    <xf numFmtId="0" fontId="2" fillId="2" borderId="0" applyNumberFormat="0" applyBorder="0" applyProtection="0">
      <alignment horizontal="left" vertical="top"/>
    </xf>
    <xf numFmtId="0" fontId="31" fillId="0" borderId="0">
      <alignment/>
      <protection/>
    </xf>
    <xf numFmtId="0" fontId="3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6" fillId="0" borderId="0">
      <alignment/>
      <protection/>
    </xf>
    <xf numFmtId="4" fontId="0" fillId="0" borderId="0">
      <alignment horizontal="left" vertical="top" wrapText="1"/>
      <protection/>
    </xf>
    <xf numFmtId="4" fontId="0" fillId="0" borderId="0">
      <alignment horizontal="left" vertical="top" wrapText="1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4" fontId="34" fillId="0" borderId="0">
      <alignment horizontal="left" vertical="top" wrapText="1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47" fillId="0" borderId="0">
      <alignment/>
      <protection/>
    </xf>
    <xf numFmtId="0" fontId="19" fillId="0" borderId="0">
      <alignment/>
      <protection/>
    </xf>
    <xf numFmtId="4" fontId="0" fillId="0" borderId="0">
      <alignment horizontal="left" vertical="top" wrapText="1"/>
      <protection/>
    </xf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47" fillId="0" borderId="0">
      <alignment/>
      <protection/>
    </xf>
    <xf numFmtId="0" fontId="19" fillId="0" borderId="0">
      <alignment/>
      <protection/>
    </xf>
    <xf numFmtId="0" fontId="47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7" fillId="0" borderId="0">
      <alignment/>
      <protection/>
    </xf>
    <xf numFmtId="0" fontId="19" fillId="0" borderId="0">
      <alignment/>
      <protection/>
    </xf>
    <xf numFmtId="2" fontId="3" fillId="0" borderId="0">
      <alignment/>
      <protection/>
    </xf>
    <xf numFmtId="0" fontId="19" fillId="0" borderId="0">
      <alignment/>
      <protection/>
    </xf>
    <xf numFmtId="4" fontId="34" fillId="0" borderId="0">
      <alignment horizontal="left" vertical="top" wrapText="1"/>
      <protection/>
    </xf>
    <xf numFmtId="0" fontId="20" fillId="0" borderId="0">
      <alignment/>
      <protection/>
    </xf>
    <xf numFmtId="0" fontId="19" fillId="0" borderId="0">
      <alignment/>
      <protection/>
    </xf>
    <xf numFmtId="0" fontId="37" fillId="0" borderId="0">
      <alignment/>
      <protection/>
    </xf>
    <xf numFmtId="0" fontId="58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9" fillId="0" borderId="0">
      <alignment/>
      <protection/>
    </xf>
    <xf numFmtId="0" fontId="26" fillId="0" borderId="0">
      <alignment/>
      <protection/>
    </xf>
    <xf numFmtId="0" fontId="59" fillId="0" borderId="0" applyNumberFormat="0" applyFill="0" applyBorder="0" applyAlignment="0" applyProtection="0"/>
    <xf numFmtId="9" fontId="47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7" fillId="39" borderId="11" applyNumberFormat="0" applyFont="0" applyAlignment="0" applyProtection="0"/>
    <xf numFmtId="0" fontId="19" fillId="40" borderId="12" applyNumberFormat="0" applyAlignment="0" applyProtection="0"/>
    <xf numFmtId="0" fontId="19" fillId="40" borderId="12" applyNumberFormat="0" applyAlignment="0" applyProtection="0"/>
    <xf numFmtId="0" fontId="19" fillId="40" borderId="12" applyNumberFormat="0" applyAlignment="0" applyProtection="0"/>
    <xf numFmtId="0" fontId="19" fillId="40" borderId="12" applyNumberFormat="0" applyAlignment="0" applyProtection="0"/>
    <xf numFmtId="0" fontId="19" fillId="40" borderId="12" applyNumberFormat="0" applyAlignment="0" applyProtection="0"/>
    <xf numFmtId="0" fontId="19" fillId="40" borderId="12" applyNumberFormat="0" applyAlignment="0" applyProtection="0"/>
    <xf numFmtId="0" fontId="19" fillId="40" borderId="12" applyNumberFormat="0" applyAlignment="0" applyProtection="0"/>
    <xf numFmtId="0" fontId="19" fillId="40" borderId="12" applyNumberFormat="0" applyAlignment="0" applyProtection="0"/>
    <xf numFmtId="0" fontId="19" fillId="40" borderId="12" applyNumberFormat="0" applyAlignment="0" applyProtection="0"/>
    <xf numFmtId="0" fontId="19" fillId="40" borderId="12" applyNumberFormat="0" applyAlignment="0" applyProtection="0"/>
    <xf numFmtId="0" fontId="19" fillId="40" borderId="12" applyNumberFormat="0" applyAlignment="0" applyProtection="0"/>
    <xf numFmtId="0" fontId="19" fillId="40" borderId="12" applyNumberFormat="0" applyAlignment="0" applyProtection="0"/>
    <xf numFmtId="0" fontId="6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0" fontId="28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8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8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8" fillId="47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8" fillId="48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8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62" fillId="0" borderId="13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63" fillId="51" borderId="15" applyNumberFormat="0" applyAlignment="0" applyProtection="0"/>
    <xf numFmtId="0" fontId="14" fillId="52" borderId="16" applyNumberFormat="0" applyAlignment="0" applyProtection="0"/>
    <xf numFmtId="0" fontId="14" fillId="52" borderId="16" applyNumberFormat="0" applyAlignment="0" applyProtection="0"/>
    <xf numFmtId="0" fontId="14" fillId="52" borderId="16" applyNumberFormat="0" applyAlignment="0" applyProtection="0"/>
    <xf numFmtId="0" fontId="14" fillId="52" borderId="16" applyNumberFormat="0" applyAlignment="0" applyProtection="0"/>
    <xf numFmtId="0" fontId="14" fillId="52" borderId="16" applyNumberFormat="0" applyAlignment="0" applyProtection="0"/>
    <xf numFmtId="0" fontId="14" fillId="52" borderId="16" applyNumberFormat="0" applyAlignment="0" applyProtection="0"/>
    <xf numFmtId="0" fontId="14" fillId="52" borderId="16" applyNumberFormat="0" applyAlignment="0" applyProtection="0"/>
    <xf numFmtId="0" fontId="14" fillId="52" borderId="16" applyNumberFormat="0" applyAlignment="0" applyProtection="0"/>
    <xf numFmtId="0" fontId="14" fillId="52" borderId="16" applyNumberFormat="0" applyAlignment="0" applyProtection="0"/>
    <xf numFmtId="0" fontId="14" fillId="52" borderId="16" applyNumberFormat="0" applyAlignment="0" applyProtection="0"/>
    <xf numFmtId="0" fontId="14" fillId="52" borderId="16" applyNumberFormat="0" applyAlignment="0" applyProtection="0"/>
    <xf numFmtId="0" fontId="14" fillId="52" borderId="16" applyNumberFormat="0" applyAlignment="0" applyProtection="0"/>
    <xf numFmtId="0" fontId="26" fillId="0" borderId="0">
      <alignment/>
      <protection/>
    </xf>
    <xf numFmtId="0" fontId="64" fillId="35" borderId="17" applyNumberFormat="0" applyAlignment="0" applyProtection="0"/>
    <xf numFmtId="0" fontId="15" fillId="36" borderId="18" applyNumberFormat="0" applyAlignment="0" applyProtection="0"/>
    <xf numFmtId="0" fontId="15" fillId="36" borderId="18" applyNumberFormat="0" applyAlignment="0" applyProtection="0"/>
    <xf numFmtId="0" fontId="15" fillId="36" borderId="18" applyNumberFormat="0" applyAlignment="0" applyProtection="0"/>
    <xf numFmtId="0" fontId="15" fillId="36" borderId="18" applyNumberFormat="0" applyAlignment="0" applyProtection="0"/>
    <xf numFmtId="0" fontId="15" fillId="36" borderId="18" applyNumberFormat="0" applyAlignment="0" applyProtection="0"/>
    <xf numFmtId="0" fontId="15" fillId="36" borderId="18" applyNumberFormat="0" applyAlignment="0" applyProtection="0"/>
    <xf numFmtId="0" fontId="15" fillId="36" borderId="18" applyNumberFormat="0" applyAlignment="0" applyProtection="0"/>
    <xf numFmtId="0" fontId="15" fillId="36" borderId="18" applyNumberFormat="0" applyAlignment="0" applyProtection="0"/>
    <xf numFmtId="0" fontId="15" fillId="36" borderId="18" applyNumberFormat="0" applyAlignment="0" applyProtection="0"/>
    <xf numFmtId="0" fontId="15" fillId="36" borderId="18" applyNumberFormat="0" applyAlignment="0" applyProtection="0"/>
    <xf numFmtId="0" fontId="15" fillId="36" borderId="18" applyNumberFormat="0" applyAlignment="0" applyProtection="0"/>
    <xf numFmtId="0" fontId="15" fillId="36" borderId="18" applyNumberFormat="0" applyAlignment="0" applyProtection="0"/>
    <xf numFmtId="0" fontId="65" fillId="53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0" borderId="0">
      <alignment/>
      <protection/>
    </xf>
    <xf numFmtId="0" fontId="20" fillId="0" borderId="19">
      <alignment horizontal="left" vertical="top" wrapText="1"/>
      <protection/>
    </xf>
    <xf numFmtId="0" fontId="21" fillId="0" borderId="20" applyNumberFormat="0" applyFont="0" applyFill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171" fontId="31" fillId="0" borderId="0" applyFont="0" applyFill="0" applyBorder="0" applyAlignment="0" applyProtection="0"/>
    <xf numFmtId="165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47" fillId="0" borderId="0" applyFont="0" applyFill="0" applyBorder="0" applyAlignment="0" applyProtection="0"/>
    <xf numFmtId="177" fontId="34" fillId="0" borderId="0" applyFill="0" applyBorder="0" applyProtection="0">
      <alignment horizontal="left" vertical="top" wrapText="1"/>
    </xf>
    <xf numFmtId="173" fontId="19" fillId="0" borderId="0" applyFont="0" applyFill="0" applyBorder="0" applyAlignment="0" applyProtection="0"/>
    <xf numFmtId="0" fontId="66" fillId="54" borderId="17" applyNumberFormat="0" applyAlignment="0" applyProtection="0"/>
    <xf numFmtId="0" fontId="17" fillId="13" borderId="18" applyNumberFormat="0" applyAlignment="0" applyProtection="0"/>
    <xf numFmtId="0" fontId="17" fillId="13" borderId="18" applyNumberFormat="0" applyAlignment="0" applyProtection="0"/>
    <xf numFmtId="0" fontId="17" fillId="13" borderId="18" applyNumberFormat="0" applyAlignment="0" applyProtection="0"/>
    <xf numFmtId="0" fontId="17" fillId="13" borderId="18" applyNumberFormat="0" applyAlignment="0" applyProtection="0"/>
    <xf numFmtId="0" fontId="17" fillId="13" borderId="18" applyNumberFormat="0" applyAlignment="0" applyProtection="0"/>
    <xf numFmtId="0" fontId="17" fillId="13" borderId="18" applyNumberFormat="0" applyAlignment="0" applyProtection="0"/>
    <xf numFmtId="0" fontId="17" fillId="13" borderId="18" applyNumberFormat="0" applyAlignment="0" applyProtection="0"/>
    <xf numFmtId="0" fontId="17" fillId="13" borderId="18" applyNumberFormat="0" applyAlignment="0" applyProtection="0"/>
    <xf numFmtId="0" fontId="17" fillId="13" borderId="18" applyNumberFormat="0" applyAlignment="0" applyProtection="0"/>
    <xf numFmtId="0" fontId="17" fillId="13" borderId="18" applyNumberFormat="0" applyAlignment="0" applyProtection="0"/>
    <xf numFmtId="0" fontId="17" fillId="13" borderId="18" applyNumberFormat="0" applyAlignment="0" applyProtection="0"/>
    <xf numFmtId="0" fontId="17" fillId="13" borderId="18" applyNumberFormat="0" applyAlignment="0" applyProtection="0"/>
    <xf numFmtId="0" fontId="67" fillId="0" borderId="21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</cellStyleXfs>
  <cellXfs count="158">
    <xf numFmtId="4" fontId="0" fillId="0" borderId="0" xfId="0" applyAlignment="1">
      <alignment horizontal="left" vertical="top" wrapText="1"/>
    </xf>
    <xf numFmtId="4" fontId="0" fillId="0" borderId="0" xfId="0" applyAlignment="1">
      <alignment horizontal="left" vertical="top" wrapText="1"/>
    </xf>
    <xf numFmtId="167" fontId="0" fillId="0" borderId="0" xfId="255" applyNumberFormat="1" applyAlignment="1">
      <alignment horizontal="right" vertical="top" indent="1"/>
      <protection/>
    </xf>
    <xf numFmtId="167" fontId="2" fillId="2" borderId="0" xfId="300" applyNumberFormat="1">
      <alignment horizontal="left" vertical="top"/>
    </xf>
    <xf numFmtId="4" fontId="0" fillId="0" borderId="0" xfId="255" applyAlignment="1">
      <alignment horizontal="right" vertical="top" indent="1"/>
      <protection/>
    </xf>
    <xf numFmtId="4" fontId="0" fillId="0" borderId="0" xfId="255">
      <alignment horizontal="right" vertical="top" wrapText="1"/>
      <protection/>
    </xf>
    <xf numFmtId="4" fontId="0" fillId="0" borderId="0" xfId="0" applyAlignment="1" quotePrefix="1">
      <alignment horizontal="left" vertical="top" wrapText="1"/>
    </xf>
    <xf numFmtId="4" fontId="0" fillId="0" borderId="0" xfId="0" applyAlignment="1">
      <alignment horizontal="left" vertical="top" wrapText="1"/>
    </xf>
    <xf numFmtId="4" fontId="0" fillId="0" borderId="0" xfId="0" applyAlignment="1">
      <alignment wrapText="1"/>
    </xf>
    <xf numFmtId="4" fontId="0" fillId="0" borderId="0" xfId="0" applyAlignment="1" quotePrefix="1">
      <alignment wrapText="1"/>
    </xf>
    <xf numFmtId="4" fontId="0" fillId="0" borderId="0" xfId="0" applyAlignment="1">
      <alignment horizontal="left" vertical="top" wrapText="1"/>
    </xf>
    <xf numFmtId="4" fontId="2" fillId="2" borderId="0" xfId="300" applyNumberFormat="1">
      <alignment horizontal="left" vertical="top"/>
    </xf>
    <xf numFmtId="4" fontId="53" fillId="0" borderId="0" xfId="298">
      <alignment horizontal="left" vertical="top"/>
      <protection/>
    </xf>
    <xf numFmtId="4" fontId="0" fillId="0" borderId="23" xfId="255" applyBorder="1">
      <alignment horizontal="right" vertical="top" wrapText="1"/>
      <protection/>
    </xf>
    <xf numFmtId="167" fontId="0" fillId="0" borderId="0" xfId="255" applyNumberFormat="1">
      <alignment horizontal="right" vertical="top" wrapText="1"/>
      <protection/>
    </xf>
    <xf numFmtId="167" fontId="0" fillId="0" borderId="23" xfId="255" applyNumberFormat="1" applyBorder="1">
      <alignment horizontal="right" vertical="top" wrapText="1"/>
      <protection/>
    </xf>
    <xf numFmtId="4" fontId="0" fillId="0" borderId="23" xfId="0" applyBorder="1" applyAlignment="1">
      <alignment horizontal="left" vertical="top" wrapText="1"/>
    </xf>
    <xf numFmtId="4" fontId="0" fillId="0" borderId="0" xfId="0" applyAlignment="1">
      <alignment horizontal="right" vertical="top" indent="1"/>
    </xf>
    <xf numFmtId="4" fontId="0" fillId="0" borderId="23" xfId="0" applyBorder="1" applyAlignment="1">
      <alignment horizontal="right" vertical="top" indent="1"/>
    </xf>
    <xf numFmtId="4" fontId="52" fillId="0" borderId="0" xfId="293">
      <alignment horizontal="right" vertical="top"/>
      <protection/>
    </xf>
    <xf numFmtId="4" fontId="0" fillId="0" borderId="0" xfId="0" applyAlignment="1">
      <alignment horizontal="left" vertical="top" wrapText="1"/>
    </xf>
    <xf numFmtId="168" fontId="0" fillId="0" borderId="0" xfId="0" applyNumberFormat="1" applyAlignment="1">
      <alignment horizontal="left" vertical="top" wrapText="1"/>
    </xf>
    <xf numFmtId="168" fontId="0" fillId="0" borderId="23" xfId="0" applyNumberFormat="1" applyBorder="1" applyAlignment="1">
      <alignment horizontal="left" vertical="top" wrapText="1"/>
    </xf>
    <xf numFmtId="4" fontId="52" fillId="0" borderId="23" xfId="293" applyBorder="1">
      <alignment horizontal="right" vertical="top"/>
      <protection/>
    </xf>
    <xf numFmtId="4" fontId="2" fillId="2" borderId="0" xfId="300" applyNumberFormat="1">
      <alignment horizontal="left" vertical="top"/>
    </xf>
    <xf numFmtId="168" fontId="3" fillId="2" borderId="0" xfId="300" applyNumberFormat="1" applyFont="1">
      <alignment horizontal="left" vertical="top"/>
    </xf>
    <xf numFmtId="4" fontId="52" fillId="2" borderId="0" xfId="293" applyFill="1">
      <alignment horizontal="right" vertical="top"/>
      <protection/>
    </xf>
    <xf numFmtId="0" fontId="2" fillId="2" borderId="0" xfId="300">
      <alignment horizontal="left" vertical="top"/>
    </xf>
    <xf numFmtId="0" fontId="0" fillId="0" borderId="0" xfId="0" applyNumberFormat="1" applyAlignment="1">
      <alignment horizontal="left" vertical="top" wrapText="1"/>
    </xf>
    <xf numFmtId="0" fontId="0" fillId="0" borderId="23" xfId="0" applyNumberFormat="1" applyBorder="1" applyAlignment="1">
      <alignment horizontal="left" vertical="top" wrapText="1"/>
    </xf>
    <xf numFmtId="167" fontId="3" fillId="0" borderId="0" xfId="255" applyNumberFormat="1" applyFont="1">
      <alignment horizontal="right" vertical="top" wrapText="1"/>
      <protection/>
    </xf>
    <xf numFmtId="4" fontId="3" fillId="0" borderId="0" xfId="255" applyFont="1">
      <alignment horizontal="right" vertical="top" wrapText="1"/>
      <protection/>
    </xf>
    <xf numFmtId="4" fontId="3" fillId="0" borderId="0" xfId="0" applyFont="1" applyAlignment="1">
      <alignment horizontal="left" vertical="top" wrapText="1"/>
    </xf>
    <xf numFmtId="4" fontId="3" fillId="0" borderId="0" xfId="0" applyFont="1" applyAlignment="1">
      <alignment horizontal="right" vertical="top" indent="1"/>
    </xf>
    <xf numFmtId="168" fontId="3" fillId="0" borderId="0" xfId="0" applyNumberFormat="1" applyFont="1" applyAlignment="1">
      <alignment horizontal="left" vertical="top" wrapText="1"/>
    </xf>
    <xf numFmtId="4" fontId="33" fillId="0" borderId="0" xfId="293" applyFont="1">
      <alignment horizontal="right" vertical="top"/>
      <protection/>
    </xf>
    <xf numFmtId="4" fontId="52" fillId="0" borderId="0" xfId="293" applyFont="1">
      <alignment horizontal="right" vertical="top"/>
      <protection/>
    </xf>
    <xf numFmtId="4" fontId="35" fillId="0" borderId="0" xfId="293" applyFont="1">
      <alignment horizontal="right" vertical="top"/>
      <protection/>
    </xf>
    <xf numFmtId="167" fontId="3" fillId="0" borderId="0" xfId="423" applyNumberFormat="1" applyFont="1" applyAlignment="1">
      <alignment horizontal="left" vertical="top"/>
      <protection/>
    </xf>
    <xf numFmtId="0" fontId="3" fillId="0" borderId="0" xfId="423" applyFont="1" applyAlignment="1">
      <alignment vertical="top" wrapText="1"/>
      <protection/>
    </xf>
    <xf numFmtId="49" fontId="3" fillId="0" borderId="0" xfId="423" applyNumberFormat="1" applyFont="1" applyAlignment="1">
      <alignment horizontal="right"/>
      <protection/>
    </xf>
    <xf numFmtId="1" fontId="3" fillId="0" borderId="0" xfId="423" applyNumberFormat="1" applyFont="1" applyAlignment="1">
      <alignment horizontal="left" indent="1"/>
      <protection/>
    </xf>
    <xf numFmtId="174" fontId="32" fillId="0" borderId="0" xfId="423" applyNumberFormat="1" applyFont="1">
      <alignment/>
      <protection/>
    </xf>
    <xf numFmtId="174" fontId="32" fillId="0" borderId="0" xfId="423" applyNumberFormat="1" applyFont="1" applyAlignment="1">
      <alignment horizontal="right"/>
      <protection/>
    </xf>
    <xf numFmtId="0" fontId="3" fillId="0" borderId="0" xfId="423" applyFont="1" applyAlignment="1">
      <alignment horizontal="right"/>
      <protection/>
    </xf>
    <xf numFmtId="0" fontId="3" fillId="0" borderId="0" xfId="423" applyFont="1">
      <alignment/>
      <protection/>
    </xf>
    <xf numFmtId="4" fontId="3" fillId="0" borderId="0" xfId="423" applyNumberFormat="1" applyFont="1" applyAlignment="1">
      <alignment horizontal="right"/>
      <protection/>
    </xf>
    <xf numFmtId="3" fontId="3" fillId="0" borderId="0" xfId="423" applyNumberFormat="1" applyFont="1" applyAlignment="1">
      <alignment horizontal="left" indent="1"/>
      <protection/>
    </xf>
    <xf numFmtId="167" fontId="3" fillId="0" borderId="0" xfId="423" applyNumberFormat="1" applyFont="1" applyAlignment="1">
      <alignment horizontal="right" vertical="top"/>
      <protection/>
    </xf>
    <xf numFmtId="167" fontId="3" fillId="0" borderId="0" xfId="0" applyNumberFormat="1" applyFont="1" applyAlignment="1">
      <alignment horizontal="left" vertical="top"/>
    </xf>
    <xf numFmtId="4" fontId="0" fillId="0" borderId="0" xfId="0" applyAlignment="1">
      <alignment horizontal="right" vertical="top" wrapText="1"/>
    </xf>
    <xf numFmtId="4" fontId="3" fillId="0" borderId="0" xfId="256" applyFont="1">
      <alignment horizontal="right" vertical="top" wrapText="1"/>
      <protection/>
    </xf>
    <xf numFmtId="4" fontId="33" fillId="0" borderId="0" xfId="294" applyFont="1">
      <alignment horizontal="right" vertical="top"/>
      <protection/>
    </xf>
    <xf numFmtId="167" fontId="3" fillId="0" borderId="0" xfId="256" applyNumberFormat="1" applyFont="1">
      <alignment horizontal="right" vertical="top" wrapText="1"/>
      <protection/>
    </xf>
    <xf numFmtId="167" fontId="34" fillId="0" borderId="0" xfId="256" applyNumberFormat="1">
      <alignment horizontal="right" vertical="top" wrapText="1"/>
      <protection/>
    </xf>
    <xf numFmtId="4" fontId="34" fillId="0" borderId="0" xfId="256">
      <alignment horizontal="right" vertical="top" wrapText="1"/>
      <protection/>
    </xf>
    <xf numFmtId="4" fontId="35" fillId="0" borderId="0" xfId="294">
      <alignment horizontal="right" vertical="top"/>
      <protection/>
    </xf>
    <xf numFmtId="0" fontId="0" fillId="0" borderId="0" xfId="0" applyNumberFormat="1" applyAlignment="1">
      <alignment horizontal="left" vertical="top" wrapText="1"/>
    </xf>
    <xf numFmtId="168" fontId="0" fillId="0" borderId="24" xfId="0" applyNumberFormat="1" applyBorder="1" applyAlignment="1">
      <alignment horizontal="left" wrapText="1"/>
    </xf>
    <xf numFmtId="4" fontId="2" fillId="2" borderId="0" xfId="300" applyNumberFormat="1" quotePrefix="1">
      <alignment horizontal="left" vertical="top"/>
    </xf>
    <xf numFmtId="4" fontId="2" fillId="2" borderId="0" xfId="300" applyNumberFormat="1" applyFont="1" quotePrefix="1">
      <alignment horizontal="left" vertical="top"/>
    </xf>
    <xf numFmtId="4" fontId="2" fillId="2" borderId="0" xfId="300" applyNumberFormat="1" applyFont="1">
      <alignment horizontal="left" vertical="top"/>
    </xf>
    <xf numFmtId="168" fontId="3" fillId="2" borderId="0" xfId="300" applyNumberFormat="1" applyFont="1">
      <alignment horizontal="left" vertical="top"/>
    </xf>
    <xf numFmtId="4" fontId="52" fillId="2" borderId="0" xfId="293" applyFont="1" applyFill="1">
      <alignment horizontal="right" vertical="top"/>
      <protection/>
    </xf>
    <xf numFmtId="4" fontId="0" fillId="0" borderId="0" xfId="255" applyFont="1">
      <alignment horizontal="right" vertical="top" wrapText="1"/>
      <protection/>
    </xf>
    <xf numFmtId="167" fontId="0" fillId="0" borderId="0" xfId="255" applyNumberFormat="1" applyFont="1">
      <alignment horizontal="right" vertical="top" wrapText="1"/>
      <protection/>
    </xf>
    <xf numFmtId="175" fontId="0" fillId="0" borderId="0" xfId="0" applyNumberFormat="1" applyAlignment="1">
      <alignment horizontal="left" vertical="top" wrapText="1"/>
    </xf>
    <xf numFmtId="2" fontId="3" fillId="0" borderId="0" xfId="423" applyNumberFormat="1" applyFont="1" applyAlignment="1">
      <alignment horizontal="right"/>
      <protection/>
    </xf>
    <xf numFmtId="0" fontId="3" fillId="0" borderId="0" xfId="423" applyFont="1" applyAlignment="1">
      <alignment horizontal="right" vertical="top" wrapText="1"/>
      <protection/>
    </xf>
    <xf numFmtId="0" fontId="3" fillId="0" borderId="0" xfId="423" applyFont="1" applyAlignment="1">
      <alignment horizontal="left" vertical="top" wrapText="1"/>
      <protection/>
    </xf>
    <xf numFmtId="49" fontId="3" fillId="0" borderId="0" xfId="406" applyNumberFormat="1" applyFont="1" applyAlignment="1">
      <alignment horizontal="right"/>
      <protection/>
    </xf>
    <xf numFmtId="1" fontId="3" fillId="0" borderId="0" xfId="406" applyNumberFormat="1" applyFont="1" applyAlignment="1">
      <alignment horizontal="left" indent="1"/>
      <protection/>
    </xf>
    <xf numFmtId="174" fontId="32" fillId="0" borderId="0" xfId="406" applyNumberFormat="1" applyFont="1">
      <alignment/>
      <protection/>
    </xf>
    <xf numFmtId="4" fontId="3" fillId="0" borderId="0" xfId="423" applyNumberFormat="1" applyFont="1">
      <alignment/>
      <protection/>
    </xf>
    <xf numFmtId="4" fontId="32" fillId="0" borderId="0" xfId="423" applyNumberFormat="1" applyFont="1">
      <alignment/>
      <protection/>
    </xf>
    <xf numFmtId="2" fontId="3" fillId="0" borderId="0" xfId="423" applyNumberFormat="1" applyFont="1">
      <alignment/>
      <protection/>
    </xf>
    <xf numFmtId="4" fontId="0" fillId="0" borderId="0" xfId="0" applyFont="1" applyAlignment="1">
      <alignment horizontal="right" vertical="top" indent="1"/>
    </xf>
    <xf numFmtId="168" fontId="0" fillId="0" borderId="0" xfId="0" applyNumberFormat="1" applyFont="1" applyAlignment="1">
      <alignment horizontal="left" vertical="top" wrapText="1"/>
    </xf>
    <xf numFmtId="167" fontId="0" fillId="0" borderId="23" xfId="255" applyNumberFormat="1" applyFont="1" applyBorder="1">
      <alignment horizontal="right" vertical="top" wrapText="1"/>
      <protection/>
    </xf>
    <xf numFmtId="4" fontId="0" fillId="0" borderId="23" xfId="255" applyFont="1" applyBorder="1">
      <alignment horizontal="right" vertical="top" wrapText="1"/>
      <protection/>
    </xf>
    <xf numFmtId="4" fontId="0" fillId="0" borderId="23" xfId="0" applyFont="1" applyBorder="1" applyAlignment="1">
      <alignment horizontal="left" vertical="top" wrapText="1"/>
    </xf>
    <xf numFmtId="4" fontId="0" fillId="0" borderId="23" xfId="0" applyFont="1" applyBorder="1" applyAlignment="1">
      <alignment horizontal="right" vertical="top" indent="1"/>
    </xf>
    <xf numFmtId="168" fontId="0" fillId="0" borderId="23" xfId="0" applyNumberFormat="1" applyFont="1" applyBorder="1" applyAlignment="1">
      <alignment horizontal="left" vertical="top" wrapText="1"/>
    </xf>
    <xf numFmtId="4" fontId="52" fillId="0" borderId="23" xfId="293" applyFont="1" applyBorder="1">
      <alignment horizontal="right" vertical="top"/>
      <protection/>
    </xf>
    <xf numFmtId="4" fontId="0" fillId="0" borderId="0" xfId="0" applyFont="1" applyAlignment="1">
      <alignment horizontal="left" vertical="top" wrapText="1"/>
    </xf>
    <xf numFmtId="4" fontId="0" fillId="0" borderId="23" xfId="255" applyBorder="1">
      <alignment horizontal="right" vertical="top" wrapText="1"/>
      <protection/>
    </xf>
    <xf numFmtId="175" fontId="34" fillId="55" borderId="0" xfId="404" applyNumberFormat="1" applyFill="1" applyAlignment="1">
      <alignment horizontal="left" vertical="top" wrapText="1" indent="1"/>
      <protection/>
    </xf>
    <xf numFmtId="39" fontId="35" fillId="55" borderId="0" xfId="294" applyNumberFormat="1" applyFill="1" applyAlignment="1">
      <alignment vertical="top"/>
      <protection/>
    </xf>
    <xf numFmtId="4" fontId="34" fillId="0" borderId="0" xfId="404">
      <alignment horizontal="left" vertical="top" wrapText="1"/>
      <protection/>
    </xf>
    <xf numFmtId="4" fontId="34" fillId="0" borderId="0" xfId="256" applyFont="1">
      <alignment horizontal="right" vertical="top" wrapText="1"/>
      <protection/>
    </xf>
    <xf numFmtId="4" fontId="34" fillId="0" borderId="0" xfId="404" applyAlignment="1">
      <alignment horizontal="right" vertical="top" indent="1"/>
      <protection/>
    </xf>
    <xf numFmtId="175" fontId="34" fillId="0" borderId="0" xfId="404" applyNumberFormat="1" applyAlignment="1">
      <alignment horizontal="left" vertical="top" wrapText="1" indent="1"/>
      <protection/>
    </xf>
    <xf numFmtId="39" fontId="35" fillId="0" borderId="0" xfId="294" applyNumberFormat="1" applyAlignment="1">
      <alignment vertical="top"/>
      <protection/>
    </xf>
    <xf numFmtId="4" fontId="34" fillId="0" borderId="0" xfId="404" applyFont="1">
      <alignment horizontal="left" vertical="top" wrapText="1"/>
      <protection/>
    </xf>
    <xf numFmtId="39" fontId="35" fillId="0" borderId="0" xfId="294" applyNumberFormat="1">
      <alignment horizontal="right" vertical="top"/>
      <protection/>
    </xf>
    <xf numFmtId="4" fontId="35" fillId="0" borderId="0" xfId="294" applyAlignment="1">
      <alignment vertical="top"/>
      <protection/>
    </xf>
    <xf numFmtId="168" fontId="34" fillId="0" borderId="0" xfId="404" applyNumberFormat="1" applyAlignment="1">
      <alignment horizontal="left" vertical="top" wrapText="1" indent="1"/>
      <protection/>
    </xf>
    <xf numFmtId="167" fontId="34" fillId="0" borderId="25" xfId="256" applyNumberFormat="1" applyBorder="1">
      <alignment horizontal="right" vertical="top" wrapText="1"/>
      <protection/>
    </xf>
    <xf numFmtId="4" fontId="34" fillId="0" borderId="25" xfId="256" applyFont="1" applyBorder="1">
      <alignment horizontal="right" vertical="top" wrapText="1"/>
      <protection/>
    </xf>
    <xf numFmtId="4" fontId="34" fillId="0" borderId="25" xfId="404" applyFont="1" applyBorder="1">
      <alignment horizontal="left" vertical="top" wrapText="1"/>
      <protection/>
    </xf>
    <xf numFmtId="4" fontId="34" fillId="0" borderId="25" xfId="404" applyBorder="1" applyAlignment="1">
      <alignment horizontal="right" vertical="top" indent="1"/>
      <protection/>
    </xf>
    <xf numFmtId="175" fontId="34" fillId="0" borderId="25" xfId="404" applyNumberFormat="1" applyBorder="1" applyAlignment="1">
      <alignment horizontal="left" vertical="top" wrapText="1" indent="1"/>
      <protection/>
    </xf>
    <xf numFmtId="39" fontId="35" fillId="0" borderId="25" xfId="294" applyNumberFormat="1" applyBorder="1" applyAlignment="1">
      <alignment vertical="top"/>
      <protection/>
    </xf>
    <xf numFmtId="167" fontId="0" fillId="0" borderId="0" xfId="255" applyNumberFormat="1">
      <alignment horizontal="right" vertical="top" wrapText="1"/>
      <protection/>
    </xf>
    <xf numFmtId="4" fontId="0" fillId="0" borderId="0" xfId="0" applyAlignment="1">
      <alignment horizontal="left" vertical="top" wrapText="1"/>
    </xf>
    <xf numFmtId="4" fontId="0" fillId="0" borderId="0" xfId="0" applyAlignment="1">
      <alignment horizontal="right" vertical="top" indent="1"/>
    </xf>
    <xf numFmtId="168" fontId="0" fillId="0" borderId="0" xfId="0" applyNumberFormat="1" applyAlignment="1">
      <alignment horizontal="left" vertical="top" wrapText="1"/>
    </xf>
    <xf numFmtId="4" fontId="0" fillId="0" borderId="0" xfId="255">
      <alignment horizontal="right" vertical="top" wrapText="1"/>
      <protection/>
    </xf>
    <xf numFmtId="4" fontId="0" fillId="0" borderId="0" xfId="0" applyAlignment="1">
      <alignment vertical="top" wrapText="1"/>
    </xf>
    <xf numFmtId="4" fontId="68" fillId="0" borderId="0" xfId="255" applyFont="1" applyAlignment="1">
      <alignment vertical="top" wrapText="1"/>
      <protection/>
    </xf>
    <xf numFmtId="4" fontId="68" fillId="0" borderId="0" xfId="0" applyFont="1" applyAlignment="1">
      <alignment vertical="top" wrapText="1"/>
    </xf>
    <xf numFmtId="4" fontId="0" fillId="0" borderId="0" xfId="255">
      <alignment horizontal="right" vertical="top" wrapText="1"/>
      <protection/>
    </xf>
    <xf numFmtId="4" fontId="2" fillId="55" borderId="0" xfId="275" applyFill="1" quotePrefix="1">
      <alignment horizontal="left" vertical="top"/>
    </xf>
    <xf numFmtId="4" fontId="0" fillId="0" borderId="0" xfId="0" applyAlignment="1">
      <alignment horizontal="left" vertical="top" wrapText="1"/>
    </xf>
    <xf numFmtId="4" fontId="42" fillId="55" borderId="0" xfId="275" applyFont="1" applyFill="1">
      <alignment horizontal="left" vertical="top"/>
    </xf>
    <xf numFmtId="4" fontId="2" fillId="55" borderId="0" xfId="275" applyFont="1" applyFill="1">
      <alignment horizontal="left" vertical="top"/>
    </xf>
    <xf numFmtId="4" fontId="2" fillId="55" borderId="0" xfId="275" applyFill="1" applyAlignment="1">
      <alignment horizontal="right" vertical="top" indent="1"/>
    </xf>
    <xf numFmtId="167" fontId="69" fillId="0" borderId="0" xfId="457" applyNumberFormat="1" applyFont="1" applyAlignment="1">
      <alignment horizontal="right" vertical="top" wrapText="1"/>
    </xf>
    <xf numFmtId="4" fontId="0" fillId="0" borderId="0" xfId="0" applyAlignment="1" applyProtection="1">
      <alignment horizontal="left" vertical="top" wrapText="1"/>
      <protection locked="0"/>
    </xf>
    <xf numFmtId="4" fontId="69" fillId="0" borderId="0" xfId="457" applyNumberFormat="1" applyFont="1" applyAlignment="1">
      <alignment horizontal="right" vertical="top" wrapText="1"/>
    </xf>
    <xf numFmtId="4" fontId="69" fillId="0" borderId="0" xfId="457" applyNumberFormat="1" applyFont="1" applyAlignment="1" applyProtection="1">
      <alignment horizontal="right" vertical="top" wrapText="1"/>
      <protection locked="0"/>
    </xf>
    <xf numFmtId="2" fontId="3" fillId="0" borderId="0" xfId="457" applyNumberFormat="1" applyFont="1" applyAlignment="1" applyProtection="1">
      <alignment horizontal="right" vertical="top" wrapText="1"/>
      <protection locked="0"/>
    </xf>
    <xf numFmtId="2" fontId="3" fillId="0" borderId="0" xfId="457" applyNumberFormat="1" applyFont="1" applyAlignment="1">
      <alignment horizontal="right" vertical="top" wrapText="1"/>
    </xf>
    <xf numFmtId="167" fontId="0" fillId="0" borderId="24" xfId="255" applyNumberFormat="1" applyBorder="1" applyAlignment="1">
      <alignment horizontal="left" wrapText="1"/>
      <protection/>
    </xf>
    <xf numFmtId="4" fontId="0" fillId="0" borderId="24" xfId="255" applyBorder="1" applyAlignment="1">
      <alignment horizontal="left" wrapText="1"/>
      <protection/>
    </xf>
    <xf numFmtId="4" fontId="52" fillId="0" borderId="24" xfId="293" applyFont="1" applyBorder="1" applyAlignment="1">
      <alignment horizontal="left"/>
      <protection/>
    </xf>
    <xf numFmtId="4" fontId="0" fillId="0" borderId="0" xfId="255" applyAlignment="1">
      <alignment horizontal="left" wrapText="1"/>
      <protection/>
    </xf>
    <xf numFmtId="0" fontId="0" fillId="0" borderId="24" xfId="0" applyNumberFormat="1" applyBorder="1" applyAlignment="1">
      <alignment horizontal="left" wrapText="1"/>
    </xf>
    <xf numFmtId="4" fontId="0" fillId="0" borderId="0" xfId="0" applyAlignment="1">
      <alignment horizontal="left" wrapText="1"/>
    </xf>
    <xf numFmtId="4" fontId="34" fillId="0" borderId="26" xfId="404" applyFont="1" applyBorder="1" applyAlignment="1">
      <alignment horizontal="left" wrapText="1"/>
      <protection/>
    </xf>
    <xf numFmtId="175" fontId="34" fillId="0" borderId="26" xfId="404" applyNumberFormat="1" applyBorder="1" applyAlignment="1">
      <alignment horizontal="left"/>
      <protection/>
    </xf>
    <xf numFmtId="4" fontId="34" fillId="0" borderId="0" xfId="404" applyAlignment="1">
      <alignment horizontal="left" wrapText="1"/>
      <protection/>
    </xf>
    <xf numFmtId="4" fontId="0" fillId="0" borderId="24" xfId="0" applyFont="1" applyBorder="1" applyAlignment="1">
      <alignment horizontal="left" wrapText="1"/>
    </xf>
    <xf numFmtId="168" fontId="0" fillId="0" borderId="24" xfId="0" applyNumberFormat="1" applyFont="1" applyBorder="1" applyAlignment="1">
      <alignment horizontal="left" wrapText="1"/>
    </xf>
    <xf numFmtId="4" fontId="0" fillId="0" borderId="0" xfId="0" applyFont="1" applyAlignment="1">
      <alignment horizontal="left" wrapText="1"/>
    </xf>
    <xf numFmtId="167" fontId="0" fillId="0" borderId="24" xfId="255" applyNumberFormat="1" applyFont="1" applyBorder="1" applyAlignment="1">
      <alignment horizontal="left" wrapText="1"/>
      <protection/>
    </xf>
    <xf numFmtId="4" fontId="0" fillId="0" borderId="24" xfId="0" applyBorder="1" applyAlignment="1">
      <alignment horizontal="left"/>
    </xf>
    <xf numFmtId="4" fontId="52" fillId="0" borderId="24" xfId="293" applyBorder="1" applyAlignment="1">
      <alignment horizontal="left"/>
      <protection/>
    </xf>
    <xf numFmtId="167" fontId="0" fillId="0" borderId="26" xfId="256" applyNumberFormat="1" applyFont="1" applyBorder="1" applyAlignment="1">
      <alignment horizontal="left" wrapText="1"/>
      <protection/>
    </xf>
    <xf numFmtId="4" fontId="0" fillId="0" borderId="26" xfId="256" applyFont="1" applyBorder="1" applyAlignment="1">
      <alignment horizontal="left" wrapText="1"/>
      <protection/>
    </xf>
    <xf numFmtId="4" fontId="34" fillId="0" borderId="26" xfId="404" applyBorder="1" applyAlignment="1">
      <alignment horizontal="left" wrapText="1"/>
      <protection/>
    </xf>
    <xf numFmtId="39" fontId="35" fillId="0" borderId="26" xfId="404" applyNumberFormat="1" applyFont="1" applyBorder="1" applyAlignment="1">
      <alignment horizontal="left"/>
      <protection/>
    </xf>
    <xf numFmtId="4" fontId="34" fillId="0" borderId="0" xfId="256" applyAlignment="1">
      <alignment horizontal="left" wrapText="1"/>
      <protection/>
    </xf>
    <xf numFmtId="4" fontId="0" fillId="0" borderId="24" xfId="255" applyFont="1" applyBorder="1" applyAlignment="1">
      <alignment horizontal="left" wrapText="1"/>
      <protection/>
    </xf>
    <xf numFmtId="4" fontId="0" fillId="0" borderId="24" xfId="0" applyFont="1" applyBorder="1" applyAlignment="1">
      <alignment horizontal="left"/>
    </xf>
    <xf numFmtId="4" fontId="0" fillId="0" borderId="0" xfId="255" applyFont="1" applyAlignment="1">
      <alignment horizontal="left" wrapText="1"/>
      <protection/>
    </xf>
    <xf numFmtId="4" fontId="68" fillId="0" borderId="0" xfId="0" applyFont="1" applyAlignment="1">
      <alignment horizontal="left" vertical="top" wrapText="1"/>
    </xf>
    <xf numFmtId="0" fontId="70" fillId="0" borderId="0" xfId="407" applyFont="1" applyAlignment="1">
      <alignment horizontal="left" vertical="top"/>
      <protection/>
    </xf>
    <xf numFmtId="4" fontId="53" fillId="0" borderId="0" xfId="298" quotePrefix="1">
      <alignment horizontal="left" vertical="top"/>
      <protection/>
    </xf>
    <xf numFmtId="4" fontId="44" fillId="0" borderId="0" xfId="298" applyFont="1">
      <alignment horizontal="left" vertical="top"/>
      <protection/>
    </xf>
    <xf numFmtId="0" fontId="44" fillId="0" borderId="0" xfId="407" applyFont="1" applyAlignment="1">
      <alignment horizontal="left" vertical="top"/>
      <protection/>
    </xf>
    <xf numFmtId="4" fontId="68" fillId="0" borderId="0" xfId="0" applyFont="1" applyAlignment="1">
      <alignment horizontal="right" vertical="top" indent="1"/>
    </xf>
    <xf numFmtId="168" fontId="68" fillId="0" borderId="0" xfId="0" applyNumberFormat="1" applyFont="1" applyAlignment="1">
      <alignment horizontal="left" vertical="top" wrapText="1"/>
    </xf>
    <xf numFmtId="4" fontId="71" fillId="0" borderId="0" xfId="293" applyFont="1">
      <alignment horizontal="right" vertical="top"/>
      <protection/>
    </xf>
    <xf numFmtId="4" fontId="72" fillId="0" borderId="0" xfId="0" applyFont="1" applyAlignment="1">
      <alignment horizontal="left" vertical="top" wrapText="1"/>
    </xf>
    <xf numFmtId="4" fontId="0" fillId="0" borderId="27" xfId="255" applyBorder="1" applyAlignment="1">
      <alignment vertical="top" wrapText="1"/>
      <protection/>
    </xf>
    <xf numFmtId="4" fontId="0" fillId="0" borderId="27" xfId="0" applyBorder="1" applyAlignment="1">
      <alignment horizontal="left" vertical="top" wrapText="1"/>
    </xf>
    <xf numFmtId="4" fontId="69" fillId="0" borderId="0" xfId="0" applyFont="1" applyAlignment="1">
      <alignment horizontal="left" vertical="top" wrapText="1"/>
    </xf>
  </cellXfs>
  <cellStyles count="626">
    <cellStyle name="Normal" xfId="0"/>
    <cellStyle name="20 % – Poudarek1" xfId="15"/>
    <cellStyle name="20 % – Poudarek1 2" xfId="16"/>
    <cellStyle name="20 % – Poudarek1 2 2" xfId="17"/>
    <cellStyle name="20 % – Poudarek1 2 3" xfId="18"/>
    <cellStyle name="20 % – Poudarek1 2 4" xfId="19"/>
    <cellStyle name="20 % – Poudarek1 3" xfId="20"/>
    <cellStyle name="20 % – Poudarek1 3 2" xfId="21"/>
    <cellStyle name="20 % – Poudarek1 3 3" xfId="22"/>
    <cellStyle name="20 % – Poudarek1 3 4" xfId="23"/>
    <cellStyle name="20 % – Poudarek1 4" xfId="24"/>
    <cellStyle name="20 % – Poudarek1 4 2" xfId="25"/>
    <cellStyle name="20 % – Poudarek1 4 3" xfId="26"/>
    <cellStyle name="20 % – Poudarek1 4 4" xfId="27"/>
    <cellStyle name="20 % – Poudarek2" xfId="28"/>
    <cellStyle name="20 % – Poudarek2 2" xfId="29"/>
    <cellStyle name="20 % – Poudarek2 2 2" xfId="30"/>
    <cellStyle name="20 % – Poudarek2 2 3" xfId="31"/>
    <cellStyle name="20 % – Poudarek2 2 4" xfId="32"/>
    <cellStyle name="20 % – Poudarek2 3" xfId="33"/>
    <cellStyle name="20 % – Poudarek2 3 2" xfId="34"/>
    <cellStyle name="20 % – Poudarek2 3 3" xfId="35"/>
    <cellStyle name="20 % – Poudarek2 3 4" xfId="36"/>
    <cellStyle name="20 % – Poudarek2 4" xfId="37"/>
    <cellStyle name="20 % – Poudarek2 4 2" xfId="38"/>
    <cellStyle name="20 % – Poudarek2 4 3" xfId="39"/>
    <cellStyle name="20 % – Poudarek2 4 4" xfId="40"/>
    <cellStyle name="20 % – Poudarek3" xfId="41"/>
    <cellStyle name="20 % – Poudarek3 2" xfId="42"/>
    <cellStyle name="20 % – Poudarek3 2 2" xfId="43"/>
    <cellStyle name="20 % – Poudarek3 2 3" xfId="44"/>
    <cellStyle name="20 % – Poudarek3 2 4" xfId="45"/>
    <cellStyle name="20 % – Poudarek3 3" xfId="46"/>
    <cellStyle name="20 % – Poudarek3 3 2" xfId="47"/>
    <cellStyle name="20 % – Poudarek3 3 3" xfId="48"/>
    <cellStyle name="20 % – Poudarek3 3 4" xfId="49"/>
    <cellStyle name="20 % – Poudarek3 4" xfId="50"/>
    <cellStyle name="20 % – Poudarek3 4 2" xfId="51"/>
    <cellStyle name="20 % – Poudarek3 4 3" xfId="52"/>
    <cellStyle name="20 % – Poudarek3 4 4" xfId="53"/>
    <cellStyle name="20 % – Poudarek4" xfId="54"/>
    <cellStyle name="20 % – Poudarek4 2" xfId="55"/>
    <cellStyle name="20 % – Poudarek4 2 2" xfId="56"/>
    <cellStyle name="20 % – Poudarek4 2 3" xfId="57"/>
    <cellStyle name="20 % – Poudarek4 2 4" xfId="58"/>
    <cellStyle name="20 % – Poudarek4 3" xfId="59"/>
    <cellStyle name="20 % – Poudarek4 3 2" xfId="60"/>
    <cellStyle name="20 % – Poudarek4 3 3" xfId="61"/>
    <cellStyle name="20 % – Poudarek4 3 4" xfId="62"/>
    <cellStyle name="20 % – Poudarek4 4" xfId="63"/>
    <cellStyle name="20 % – Poudarek4 4 2" xfId="64"/>
    <cellStyle name="20 % – Poudarek4 4 3" xfId="65"/>
    <cellStyle name="20 % – Poudarek4 4 4" xfId="66"/>
    <cellStyle name="20 % – Poudarek5" xfId="67"/>
    <cellStyle name="20 % – Poudarek5 2" xfId="68"/>
    <cellStyle name="20 % – Poudarek5 2 2" xfId="69"/>
    <cellStyle name="20 % – Poudarek5 2 3" xfId="70"/>
    <cellStyle name="20 % – Poudarek5 2 4" xfId="71"/>
    <cellStyle name="20 % – Poudarek5 3" xfId="72"/>
    <cellStyle name="20 % – Poudarek5 3 2" xfId="73"/>
    <cellStyle name="20 % – Poudarek5 3 3" xfId="74"/>
    <cellStyle name="20 % – Poudarek5 3 4" xfId="75"/>
    <cellStyle name="20 % – Poudarek5 4" xfId="76"/>
    <cellStyle name="20 % – Poudarek5 4 2" xfId="77"/>
    <cellStyle name="20 % – Poudarek5 4 3" xfId="78"/>
    <cellStyle name="20 % – Poudarek5 4 4" xfId="79"/>
    <cellStyle name="20 % – Poudarek6" xfId="80"/>
    <cellStyle name="20 % – Poudarek6 2" xfId="81"/>
    <cellStyle name="20 % – Poudarek6 2 2" xfId="82"/>
    <cellStyle name="20 % – Poudarek6 2 3" xfId="83"/>
    <cellStyle name="20 % – Poudarek6 2 4" xfId="84"/>
    <cellStyle name="20 % – Poudarek6 3" xfId="85"/>
    <cellStyle name="20 % – Poudarek6 3 2" xfId="86"/>
    <cellStyle name="20 % – Poudarek6 3 3" xfId="87"/>
    <cellStyle name="20 % – Poudarek6 3 4" xfId="88"/>
    <cellStyle name="20 % – Poudarek6 4" xfId="89"/>
    <cellStyle name="20 % – Poudarek6 4 2" xfId="90"/>
    <cellStyle name="20 % – Poudarek6 4 3" xfId="91"/>
    <cellStyle name="20 % – Poudarek6 4 4" xfId="92"/>
    <cellStyle name="40 % – Poudarek1" xfId="93"/>
    <cellStyle name="40 % – Poudarek1 2" xfId="94"/>
    <cellStyle name="40 % – Poudarek1 2 2" xfId="95"/>
    <cellStyle name="40 % – Poudarek1 2 3" xfId="96"/>
    <cellStyle name="40 % – Poudarek1 2 4" xfId="97"/>
    <cellStyle name="40 % – Poudarek1 3" xfId="98"/>
    <cellStyle name="40 % – Poudarek1 3 2" xfId="99"/>
    <cellStyle name="40 % – Poudarek1 3 3" xfId="100"/>
    <cellStyle name="40 % – Poudarek1 3 4" xfId="101"/>
    <cellStyle name="40 % – Poudarek1 4" xfId="102"/>
    <cellStyle name="40 % – Poudarek1 4 2" xfId="103"/>
    <cellStyle name="40 % – Poudarek1 4 3" xfId="104"/>
    <cellStyle name="40 % – Poudarek1 4 4" xfId="105"/>
    <cellStyle name="40 % – Poudarek2" xfId="106"/>
    <cellStyle name="40 % – Poudarek2 2" xfId="107"/>
    <cellStyle name="40 % – Poudarek2 2 2" xfId="108"/>
    <cellStyle name="40 % – Poudarek2 2 3" xfId="109"/>
    <cellStyle name="40 % – Poudarek2 2 4" xfId="110"/>
    <cellStyle name="40 % – Poudarek2 3" xfId="111"/>
    <cellStyle name="40 % – Poudarek2 3 2" xfId="112"/>
    <cellStyle name="40 % – Poudarek2 3 3" xfId="113"/>
    <cellStyle name="40 % – Poudarek2 3 4" xfId="114"/>
    <cellStyle name="40 % – Poudarek2 4" xfId="115"/>
    <cellStyle name="40 % – Poudarek2 4 2" xfId="116"/>
    <cellStyle name="40 % – Poudarek2 4 3" xfId="117"/>
    <cellStyle name="40 % – Poudarek2 4 4" xfId="118"/>
    <cellStyle name="40 % – Poudarek3" xfId="119"/>
    <cellStyle name="40 % – Poudarek3 2" xfId="120"/>
    <cellStyle name="40 % – Poudarek3 2 2" xfId="121"/>
    <cellStyle name="40 % – Poudarek3 2 3" xfId="122"/>
    <cellStyle name="40 % – Poudarek3 2 4" xfId="123"/>
    <cellStyle name="40 % – Poudarek3 3" xfId="124"/>
    <cellStyle name="40 % – Poudarek3 3 2" xfId="125"/>
    <cellStyle name="40 % – Poudarek3 3 3" xfId="126"/>
    <cellStyle name="40 % – Poudarek3 3 4" xfId="127"/>
    <cellStyle name="40 % – Poudarek3 4" xfId="128"/>
    <cellStyle name="40 % – Poudarek3 4 2" xfId="129"/>
    <cellStyle name="40 % – Poudarek3 4 3" xfId="130"/>
    <cellStyle name="40 % – Poudarek3 4 4" xfId="131"/>
    <cellStyle name="40 % – Poudarek4" xfId="132"/>
    <cellStyle name="40 % – Poudarek4 2" xfId="133"/>
    <cellStyle name="40 % – Poudarek4 2 2" xfId="134"/>
    <cellStyle name="40 % – Poudarek4 2 3" xfId="135"/>
    <cellStyle name="40 % – Poudarek4 2 4" xfId="136"/>
    <cellStyle name="40 % – Poudarek4 3" xfId="137"/>
    <cellStyle name="40 % – Poudarek4 3 2" xfId="138"/>
    <cellStyle name="40 % – Poudarek4 3 3" xfId="139"/>
    <cellStyle name="40 % – Poudarek4 3 4" xfId="140"/>
    <cellStyle name="40 % – Poudarek4 4" xfId="141"/>
    <cellStyle name="40 % – Poudarek4 4 2" xfId="142"/>
    <cellStyle name="40 % – Poudarek4 4 3" xfId="143"/>
    <cellStyle name="40 % – Poudarek4 4 4" xfId="144"/>
    <cellStyle name="40 % – Poudarek5" xfId="145"/>
    <cellStyle name="40 % – Poudarek5 2" xfId="146"/>
    <cellStyle name="40 % – Poudarek5 2 2" xfId="147"/>
    <cellStyle name="40 % – Poudarek5 2 3" xfId="148"/>
    <cellStyle name="40 % – Poudarek5 2 4" xfId="149"/>
    <cellStyle name="40 % – Poudarek5 3" xfId="150"/>
    <cellStyle name="40 % – Poudarek5 3 2" xfId="151"/>
    <cellStyle name="40 % – Poudarek5 3 3" xfId="152"/>
    <cellStyle name="40 % – Poudarek5 3 4" xfId="153"/>
    <cellStyle name="40 % – Poudarek5 4" xfId="154"/>
    <cellStyle name="40 % – Poudarek5 4 2" xfId="155"/>
    <cellStyle name="40 % – Poudarek5 4 3" xfId="156"/>
    <cellStyle name="40 % – Poudarek5 4 4" xfId="157"/>
    <cellStyle name="40 % – Poudarek6" xfId="158"/>
    <cellStyle name="40 % – Poudarek6 2" xfId="159"/>
    <cellStyle name="40 % – Poudarek6 2 2" xfId="160"/>
    <cellStyle name="40 % – Poudarek6 2 3" xfId="161"/>
    <cellStyle name="40 % – Poudarek6 2 4" xfId="162"/>
    <cellStyle name="40 % – Poudarek6 3" xfId="163"/>
    <cellStyle name="40 % – Poudarek6 3 2" xfId="164"/>
    <cellStyle name="40 % – Poudarek6 3 3" xfId="165"/>
    <cellStyle name="40 % – Poudarek6 3 4" xfId="166"/>
    <cellStyle name="40 % – Poudarek6 4" xfId="167"/>
    <cellStyle name="40 % – Poudarek6 4 2" xfId="168"/>
    <cellStyle name="40 % – Poudarek6 4 3" xfId="169"/>
    <cellStyle name="40 % – Poudarek6 4 4" xfId="170"/>
    <cellStyle name="60 % – Poudarek1" xfId="171"/>
    <cellStyle name="60 % – Poudarek1 2" xfId="172"/>
    <cellStyle name="60 % – Poudarek1 2 2" xfId="173"/>
    <cellStyle name="60 % – Poudarek1 2 3" xfId="174"/>
    <cellStyle name="60 % – Poudarek1 2 4" xfId="175"/>
    <cellStyle name="60 % – Poudarek1 3" xfId="176"/>
    <cellStyle name="60 % – Poudarek1 3 2" xfId="177"/>
    <cellStyle name="60 % – Poudarek1 3 3" xfId="178"/>
    <cellStyle name="60 % – Poudarek1 3 4" xfId="179"/>
    <cellStyle name="60 % – Poudarek1 4" xfId="180"/>
    <cellStyle name="60 % – Poudarek1 4 2" xfId="181"/>
    <cellStyle name="60 % – Poudarek1 4 3" xfId="182"/>
    <cellStyle name="60 % – Poudarek1 4 4" xfId="183"/>
    <cellStyle name="60 % – Poudarek2" xfId="184"/>
    <cellStyle name="60 % – Poudarek2 2" xfId="185"/>
    <cellStyle name="60 % – Poudarek2 2 2" xfId="186"/>
    <cellStyle name="60 % – Poudarek2 2 3" xfId="187"/>
    <cellStyle name="60 % – Poudarek2 2 4" xfId="188"/>
    <cellStyle name="60 % – Poudarek2 3" xfId="189"/>
    <cellStyle name="60 % – Poudarek2 3 2" xfId="190"/>
    <cellStyle name="60 % – Poudarek2 3 3" xfId="191"/>
    <cellStyle name="60 % – Poudarek2 3 4" xfId="192"/>
    <cellStyle name="60 % – Poudarek2 4" xfId="193"/>
    <cellStyle name="60 % – Poudarek2 4 2" xfId="194"/>
    <cellStyle name="60 % – Poudarek2 4 3" xfId="195"/>
    <cellStyle name="60 % – Poudarek2 4 4" xfId="196"/>
    <cellStyle name="60 % – Poudarek3" xfId="197"/>
    <cellStyle name="60 % – Poudarek3 2" xfId="198"/>
    <cellStyle name="60 % – Poudarek3 2 2" xfId="199"/>
    <cellStyle name="60 % – Poudarek3 2 3" xfId="200"/>
    <cellStyle name="60 % – Poudarek3 2 4" xfId="201"/>
    <cellStyle name="60 % – Poudarek3 3" xfId="202"/>
    <cellStyle name="60 % – Poudarek3 3 2" xfId="203"/>
    <cellStyle name="60 % – Poudarek3 3 3" xfId="204"/>
    <cellStyle name="60 % – Poudarek3 3 4" xfId="205"/>
    <cellStyle name="60 % – Poudarek3 4" xfId="206"/>
    <cellStyle name="60 % – Poudarek3 4 2" xfId="207"/>
    <cellStyle name="60 % – Poudarek3 4 3" xfId="208"/>
    <cellStyle name="60 % – Poudarek3 4 4" xfId="209"/>
    <cellStyle name="60 % – Poudarek4" xfId="210"/>
    <cellStyle name="60 % – Poudarek4 2" xfId="211"/>
    <cellStyle name="60 % – Poudarek4 2 2" xfId="212"/>
    <cellStyle name="60 % – Poudarek4 2 3" xfId="213"/>
    <cellStyle name="60 % – Poudarek4 2 4" xfId="214"/>
    <cellStyle name="60 % – Poudarek4 3" xfId="215"/>
    <cellStyle name="60 % – Poudarek4 3 2" xfId="216"/>
    <cellStyle name="60 % – Poudarek4 3 3" xfId="217"/>
    <cellStyle name="60 % – Poudarek4 3 4" xfId="218"/>
    <cellStyle name="60 % – Poudarek4 4" xfId="219"/>
    <cellStyle name="60 % – Poudarek4 4 2" xfId="220"/>
    <cellStyle name="60 % – Poudarek4 4 3" xfId="221"/>
    <cellStyle name="60 % – Poudarek4 4 4" xfId="222"/>
    <cellStyle name="60 % – Poudarek5" xfId="223"/>
    <cellStyle name="60 % – Poudarek5 2" xfId="224"/>
    <cellStyle name="60 % – Poudarek5 2 2" xfId="225"/>
    <cellStyle name="60 % – Poudarek5 2 3" xfId="226"/>
    <cellStyle name="60 % – Poudarek5 2 4" xfId="227"/>
    <cellStyle name="60 % – Poudarek5 3" xfId="228"/>
    <cellStyle name="60 % – Poudarek5 3 2" xfId="229"/>
    <cellStyle name="60 % – Poudarek5 3 3" xfId="230"/>
    <cellStyle name="60 % – Poudarek5 3 4" xfId="231"/>
    <cellStyle name="60 % – Poudarek5 4" xfId="232"/>
    <cellStyle name="60 % – Poudarek5 4 2" xfId="233"/>
    <cellStyle name="60 % – Poudarek5 4 3" xfId="234"/>
    <cellStyle name="60 % – Poudarek5 4 4" xfId="235"/>
    <cellStyle name="60 % – Poudarek6" xfId="236"/>
    <cellStyle name="60 % – Poudarek6 2" xfId="237"/>
    <cellStyle name="60 % – Poudarek6 2 2" xfId="238"/>
    <cellStyle name="60 % – Poudarek6 2 3" xfId="239"/>
    <cellStyle name="60 % – Poudarek6 2 4" xfId="240"/>
    <cellStyle name="60 % – Poudarek6 3" xfId="241"/>
    <cellStyle name="60 % – Poudarek6 3 2" xfId="242"/>
    <cellStyle name="60 % – Poudarek6 3 3" xfId="243"/>
    <cellStyle name="60 % – Poudarek6 3 4" xfId="244"/>
    <cellStyle name="60 % – Poudarek6 4" xfId="245"/>
    <cellStyle name="60 % – Poudarek6 4 2" xfId="246"/>
    <cellStyle name="60 % – Poudarek6 4 3" xfId="247"/>
    <cellStyle name="60 % – Poudarek6 4 4" xfId="248"/>
    <cellStyle name="Comma_Sheet1 2" xfId="249"/>
    <cellStyle name="Comma0" xfId="250"/>
    <cellStyle name="Currency [0]_B_QT" xfId="251"/>
    <cellStyle name="Currency_B_QT" xfId="252"/>
    <cellStyle name="Currency0" xfId="253"/>
    <cellStyle name="Date" xfId="254"/>
    <cellStyle name="Desno" xfId="255"/>
    <cellStyle name="Desno 2" xfId="256"/>
    <cellStyle name="Desno 2 2" xfId="257"/>
    <cellStyle name="Desno 2 2 2" xfId="258"/>
    <cellStyle name="Desno 3" xfId="259"/>
    <cellStyle name="Dobro" xfId="260"/>
    <cellStyle name="Dobro 2" xfId="261"/>
    <cellStyle name="Dobro 2 2" xfId="262"/>
    <cellStyle name="Dobro 2 3" xfId="263"/>
    <cellStyle name="Dobro 2 4" xfId="264"/>
    <cellStyle name="Dobro 3" xfId="265"/>
    <cellStyle name="Dobro 3 2" xfId="266"/>
    <cellStyle name="Dobro 3 3" xfId="267"/>
    <cellStyle name="Dobro 3 4" xfId="268"/>
    <cellStyle name="Dobro 4" xfId="269"/>
    <cellStyle name="Dobro 4 2" xfId="270"/>
    <cellStyle name="Dobro 4 3" xfId="271"/>
    <cellStyle name="Dobro 4 4" xfId="272"/>
    <cellStyle name="Element-delo" xfId="273"/>
    <cellStyle name="Excel Built-in Normal" xfId="274"/>
    <cellStyle name="Excel_BuiltIn_Naslov" xfId="275"/>
    <cellStyle name="Fixed" xfId="276"/>
    <cellStyle name="Heading 1" xfId="277"/>
    <cellStyle name="Heading 2" xfId="278"/>
    <cellStyle name="Hyperlink" xfId="279"/>
    <cellStyle name="Izhod" xfId="280"/>
    <cellStyle name="Izhod 2" xfId="281"/>
    <cellStyle name="Izhod 2 2" xfId="282"/>
    <cellStyle name="Izhod 2 3" xfId="283"/>
    <cellStyle name="Izhod 2 4" xfId="284"/>
    <cellStyle name="Izhod 3" xfId="285"/>
    <cellStyle name="Izhod 3 2" xfId="286"/>
    <cellStyle name="Izhod 3 3" xfId="287"/>
    <cellStyle name="Izhod 3 4" xfId="288"/>
    <cellStyle name="Izhod 4" xfId="289"/>
    <cellStyle name="Izhod 4 2" xfId="290"/>
    <cellStyle name="Izhod 4 3" xfId="291"/>
    <cellStyle name="Izhod 4 4" xfId="292"/>
    <cellStyle name="Izračuni" xfId="293"/>
    <cellStyle name="Izračuni 2" xfId="294"/>
    <cellStyle name="Izračuni 2 2" xfId="295"/>
    <cellStyle name="Izračuni 2 2 2" xfId="296"/>
    <cellStyle name="Izračuni 3" xfId="297"/>
    <cellStyle name="Krepko" xfId="298"/>
    <cellStyle name="Napis" xfId="299"/>
    <cellStyle name="Naslov" xfId="300"/>
    <cellStyle name="Naslov 1" xfId="301"/>
    <cellStyle name="Naslov 1 1" xfId="302"/>
    <cellStyle name="Naslov 1 2" xfId="303"/>
    <cellStyle name="Naslov 1 2 2" xfId="304"/>
    <cellStyle name="Naslov 1 2 3" xfId="305"/>
    <cellStyle name="Naslov 1 2 4" xfId="306"/>
    <cellStyle name="Naslov 1 3" xfId="307"/>
    <cellStyle name="Naslov 1 3 2" xfId="308"/>
    <cellStyle name="Naslov 1 3 3" xfId="309"/>
    <cellStyle name="Naslov 1 3 4" xfId="310"/>
    <cellStyle name="Naslov 1 4" xfId="311"/>
    <cellStyle name="Naslov 1 4 2" xfId="312"/>
    <cellStyle name="Naslov 1 4 3" xfId="313"/>
    <cellStyle name="Naslov 1 4 4" xfId="314"/>
    <cellStyle name="Naslov 2" xfId="315"/>
    <cellStyle name="Naslov 2 2" xfId="316"/>
    <cellStyle name="Naslov 2 2 2" xfId="317"/>
    <cellStyle name="Naslov 2 2 3" xfId="318"/>
    <cellStyle name="Naslov 2 2 4" xfId="319"/>
    <cellStyle name="Naslov 2 3" xfId="320"/>
    <cellStyle name="Naslov 2 3 2" xfId="321"/>
    <cellStyle name="Naslov 2 3 3" xfId="322"/>
    <cellStyle name="Naslov 2 3 4" xfId="323"/>
    <cellStyle name="Naslov 2 4" xfId="324"/>
    <cellStyle name="Naslov 2 4 2" xfId="325"/>
    <cellStyle name="Naslov 2 4 3" xfId="326"/>
    <cellStyle name="Naslov 2 4 4" xfId="327"/>
    <cellStyle name="Naslov 3" xfId="328"/>
    <cellStyle name="Naslov 3 2" xfId="329"/>
    <cellStyle name="Naslov 3 2 2" xfId="330"/>
    <cellStyle name="Naslov 3 2 3" xfId="331"/>
    <cellStyle name="Naslov 3 2 4" xfId="332"/>
    <cellStyle name="Naslov 3 3" xfId="333"/>
    <cellStyle name="Naslov 3 3 2" xfId="334"/>
    <cellStyle name="Naslov 3 3 3" xfId="335"/>
    <cellStyle name="Naslov 3 3 4" xfId="336"/>
    <cellStyle name="Naslov 3 4" xfId="337"/>
    <cellStyle name="Naslov 3 4 2" xfId="338"/>
    <cellStyle name="Naslov 3 4 3" xfId="339"/>
    <cellStyle name="Naslov 3 4 4" xfId="340"/>
    <cellStyle name="Naslov 4" xfId="341"/>
    <cellStyle name="Naslov 4 2" xfId="342"/>
    <cellStyle name="Naslov 4 2 2" xfId="343"/>
    <cellStyle name="Naslov 4 2 3" xfId="344"/>
    <cellStyle name="Naslov 4 2 4" xfId="345"/>
    <cellStyle name="Naslov 4 3" xfId="346"/>
    <cellStyle name="Naslov 4 3 2" xfId="347"/>
    <cellStyle name="Naslov 4 3 3" xfId="348"/>
    <cellStyle name="Naslov 4 3 4" xfId="349"/>
    <cellStyle name="Naslov 4 4" xfId="350"/>
    <cellStyle name="Naslov 4 4 2" xfId="351"/>
    <cellStyle name="Naslov 4 4 3" xfId="352"/>
    <cellStyle name="Naslov 4 4 4" xfId="353"/>
    <cellStyle name="Naslov 5" xfId="354"/>
    <cellStyle name="Naslov 5 2" xfId="355"/>
    <cellStyle name="Naslov 6" xfId="356"/>
    <cellStyle name="Naslov 7" xfId="357"/>
    <cellStyle name="Navadno 10" xfId="358"/>
    <cellStyle name="Navadno 10 2" xfId="359"/>
    <cellStyle name="Navadno 10 3" xfId="360"/>
    <cellStyle name="Navadno 11" xfId="361"/>
    <cellStyle name="Navadno 12" xfId="362"/>
    <cellStyle name="Navadno 13" xfId="363"/>
    <cellStyle name="Navadno 14" xfId="364"/>
    <cellStyle name="Navadno 14 2" xfId="365"/>
    <cellStyle name="Navadno 2" xfId="366"/>
    <cellStyle name="Navadno 2 2" xfId="367"/>
    <cellStyle name="Navadno 2 2 2" xfId="368"/>
    <cellStyle name="Navadno 2 2 2 2" xfId="369"/>
    <cellStyle name="Navadno 2 2 2 3" xfId="370"/>
    <cellStyle name="Navadno 2 2 3" xfId="371"/>
    <cellStyle name="Navadno 2 2 3 2" xfId="372"/>
    <cellStyle name="Navadno 2 2 3 3" xfId="373"/>
    <cellStyle name="Navadno 2 2 4" xfId="374"/>
    <cellStyle name="Navadno 2 3" xfId="375"/>
    <cellStyle name="Navadno 2 3 2" xfId="376"/>
    <cellStyle name="Navadno 2 3 3" xfId="377"/>
    <cellStyle name="Navadno 2 4" xfId="378"/>
    <cellStyle name="Navadno 2 5" xfId="379"/>
    <cellStyle name="Navadno 2 6" xfId="380"/>
    <cellStyle name="Navadno 2_Sum" xfId="381"/>
    <cellStyle name="Navadno 3" xfId="382"/>
    <cellStyle name="Navadno 3 2" xfId="383"/>
    <cellStyle name="Navadno 3 2 2" xfId="384"/>
    <cellStyle name="Navadno 3 2 3" xfId="385"/>
    <cellStyle name="Navadno 3 3" xfId="386"/>
    <cellStyle name="Navadno 3 4" xfId="387"/>
    <cellStyle name="Navadno 3_Sum" xfId="388"/>
    <cellStyle name="Navadno 4" xfId="389"/>
    <cellStyle name="Navadno 4 2" xfId="390"/>
    <cellStyle name="Navadno 4 3" xfId="391"/>
    <cellStyle name="Navadno 5" xfId="392"/>
    <cellStyle name="Navadno 5 2" xfId="393"/>
    <cellStyle name="Navadno 5 2 2" xfId="394"/>
    <cellStyle name="Navadno 5 2 3" xfId="395"/>
    <cellStyle name="Navadno 5 3" xfId="396"/>
    <cellStyle name="Navadno 6" xfId="397"/>
    <cellStyle name="Navadno 6 2" xfId="398"/>
    <cellStyle name="Navadno 6 3" xfId="399"/>
    <cellStyle name="Navadno 7" xfId="400"/>
    <cellStyle name="Navadno 8" xfId="401"/>
    <cellStyle name="Navadno 8 2" xfId="402"/>
    <cellStyle name="Navadno 8 2 2" xfId="403"/>
    <cellStyle name="Navadno 8 3" xfId="404"/>
    <cellStyle name="Navadno 9" xfId="405"/>
    <cellStyle name="Navadno_051109.2h_PZR" xfId="406"/>
    <cellStyle name="Navadno_Vaja" xfId="407"/>
    <cellStyle name="Nevtralno" xfId="408"/>
    <cellStyle name="Nevtralno 2" xfId="409"/>
    <cellStyle name="Nevtralno 2 2" xfId="410"/>
    <cellStyle name="Nevtralno 2 3" xfId="411"/>
    <cellStyle name="Nevtralno 2 4" xfId="412"/>
    <cellStyle name="Nevtralno 3" xfId="413"/>
    <cellStyle name="Nevtralno 3 2" xfId="414"/>
    <cellStyle name="Nevtralno 3 3" xfId="415"/>
    <cellStyle name="Nevtralno 3 4" xfId="416"/>
    <cellStyle name="Nevtralno 4" xfId="417"/>
    <cellStyle name="Nevtralno 4 2" xfId="418"/>
    <cellStyle name="Nevtralno 4 3" xfId="419"/>
    <cellStyle name="Nevtralno 4 4" xfId="420"/>
    <cellStyle name="Normal 2" xfId="421"/>
    <cellStyle name="Normal 2 2" xfId="422"/>
    <cellStyle name="Normal 3" xfId="423"/>
    <cellStyle name="Normal 3 2" xfId="424"/>
    <cellStyle name="Normal_99 Popis" xfId="425"/>
    <cellStyle name="Normal-10" xfId="426"/>
    <cellStyle name="Followed Hyperlink" xfId="427"/>
    <cellStyle name="Percent" xfId="428"/>
    <cellStyle name="Odstotek 2" xfId="429"/>
    <cellStyle name="Opomba" xfId="430"/>
    <cellStyle name="Opomba 2" xfId="431"/>
    <cellStyle name="Opomba 2 2" xfId="432"/>
    <cellStyle name="Opomba 2 3" xfId="433"/>
    <cellStyle name="Opomba 2 4" xfId="434"/>
    <cellStyle name="Opomba 3" xfId="435"/>
    <cellStyle name="Opomba 3 2" xfId="436"/>
    <cellStyle name="Opomba 3 3" xfId="437"/>
    <cellStyle name="Opomba 3 4" xfId="438"/>
    <cellStyle name="Opomba 4" xfId="439"/>
    <cellStyle name="Opomba 4 2" xfId="440"/>
    <cellStyle name="Opomba 4 3" xfId="441"/>
    <cellStyle name="Opomba 4 4" xfId="442"/>
    <cellStyle name="Opozorilo" xfId="443"/>
    <cellStyle name="Opozorilo 2" xfId="444"/>
    <cellStyle name="Opozorilo 2 2" xfId="445"/>
    <cellStyle name="Opozorilo 2 3" xfId="446"/>
    <cellStyle name="Opozorilo 2 4" xfId="447"/>
    <cellStyle name="Opozorilo 3" xfId="448"/>
    <cellStyle name="Opozorilo 3 2" xfId="449"/>
    <cellStyle name="Opozorilo 3 3" xfId="450"/>
    <cellStyle name="Opozorilo 3 4" xfId="451"/>
    <cellStyle name="Opozorilo 4" xfId="452"/>
    <cellStyle name="Opozorilo 4 2" xfId="453"/>
    <cellStyle name="Opozorilo 4 3" xfId="454"/>
    <cellStyle name="Opozorilo 4 4" xfId="455"/>
    <cellStyle name="Percent_CEV1" xfId="456"/>
    <cellStyle name="Pojasnjevalno besedilo" xfId="457"/>
    <cellStyle name="Pojasnjevalno besedilo 2" xfId="458"/>
    <cellStyle name="Pojasnjevalno besedilo 2 2" xfId="459"/>
    <cellStyle name="Pojasnjevalno besedilo 2 3" xfId="460"/>
    <cellStyle name="Pojasnjevalno besedilo 2 4" xfId="461"/>
    <cellStyle name="Pojasnjevalno besedilo 3" xfId="462"/>
    <cellStyle name="Pojasnjevalno besedilo 3 2" xfId="463"/>
    <cellStyle name="Pojasnjevalno besedilo 3 3" xfId="464"/>
    <cellStyle name="Pojasnjevalno besedilo 3 4" xfId="465"/>
    <cellStyle name="Pojasnjevalno besedilo 4" xfId="466"/>
    <cellStyle name="Pojasnjevalno besedilo 4 2" xfId="467"/>
    <cellStyle name="Pojasnjevalno besedilo 4 3" xfId="468"/>
    <cellStyle name="Pojasnjevalno besedilo 4 4" xfId="469"/>
    <cellStyle name="Poudarek1" xfId="470"/>
    <cellStyle name="Poudarek1 2" xfId="471"/>
    <cellStyle name="Poudarek1 2 2" xfId="472"/>
    <cellStyle name="Poudarek1 2 3" xfId="473"/>
    <cellStyle name="Poudarek1 2 4" xfId="474"/>
    <cellStyle name="Poudarek1 3" xfId="475"/>
    <cellStyle name="Poudarek1 3 2" xfId="476"/>
    <cellStyle name="Poudarek1 3 3" xfId="477"/>
    <cellStyle name="Poudarek1 3 4" xfId="478"/>
    <cellStyle name="Poudarek1 4" xfId="479"/>
    <cellStyle name="Poudarek1 4 2" xfId="480"/>
    <cellStyle name="Poudarek1 4 3" xfId="481"/>
    <cellStyle name="Poudarek1 4 4" xfId="482"/>
    <cellStyle name="Poudarek2" xfId="483"/>
    <cellStyle name="Poudarek2 2" xfId="484"/>
    <cellStyle name="Poudarek2 2 2" xfId="485"/>
    <cellStyle name="Poudarek2 2 3" xfId="486"/>
    <cellStyle name="Poudarek2 2 4" xfId="487"/>
    <cellStyle name="Poudarek2 3" xfId="488"/>
    <cellStyle name="Poudarek2 3 2" xfId="489"/>
    <cellStyle name="Poudarek2 3 3" xfId="490"/>
    <cellStyle name="Poudarek2 3 4" xfId="491"/>
    <cellStyle name="Poudarek2 4" xfId="492"/>
    <cellStyle name="Poudarek2 4 2" xfId="493"/>
    <cellStyle name="Poudarek2 4 3" xfId="494"/>
    <cellStyle name="Poudarek2 4 4" xfId="495"/>
    <cellStyle name="Poudarek3" xfId="496"/>
    <cellStyle name="Poudarek3 2" xfId="497"/>
    <cellStyle name="Poudarek3 2 2" xfId="498"/>
    <cellStyle name="Poudarek3 2 3" xfId="499"/>
    <cellStyle name="Poudarek3 2 4" xfId="500"/>
    <cellStyle name="Poudarek3 3" xfId="501"/>
    <cellStyle name="Poudarek3 3 2" xfId="502"/>
    <cellStyle name="Poudarek3 3 3" xfId="503"/>
    <cellStyle name="Poudarek3 3 4" xfId="504"/>
    <cellStyle name="Poudarek3 4" xfId="505"/>
    <cellStyle name="Poudarek3 4 2" xfId="506"/>
    <cellStyle name="Poudarek3 4 3" xfId="507"/>
    <cellStyle name="Poudarek3 4 4" xfId="508"/>
    <cellStyle name="Poudarek4" xfId="509"/>
    <cellStyle name="Poudarek4 2" xfId="510"/>
    <cellStyle name="Poudarek4 2 2" xfId="511"/>
    <cellStyle name="Poudarek4 2 3" xfId="512"/>
    <cellStyle name="Poudarek4 2 4" xfId="513"/>
    <cellStyle name="Poudarek4 3" xfId="514"/>
    <cellStyle name="Poudarek4 3 2" xfId="515"/>
    <cellStyle name="Poudarek4 3 3" xfId="516"/>
    <cellStyle name="Poudarek4 3 4" xfId="517"/>
    <cellStyle name="Poudarek4 4" xfId="518"/>
    <cellStyle name="Poudarek4 4 2" xfId="519"/>
    <cellStyle name="Poudarek4 4 3" xfId="520"/>
    <cellStyle name="Poudarek4 4 4" xfId="521"/>
    <cellStyle name="Poudarek5" xfId="522"/>
    <cellStyle name="Poudarek5 2" xfId="523"/>
    <cellStyle name="Poudarek5 2 2" xfId="524"/>
    <cellStyle name="Poudarek5 2 3" xfId="525"/>
    <cellStyle name="Poudarek5 2 4" xfId="526"/>
    <cellStyle name="Poudarek5 3" xfId="527"/>
    <cellStyle name="Poudarek5 3 2" xfId="528"/>
    <cellStyle name="Poudarek5 3 3" xfId="529"/>
    <cellStyle name="Poudarek5 3 4" xfId="530"/>
    <cellStyle name="Poudarek5 4" xfId="531"/>
    <cellStyle name="Poudarek5 4 2" xfId="532"/>
    <cellStyle name="Poudarek5 4 3" xfId="533"/>
    <cellStyle name="Poudarek5 4 4" xfId="534"/>
    <cellStyle name="Poudarek6" xfId="535"/>
    <cellStyle name="Poudarek6 2" xfId="536"/>
    <cellStyle name="Poudarek6 2 2" xfId="537"/>
    <cellStyle name="Poudarek6 2 3" xfId="538"/>
    <cellStyle name="Poudarek6 2 4" xfId="539"/>
    <cellStyle name="Poudarek6 3" xfId="540"/>
    <cellStyle name="Poudarek6 3 2" xfId="541"/>
    <cellStyle name="Poudarek6 3 3" xfId="542"/>
    <cellStyle name="Poudarek6 3 4" xfId="543"/>
    <cellStyle name="Poudarek6 4" xfId="544"/>
    <cellStyle name="Poudarek6 4 2" xfId="545"/>
    <cellStyle name="Poudarek6 4 3" xfId="546"/>
    <cellStyle name="Poudarek6 4 4" xfId="547"/>
    <cellStyle name="Povezana celica" xfId="548"/>
    <cellStyle name="Povezana celica 2" xfId="549"/>
    <cellStyle name="Povezana celica 2 2" xfId="550"/>
    <cellStyle name="Povezana celica 2 3" xfId="551"/>
    <cellStyle name="Povezana celica 2 4" xfId="552"/>
    <cellStyle name="Povezana celica 3" xfId="553"/>
    <cellStyle name="Povezana celica 3 2" xfId="554"/>
    <cellStyle name="Povezana celica 3 3" xfId="555"/>
    <cellStyle name="Povezana celica 3 4" xfId="556"/>
    <cellStyle name="Povezana celica 4" xfId="557"/>
    <cellStyle name="Povezana celica 4 2" xfId="558"/>
    <cellStyle name="Povezana celica 4 3" xfId="559"/>
    <cellStyle name="Povezana celica 4 4" xfId="560"/>
    <cellStyle name="Preveri celico" xfId="561"/>
    <cellStyle name="Preveri celico 2" xfId="562"/>
    <cellStyle name="Preveri celico 2 2" xfId="563"/>
    <cellStyle name="Preveri celico 2 3" xfId="564"/>
    <cellStyle name="Preveri celico 2 4" xfId="565"/>
    <cellStyle name="Preveri celico 3" xfId="566"/>
    <cellStyle name="Preveri celico 3 2" xfId="567"/>
    <cellStyle name="Preveri celico 3 3" xfId="568"/>
    <cellStyle name="Preveri celico 3 4" xfId="569"/>
    <cellStyle name="Preveri celico 4" xfId="570"/>
    <cellStyle name="Preveri celico 4 2" xfId="571"/>
    <cellStyle name="Preveri celico 4 3" xfId="572"/>
    <cellStyle name="Preveri celico 4 4" xfId="573"/>
    <cellStyle name="Projekt" xfId="574"/>
    <cellStyle name="Računanje" xfId="575"/>
    <cellStyle name="Računanje 2" xfId="576"/>
    <cellStyle name="Računanje 2 2" xfId="577"/>
    <cellStyle name="Računanje 2 3" xfId="578"/>
    <cellStyle name="Računanje 2 4" xfId="579"/>
    <cellStyle name="Računanje 3" xfId="580"/>
    <cellStyle name="Računanje 3 2" xfId="581"/>
    <cellStyle name="Računanje 3 3" xfId="582"/>
    <cellStyle name="Računanje 3 4" xfId="583"/>
    <cellStyle name="Računanje 4" xfId="584"/>
    <cellStyle name="Računanje 4 2" xfId="585"/>
    <cellStyle name="Računanje 4 3" xfId="586"/>
    <cellStyle name="Računanje 4 4" xfId="587"/>
    <cellStyle name="Slabo" xfId="588"/>
    <cellStyle name="Slabo 2" xfId="589"/>
    <cellStyle name="Slabo 2 2" xfId="590"/>
    <cellStyle name="Slabo 2 3" xfId="591"/>
    <cellStyle name="Slabo 2 4" xfId="592"/>
    <cellStyle name="Slabo 3" xfId="593"/>
    <cellStyle name="Slabo 3 2" xfId="594"/>
    <cellStyle name="Slabo 3 3" xfId="595"/>
    <cellStyle name="Slabo 3 4" xfId="596"/>
    <cellStyle name="Slabo 4" xfId="597"/>
    <cellStyle name="Slabo 4 2" xfId="598"/>
    <cellStyle name="Slabo 4 3" xfId="599"/>
    <cellStyle name="Slabo 4 4" xfId="600"/>
    <cellStyle name="Slog 1" xfId="601"/>
    <cellStyle name="tekst-levo" xfId="602"/>
    <cellStyle name="Total" xfId="603"/>
    <cellStyle name="Currency" xfId="604"/>
    <cellStyle name="Currency [0]" xfId="605"/>
    <cellStyle name="Valuta 2" xfId="606"/>
    <cellStyle name="Comma" xfId="607"/>
    <cellStyle name="Comma [0]" xfId="608"/>
    <cellStyle name="Vejica 2" xfId="609"/>
    <cellStyle name="Vejica 3" xfId="610"/>
    <cellStyle name="Vejica 3 2" xfId="611"/>
    <cellStyle name="Vejica 3 3" xfId="612"/>
    <cellStyle name="Vejica 4" xfId="613"/>
    <cellStyle name="Vnos" xfId="614"/>
    <cellStyle name="Vnos 2" xfId="615"/>
    <cellStyle name="Vnos 2 2" xfId="616"/>
    <cellStyle name="Vnos 2 3" xfId="617"/>
    <cellStyle name="Vnos 2 4" xfId="618"/>
    <cellStyle name="Vnos 3" xfId="619"/>
    <cellStyle name="Vnos 3 2" xfId="620"/>
    <cellStyle name="Vnos 3 3" xfId="621"/>
    <cellStyle name="Vnos 3 4" xfId="622"/>
    <cellStyle name="Vnos 4" xfId="623"/>
    <cellStyle name="Vnos 4 2" xfId="624"/>
    <cellStyle name="Vnos 4 3" xfId="625"/>
    <cellStyle name="Vnos 4 4" xfId="626"/>
    <cellStyle name="Vsota" xfId="627"/>
    <cellStyle name="Vsota 2" xfId="628"/>
    <cellStyle name="Vsota 2 2" xfId="629"/>
    <cellStyle name="Vsota 2 3" xfId="630"/>
    <cellStyle name="Vsota 2 4" xfId="631"/>
    <cellStyle name="Vsota 3" xfId="632"/>
    <cellStyle name="Vsota 3 2" xfId="633"/>
    <cellStyle name="Vsota 3 3" xfId="634"/>
    <cellStyle name="Vsota 3 4" xfId="635"/>
    <cellStyle name="Vsota 4" xfId="636"/>
    <cellStyle name="Vsota 4 2" xfId="637"/>
    <cellStyle name="Vsota 4 3" xfId="638"/>
    <cellStyle name="Vsota 4 4" xfId="6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10_Arhiv\Arhiv_2012\12-10-07%20&#352;C_Tolmin\12-10-07-1-PZI\121007-1-Popis\121007-1_PZI-M51_TELOVADNIC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JAN2015\Users\Users\Marjan\Downloads\Popis%20Sabiana%20Kaloriferj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MO2015\Samo\10_Arhiv\Arhiv_2012\12-10-07%20&#352;C_Tolmin\12-10-07-1-PZI\121007-1-Popis\121007-1_PZI-M51_TELOVADNI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"/>
      <sheetName val="1.0.1"/>
      <sheetName val="1.1.1"/>
      <sheetName val="1.1.2"/>
      <sheetName val="1.1.3"/>
      <sheetName val="1.2.1"/>
      <sheetName val="1.2.2"/>
      <sheetName val="1.2.3"/>
    </sheetNames>
    <sheetDataSet>
      <sheetData sheetId="0">
        <row r="38">
          <cell r="G38">
            <v>0.7918123918388685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avodila"/>
      <sheetName val="Atlas"/>
      <sheetName val="Helios"/>
      <sheetName val="AIX"/>
      <sheetName val="Janus"/>
      <sheetName val="Atlas STP"/>
      <sheetName val="Comfort"/>
      <sheetName val="Polaris"/>
      <sheetName val="Elegant ECM"/>
      <sheetName val="Atlas ECM"/>
      <sheetName val="Podatki"/>
    </sheetNames>
    <sheetDataSet>
      <sheetData sheetId="10">
        <row r="45">
          <cell r="A45" t="str">
            <v>46F23</v>
          </cell>
          <cell r="B45">
            <v>2200</v>
          </cell>
          <cell r="C45">
            <v>1500</v>
          </cell>
          <cell r="D45">
            <v>59</v>
          </cell>
          <cell r="E45">
            <v>51</v>
          </cell>
          <cell r="F45">
            <v>20.4</v>
          </cell>
          <cell r="G45">
            <v>16.1</v>
          </cell>
          <cell r="H45">
            <v>5.3</v>
          </cell>
          <cell r="I45">
            <v>7.5</v>
          </cell>
          <cell r="J45" t="str">
            <v>Navedeni podatki veljajo za: gretje, Tv: = 85/75°C in Tz=15°C hlajenje, Tv = 7/12°C in Tz = 28°C</v>
          </cell>
        </row>
        <row r="46">
          <cell r="A46" t="str">
            <v>46F24</v>
          </cell>
          <cell r="B46">
            <v>2000</v>
          </cell>
          <cell r="C46">
            <v>1400</v>
          </cell>
          <cell r="D46">
            <v>59</v>
          </cell>
          <cell r="E46">
            <v>51</v>
          </cell>
          <cell r="F46">
            <v>23.3</v>
          </cell>
          <cell r="G46">
            <v>18.5</v>
          </cell>
          <cell r="H46">
            <v>6.3</v>
          </cell>
          <cell r="I46">
            <v>7</v>
          </cell>
          <cell r="J46" t="str">
            <v>Navedeni podatki veljajo za: gretje, Tv: = 85/75°C in Tz=15°C hlajenje, Tv = 7/12°C in Tz = 28°C</v>
          </cell>
        </row>
        <row r="47">
          <cell r="A47" t="str">
            <v>46F43</v>
          </cell>
          <cell r="B47">
            <v>3800</v>
          </cell>
          <cell r="C47">
            <v>2500</v>
          </cell>
          <cell r="D47">
            <v>64</v>
          </cell>
          <cell r="E47">
            <v>54</v>
          </cell>
          <cell r="F47">
            <v>34.5</v>
          </cell>
          <cell r="G47">
            <v>26.9</v>
          </cell>
          <cell r="H47">
            <v>9.1</v>
          </cell>
          <cell r="I47">
            <v>12</v>
          </cell>
          <cell r="J47" t="str">
            <v>Navedeni podatki veljajo za: gretje, Tv: = 85/75°C in Tz=15°C hlajenje, Tv = 7/12°C in Tz = 28°C</v>
          </cell>
        </row>
        <row r="48">
          <cell r="A48" t="str">
            <v>46F44</v>
          </cell>
          <cell r="B48">
            <v>3400</v>
          </cell>
          <cell r="C48">
            <v>2150</v>
          </cell>
          <cell r="D48">
            <v>64</v>
          </cell>
          <cell r="E48">
            <v>54</v>
          </cell>
          <cell r="F48">
            <v>39.7</v>
          </cell>
          <cell r="G48">
            <v>29.6</v>
          </cell>
          <cell r="H48">
            <v>10.6</v>
          </cell>
          <cell r="I48">
            <v>10</v>
          </cell>
          <cell r="J48" t="str">
            <v>Navedeni podatki veljajo za: gretje, Tv: = 85/75°C in Tz=15°C hlajenje, Tv = 7/12°C in Tz = 28°C</v>
          </cell>
        </row>
        <row r="49">
          <cell r="A49" t="str">
            <v>68F63</v>
          </cell>
          <cell r="B49">
            <v>4350</v>
          </cell>
          <cell r="C49">
            <v>3600</v>
          </cell>
          <cell r="D49">
            <v>60</v>
          </cell>
          <cell r="E49">
            <v>52</v>
          </cell>
          <cell r="F49">
            <v>46.3</v>
          </cell>
          <cell r="G49">
            <v>40.3</v>
          </cell>
          <cell r="H49">
            <v>13.8</v>
          </cell>
          <cell r="I49">
            <v>14</v>
          </cell>
          <cell r="J49" t="str">
            <v>Navedeni podatki veljajo za: gretje, Tv: = 85/75°C in Tz=15°C hlajenje, Tv = 7/12°C in Tz = 28°C</v>
          </cell>
        </row>
        <row r="50">
          <cell r="A50" t="str">
            <v>68F64</v>
          </cell>
          <cell r="B50">
            <v>4000</v>
          </cell>
          <cell r="C50">
            <v>3150</v>
          </cell>
          <cell r="D50">
            <v>60</v>
          </cell>
          <cell r="E50">
            <v>52</v>
          </cell>
          <cell r="F50">
            <v>52</v>
          </cell>
          <cell r="G50">
            <v>44</v>
          </cell>
          <cell r="H50">
            <v>15.9</v>
          </cell>
          <cell r="I50">
            <v>13</v>
          </cell>
          <cell r="J50" t="str">
            <v>Navedeni podatki veljajo za: gretje, Tv: = 85/75°C in Tz=15°C hlajenje, Tv = 7/12°C in Tz = 28°C</v>
          </cell>
        </row>
        <row r="51">
          <cell r="A51" t="str">
            <v>68F93</v>
          </cell>
          <cell r="B51">
            <v>8250</v>
          </cell>
          <cell r="C51">
            <v>6250</v>
          </cell>
          <cell r="D51">
            <v>66</v>
          </cell>
          <cell r="E51">
            <v>60</v>
          </cell>
          <cell r="F51">
            <v>89.5</v>
          </cell>
          <cell r="G51">
            <v>75.9</v>
          </cell>
          <cell r="H51">
            <v>25</v>
          </cell>
          <cell r="I51">
            <v>20</v>
          </cell>
          <cell r="J51" t="str">
            <v>Navedeni podatki veljajo za: gretje, Tv: = 85/75°C in Tz=15°C hlajenje, Tv = 7/12°C in Tz = 28°C</v>
          </cell>
        </row>
        <row r="52">
          <cell r="A52" t="str">
            <v>68F94</v>
          </cell>
          <cell r="B52">
            <v>7800</v>
          </cell>
          <cell r="C52">
            <v>5950</v>
          </cell>
          <cell r="D52">
            <v>66</v>
          </cell>
          <cell r="E52">
            <v>60</v>
          </cell>
          <cell r="F52">
            <v>103.6</v>
          </cell>
          <cell r="G52">
            <v>82</v>
          </cell>
          <cell r="H52">
            <v>28.2</v>
          </cell>
          <cell r="I52">
            <v>18</v>
          </cell>
          <cell r="J52" t="str">
            <v>Navedeni podatki veljajo za: gretje, Tv: = 85/75°C in Tz=15°C hlajenje, Tv = 7/12°C in Tz = 28°C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"/>
      <sheetName val="1.0.1"/>
      <sheetName val="1.1.1"/>
      <sheetName val="1.1.2"/>
      <sheetName val="1.1.3"/>
      <sheetName val="1.2.1"/>
      <sheetName val="1.2.2"/>
      <sheetName val="1.2.3"/>
    </sheetNames>
    <sheetDataSet>
      <sheetData sheetId="0">
        <row r="38">
          <cell r="G38">
            <v>0.7918123918388685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zoomScale="120" zoomScaleNormal="120" zoomScalePageLayoutView="0" workbookViewId="0" topLeftCell="A1">
      <pane ySplit="1" topLeftCell="A17" activePane="bottomLeft" state="frozen"/>
      <selection pane="topLeft" activeCell="C278" sqref="C278"/>
      <selection pane="bottomLeft" activeCell="F21" sqref="F21"/>
    </sheetView>
  </sheetViews>
  <sheetFormatPr defaultColWidth="9.140625" defaultRowHeight="12.75"/>
  <cols>
    <col min="1" max="1" width="9.7109375" style="2" customWidth="1"/>
    <col min="2" max="2" width="72.7109375" style="8" customWidth="1"/>
    <col min="3" max="16384" width="9.140625" style="7" customWidth="1"/>
  </cols>
  <sheetData>
    <row r="1" spans="1:2" s="11" customFormat="1" ht="15">
      <c r="A1" s="3" t="s">
        <v>69</v>
      </c>
      <c r="B1" s="11" t="s">
        <v>70</v>
      </c>
    </row>
    <row r="3" spans="1:2" ht="12.75">
      <c r="A3" s="2" t="s">
        <v>0</v>
      </c>
      <c r="B3" s="150" t="s">
        <v>90</v>
      </c>
    </row>
    <row r="4" ht="12.75">
      <c r="B4" s="150" t="s">
        <v>91</v>
      </c>
    </row>
    <row r="5" ht="12.75">
      <c r="B5" s="150" t="s">
        <v>92</v>
      </c>
    </row>
    <row r="6" ht="12.75">
      <c r="B6" s="149"/>
    </row>
    <row r="7" spans="1:2" ht="12.75">
      <c r="A7" s="2" t="s">
        <v>1</v>
      </c>
      <c r="B7" s="150" t="s">
        <v>93</v>
      </c>
    </row>
    <row r="8" ht="12.75">
      <c r="B8" s="150" t="s">
        <v>94</v>
      </c>
    </row>
    <row r="9" spans="1:2" s="10" customFormat="1" ht="12.75">
      <c r="A9" s="2"/>
      <c r="B9" s="147"/>
    </row>
    <row r="10" spans="1:2" ht="12.75">
      <c r="A10" s="2" t="s">
        <v>2</v>
      </c>
      <c r="B10" s="148" t="s">
        <v>95</v>
      </c>
    </row>
    <row r="12" ht="12.75">
      <c r="B12" s="9"/>
    </row>
    <row r="13" spans="1:2" s="10" customFormat="1" ht="25.5">
      <c r="A13" s="2">
        <v>1</v>
      </c>
      <c r="B13" s="108" t="s">
        <v>20</v>
      </c>
    </row>
    <row r="14" spans="1:2" ht="38.25">
      <c r="A14" s="2">
        <f>A13+1</f>
        <v>2</v>
      </c>
      <c r="B14" s="8" t="s">
        <v>3</v>
      </c>
    </row>
    <row r="15" spans="1:2" ht="38.25">
      <c r="A15" s="2">
        <f>A14+1</f>
        <v>3</v>
      </c>
      <c r="B15" s="8" t="s">
        <v>19</v>
      </c>
    </row>
    <row r="16" spans="1:2" ht="25.5">
      <c r="A16" s="2">
        <f aca="true" t="shared" si="0" ref="A16:A23">A15+1</f>
        <v>4</v>
      </c>
      <c r="B16" s="8" t="s">
        <v>4</v>
      </c>
    </row>
    <row r="17" spans="1:2" ht="25.5">
      <c r="A17" s="2">
        <f t="shared" si="0"/>
        <v>5</v>
      </c>
      <c r="B17" s="8" t="s">
        <v>5</v>
      </c>
    </row>
    <row r="18" spans="1:2" ht="12.75">
      <c r="A18" s="2">
        <f t="shared" si="0"/>
        <v>6</v>
      </c>
      <c r="B18" s="8" t="s">
        <v>6</v>
      </c>
    </row>
    <row r="19" spans="1:2" ht="38.25">
      <c r="A19" s="2">
        <f t="shared" si="0"/>
        <v>7</v>
      </c>
      <c r="B19" s="8" t="s">
        <v>7</v>
      </c>
    </row>
    <row r="20" spans="1:2" ht="25.5">
      <c r="A20" s="2">
        <f t="shared" si="0"/>
        <v>8</v>
      </c>
      <c r="B20" s="8" t="s">
        <v>8</v>
      </c>
    </row>
    <row r="21" spans="1:2" ht="25.5">
      <c r="A21" s="2">
        <f t="shared" si="0"/>
        <v>9</v>
      </c>
      <c r="B21" s="8" t="s">
        <v>9</v>
      </c>
    </row>
    <row r="22" spans="1:2" ht="25.5">
      <c r="A22" s="2">
        <f t="shared" si="0"/>
        <v>10</v>
      </c>
      <c r="B22" s="8" t="s">
        <v>10</v>
      </c>
    </row>
    <row r="23" spans="1:2" ht="153">
      <c r="A23" s="2">
        <f t="shared" si="0"/>
        <v>11</v>
      </c>
      <c r="B23" s="1" t="s">
        <v>11</v>
      </c>
    </row>
  </sheetData>
  <sheetProtection/>
  <printOptions/>
  <pageMargins left="0.984251968503937" right="0.3937007874015748" top="0.5905511811023623" bottom="0.5905511811023623" header="0.1968503937007874" footer="0.1968503937007874"/>
  <pageSetup horizontalDpi="600" verticalDpi="600" orientation="portrait" paperSize="9" r:id="rId1"/>
  <headerFooter alignWithMargins="0">
    <oddHeader>&amp;R            PINSS d.o.o. Nova Gorica</oddHeader>
    <oddFooter>&amp;L             &amp;F&amp;RStran &amp;P (&amp;N)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="120" zoomScaleNormal="120" zoomScalePageLayoutView="0" workbookViewId="0" topLeftCell="A1">
      <pane ySplit="1" topLeftCell="A11" activePane="bottomLeft" state="frozen"/>
      <selection pane="topLeft" activeCell="F21" sqref="F21"/>
      <selection pane="bottomLeft" activeCell="E18" sqref="E18"/>
    </sheetView>
  </sheetViews>
  <sheetFormatPr defaultColWidth="9.140625" defaultRowHeight="12.75"/>
  <cols>
    <col min="1" max="1" width="9.7109375" style="4" customWidth="1"/>
    <col min="2" max="2" width="60.7109375" style="10" customWidth="1"/>
    <col min="3" max="3" width="12.7109375" style="5" customWidth="1"/>
    <col min="4" max="4" width="14.7109375" style="5" customWidth="1"/>
    <col min="5" max="5" width="10.8515625" style="5" customWidth="1"/>
    <col min="6" max="6" width="9.140625" style="10" customWidth="1"/>
    <col min="7" max="11" width="9.7109375" style="10" customWidth="1"/>
    <col min="12" max="12" width="13.00390625" style="10" customWidth="1"/>
    <col min="13" max="13" width="17.7109375" style="10" customWidth="1"/>
    <col min="14" max="14" width="13.140625" style="10" customWidth="1"/>
    <col min="15" max="16384" width="9.140625" style="10" customWidth="1"/>
  </cols>
  <sheetData>
    <row r="1" spans="1:6" ht="15">
      <c r="A1" s="11" t="s">
        <v>59</v>
      </c>
      <c r="B1" s="11" t="str">
        <f>+'0.1'!B1</f>
        <v>POPIS MATERIALA IN DEL - STROJNE INSTALACIJE - PZI - MAPA 4</v>
      </c>
      <c r="C1" s="11"/>
      <c r="E1" s="5">
        <v>79</v>
      </c>
      <c r="F1" s="10" t="s">
        <v>12</v>
      </c>
    </row>
    <row r="3" spans="1:2" ht="12.75">
      <c r="A3" s="4" t="s">
        <v>0</v>
      </c>
      <c r="B3" s="12" t="str">
        <f>'0.1'!B3</f>
        <v>MESTNA OBČINA NOVA GORICA</v>
      </c>
    </row>
    <row r="4" ht="12.75">
      <c r="B4" s="12" t="str">
        <f>'0.1'!B4</f>
        <v>TRG EDVARDA KARDELJA 1</v>
      </c>
    </row>
    <row r="5" ht="12.75">
      <c r="B5" s="12" t="str">
        <f>'0.1'!B5</f>
        <v>5000 NOVA GORICA</v>
      </c>
    </row>
    <row r="6" ht="12.75">
      <c r="B6" s="12"/>
    </row>
    <row r="7" spans="1:2" ht="12.75">
      <c r="A7" s="4" t="s">
        <v>1</v>
      </c>
      <c r="B7" s="12" t="str">
        <f>'0.1'!B7</f>
        <v>CENTER TRAJNOSTNE MOBILNOSTI IN TIC - NOTRANJOST</v>
      </c>
    </row>
    <row r="8" ht="12.75">
      <c r="B8" s="12" t="str">
        <f>'0.1'!B8</f>
        <v>KIDRIČEVA 11, 5000 NOVA GORICA</v>
      </c>
    </row>
    <row r="9" ht="12.75">
      <c r="B9" s="12"/>
    </row>
    <row r="10" spans="1:2" ht="12.75">
      <c r="A10" s="4" t="s">
        <v>2</v>
      </c>
      <c r="B10" s="12" t="str">
        <f>+'0.1'!B10</f>
        <v>19-11-10-1</v>
      </c>
    </row>
    <row r="11" ht="12.75">
      <c r="B11" s="6"/>
    </row>
    <row r="12" spans="1:5" s="104" customFormat="1" ht="12.75">
      <c r="A12" s="4"/>
      <c r="B12" s="6"/>
      <c r="C12" s="111"/>
      <c r="D12" s="111"/>
      <c r="E12" s="111"/>
    </row>
    <row r="13" ht="12.75">
      <c r="B13" s="6"/>
    </row>
    <row r="14" spans="1:8" ht="12.75">
      <c r="A14" s="4" t="str">
        <f>+'101'!A1</f>
        <v>101</v>
      </c>
      <c r="B14" s="6" t="str">
        <f>+'101'!C1</f>
        <v>DEMONTAŽA</v>
      </c>
      <c r="D14" s="5">
        <f>+'101'!G1</f>
        <v>0</v>
      </c>
      <c r="E14" s="109"/>
      <c r="H14" s="146"/>
    </row>
    <row r="15" spans="1:8" s="104" customFormat="1" ht="12.75">
      <c r="A15" s="4" t="str">
        <f>+'201'!A1</f>
        <v>201</v>
      </c>
      <c r="B15" s="104" t="str">
        <f>+'201'!C1</f>
        <v>OGREVANJE IN HLAJENJE</v>
      </c>
      <c r="C15" s="111"/>
      <c r="D15" s="111">
        <f>+'201'!G1</f>
        <v>0</v>
      </c>
      <c r="E15" s="109"/>
      <c r="H15" s="146"/>
    </row>
    <row r="16" spans="1:8" ht="12.75">
      <c r="A16" s="4" t="str">
        <f>+'301'!A1</f>
        <v>301</v>
      </c>
      <c r="B16" s="10" t="str">
        <f>+'301'!C1</f>
        <v>VENTILACIJA </v>
      </c>
      <c r="D16" s="50">
        <f>+'301'!G1</f>
        <v>0</v>
      </c>
      <c r="E16" s="109"/>
      <c r="H16" s="146"/>
    </row>
    <row r="17" spans="1:8" s="104" customFormat="1" ht="12.75">
      <c r="A17" s="4"/>
      <c r="C17" s="107"/>
      <c r="D17" s="107"/>
      <c r="E17" s="155"/>
      <c r="F17" s="156"/>
      <c r="G17" s="156"/>
      <c r="H17" s="156"/>
    </row>
    <row r="18" spans="1:8" s="104" customFormat="1" ht="12.75">
      <c r="A18" s="16"/>
      <c r="B18" s="16" t="s">
        <v>88</v>
      </c>
      <c r="C18" s="85"/>
      <c r="D18" s="85">
        <f>SUM(D14:D17)</f>
        <v>0</v>
      </c>
      <c r="E18" s="110"/>
      <c r="H18" s="154"/>
    </row>
    <row r="19" spans="1:5" s="104" customFormat="1" ht="12.75">
      <c r="A19" s="4"/>
      <c r="B19" s="104" t="s">
        <v>13</v>
      </c>
      <c r="C19" s="107"/>
      <c r="D19" s="107">
        <v>0.22</v>
      </c>
      <c r="E19" s="107"/>
    </row>
    <row r="20" spans="1:5" s="104" customFormat="1" ht="12.75">
      <c r="A20" s="4"/>
      <c r="B20" s="104" t="s">
        <v>89</v>
      </c>
      <c r="C20" s="107"/>
      <c r="D20" s="107">
        <f>+D18*1.22</f>
        <v>0</v>
      </c>
      <c r="E20" s="107"/>
    </row>
  </sheetData>
  <sheetProtection/>
  <printOptions/>
  <pageMargins left="0.984251968503937" right="0.3937007874015748" top="0.5905511811023623" bottom="0.5905511811023623" header="0.1968503937007874" footer="0.1968503937007874"/>
  <pageSetup blackAndWhite="1" horizontalDpi="600" verticalDpi="600" orientation="portrait" paperSize="9" r:id="rId1"/>
  <headerFooter alignWithMargins="0">
    <oddHeader>&amp;R             PINSS d.o.o. Nova Gorica</oddHeader>
    <oddFooter>&amp;L             &amp;F&amp;RStran &amp;P (&amp;N)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1"/>
  <sheetViews>
    <sheetView zoomScale="120" zoomScaleNormal="120" zoomScaleSheetLayoutView="120" zoomScalePageLayoutView="0" workbookViewId="0" topLeftCell="A1">
      <pane ySplit="1" topLeftCell="A23" activePane="bottomLeft" state="frozen"/>
      <selection pane="topLeft" activeCell="H8" sqref="H8"/>
      <selection pane="bottomLeft" activeCell="F29" sqref="F29"/>
    </sheetView>
  </sheetViews>
  <sheetFormatPr defaultColWidth="9.140625" defaultRowHeight="12.75"/>
  <cols>
    <col min="1" max="1" width="7.8515625" style="14" customWidth="1"/>
    <col min="2" max="2" width="5.7109375" style="5" customWidth="1"/>
    <col min="3" max="3" width="50.7109375" style="28" customWidth="1"/>
    <col min="4" max="4" width="6.7109375" style="17" customWidth="1"/>
    <col min="5" max="5" width="7.7109375" style="21" customWidth="1"/>
    <col min="6" max="7" width="10.7109375" style="19" customWidth="1"/>
    <col min="8" max="10" width="9.28125" style="5" customWidth="1"/>
    <col min="11" max="24" width="9.140625" style="5" customWidth="1"/>
    <col min="25" max="16384" width="9.140625" style="10" customWidth="1"/>
  </cols>
  <sheetData>
    <row r="1" spans="1:7" ht="15">
      <c r="A1" s="59" t="s">
        <v>97</v>
      </c>
      <c r="B1" s="11"/>
      <c r="C1" s="27" t="s">
        <v>73</v>
      </c>
      <c r="D1" s="24"/>
      <c r="E1" s="25"/>
      <c r="F1" s="26"/>
      <c r="G1" s="26">
        <f>+G31</f>
        <v>0</v>
      </c>
    </row>
    <row r="3" spans="1:24" s="128" customFormat="1" ht="12.75">
      <c r="A3" s="123" t="s">
        <v>86</v>
      </c>
      <c r="B3" s="124"/>
      <c r="C3" s="127" t="s">
        <v>14</v>
      </c>
      <c r="D3" s="136" t="s">
        <v>17</v>
      </c>
      <c r="E3" s="58" t="s">
        <v>16</v>
      </c>
      <c r="F3" s="137" t="s">
        <v>15</v>
      </c>
      <c r="G3" s="137" t="s">
        <v>18</v>
      </c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</row>
    <row r="4" ht="12.75">
      <c r="G4" s="19" t="str">
        <f>IF(E4&lt;&gt;0,E4*F4," ")</f>
        <v> </v>
      </c>
    </row>
    <row r="5" spans="1:10" s="32" customFormat="1" ht="12.75">
      <c r="A5" s="30">
        <f>1+COUNT(A$2:A4)</f>
        <v>1</v>
      </c>
      <c r="B5" s="51"/>
      <c r="C5" s="32" t="s">
        <v>71</v>
      </c>
      <c r="D5" s="33"/>
      <c r="E5" s="34"/>
      <c r="F5" s="52"/>
      <c r="G5" s="52" t="str">
        <f>IF(E5&lt;&gt;0,E5*F5," ")</f>
        <v> </v>
      </c>
      <c r="H5" s="51"/>
      <c r="I5" s="51"/>
      <c r="J5" s="51"/>
    </row>
    <row r="6" spans="1:10" s="32" customFormat="1" ht="38.25">
      <c r="A6" s="53"/>
      <c r="B6" s="51"/>
      <c r="C6" s="32" t="s">
        <v>98</v>
      </c>
      <c r="D6" s="33"/>
      <c r="E6" s="34"/>
      <c r="F6" s="52"/>
      <c r="G6" s="52" t="str">
        <f>IF(E6&lt;&gt;0,E6*F6," ")</f>
        <v> </v>
      </c>
      <c r="H6" s="51"/>
      <c r="I6" s="51"/>
      <c r="J6" s="51"/>
    </row>
    <row r="7" spans="1:10" s="32" customFormat="1" ht="12.75">
      <c r="A7" s="53"/>
      <c r="B7" s="51"/>
      <c r="C7" s="32" t="s">
        <v>75</v>
      </c>
      <c r="D7" s="33" t="s">
        <v>38</v>
      </c>
      <c r="E7" s="34">
        <v>1</v>
      </c>
      <c r="F7" s="52"/>
      <c r="G7" s="52">
        <f>IF(E7&lt;&gt;0,E7*F7," ")</f>
        <v>0</v>
      </c>
      <c r="H7" s="51"/>
      <c r="I7" s="51"/>
      <c r="J7" s="51"/>
    </row>
    <row r="9" spans="1:24" ht="12.75">
      <c r="A9" s="14">
        <f>1+COUNT(A$2:A8)</f>
        <v>2</v>
      </c>
      <c r="C9" s="1" t="s">
        <v>100</v>
      </c>
      <c r="G9" s="19" t="str">
        <f>IF(E9&lt;&gt;0,E9*F9," ")</f>
        <v> 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3:24" ht="38.25">
      <c r="C10" s="1" t="s">
        <v>101</v>
      </c>
      <c r="G10" s="19" t="str">
        <f>IF(E10&lt;&gt;0,E10*F10," ")</f>
        <v> 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10" s="32" customFormat="1" ht="12.75">
      <c r="A11" s="53"/>
      <c r="B11" s="51"/>
      <c r="C11" s="32" t="s">
        <v>75</v>
      </c>
      <c r="D11" s="33" t="s">
        <v>38</v>
      </c>
      <c r="E11" s="34">
        <v>1</v>
      </c>
      <c r="F11" s="52"/>
      <c r="G11" s="52">
        <f>IF(E11&lt;&gt;0,E11*F11," ")</f>
        <v>0</v>
      </c>
      <c r="H11" s="51"/>
      <c r="I11" s="51"/>
      <c r="J11" s="51"/>
    </row>
    <row r="12" spans="1:24" s="104" customFormat="1" ht="12.75">
      <c r="A12" s="103"/>
      <c r="B12" s="111"/>
      <c r="C12" s="57"/>
      <c r="D12" s="105"/>
      <c r="E12" s="106"/>
      <c r="F12" s="19"/>
      <c r="G12" s="19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</row>
    <row r="13" spans="1:10" s="104" customFormat="1" ht="12.75">
      <c r="A13" s="103">
        <f>1+COUNT(A$2:A12)</f>
        <v>3</v>
      </c>
      <c r="B13" s="111"/>
      <c r="C13" s="104" t="s">
        <v>72</v>
      </c>
      <c r="D13" s="105"/>
      <c r="E13" s="106"/>
      <c r="F13" s="19"/>
      <c r="G13" s="19" t="str">
        <f>IF(E13&lt;&gt;0,E13*F13," ")</f>
        <v> </v>
      </c>
      <c r="H13" s="111"/>
      <c r="I13" s="111"/>
      <c r="J13" s="111"/>
    </row>
    <row r="14" spans="1:10" s="104" customFormat="1" ht="38.25">
      <c r="A14" s="103"/>
      <c r="B14" s="111"/>
      <c r="C14" s="104" t="s">
        <v>99</v>
      </c>
      <c r="D14" s="105"/>
      <c r="E14" s="106"/>
      <c r="F14" s="19"/>
      <c r="G14" s="19" t="str">
        <f>IF(E14&lt;&gt;0,E14*F14," ")</f>
        <v> </v>
      </c>
      <c r="H14" s="111"/>
      <c r="I14" s="111"/>
      <c r="J14" s="111"/>
    </row>
    <row r="15" spans="1:10" s="32" customFormat="1" ht="12.75">
      <c r="A15" s="53"/>
      <c r="B15" s="51"/>
      <c r="C15" s="32" t="s">
        <v>75</v>
      </c>
      <c r="D15" s="33" t="s">
        <v>38</v>
      </c>
      <c r="E15" s="34">
        <v>1</v>
      </c>
      <c r="F15" s="52"/>
      <c r="G15" s="52">
        <f>IF(E15&lt;&gt;0,E15*F15," ")</f>
        <v>0</v>
      </c>
      <c r="H15" s="51"/>
      <c r="I15" s="51"/>
      <c r="J15" s="51"/>
    </row>
    <row r="16" spans="1:7" s="104" customFormat="1" ht="12.75">
      <c r="A16" s="103"/>
      <c r="B16" s="111"/>
      <c r="D16" s="105"/>
      <c r="E16" s="106"/>
      <c r="F16" s="19"/>
      <c r="G16" s="19" t="str">
        <f aca="true" t="shared" si="0" ref="G16:G25">IF(E16&lt;&gt;0,E16*F16," ")</f>
        <v> </v>
      </c>
    </row>
    <row r="17" spans="1:7" s="146" customFormat="1" ht="12.75">
      <c r="A17" s="30">
        <f>1+COUNT(A$2:A16)</f>
        <v>4</v>
      </c>
      <c r="B17" s="31"/>
      <c r="C17" s="32" t="s">
        <v>25</v>
      </c>
      <c r="D17" s="151"/>
      <c r="E17" s="152"/>
      <c r="F17" s="153"/>
      <c r="G17" s="153" t="str">
        <f t="shared" si="0"/>
        <v> </v>
      </c>
    </row>
    <row r="18" spans="1:7" s="104" customFormat="1" ht="51">
      <c r="A18" s="103"/>
      <c r="B18" s="111"/>
      <c r="C18" s="104" t="s">
        <v>45</v>
      </c>
      <c r="D18" s="105"/>
      <c r="E18" s="106"/>
      <c r="F18" s="19"/>
      <c r="G18" s="19"/>
    </row>
    <row r="19" spans="1:7" s="104" customFormat="1" ht="12.75">
      <c r="A19" s="103"/>
      <c r="B19" s="111" t="s">
        <v>27</v>
      </c>
      <c r="C19" s="104" t="s">
        <v>102</v>
      </c>
      <c r="D19" s="105"/>
      <c r="E19" s="106"/>
      <c r="F19" s="19"/>
      <c r="G19" s="19"/>
    </row>
    <row r="20" spans="1:7" s="104" customFormat="1" ht="12.75">
      <c r="A20" s="103"/>
      <c r="B20" s="111"/>
      <c r="C20" s="104" t="s">
        <v>28</v>
      </c>
      <c r="D20" s="105" t="s">
        <v>24</v>
      </c>
      <c r="E20" s="106">
        <v>2</v>
      </c>
      <c r="F20" s="37"/>
      <c r="G20" s="19">
        <f>IF(E20&lt;&gt;0,E20*F20," ")</f>
        <v>0</v>
      </c>
    </row>
    <row r="21" spans="1:7" s="32" customFormat="1" ht="12.75">
      <c r="A21" s="30"/>
      <c r="B21" s="31"/>
      <c r="D21" s="33"/>
      <c r="E21" s="34"/>
      <c r="F21" s="35"/>
      <c r="G21" s="35" t="str">
        <f t="shared" si="0"/>
        <v> </v>
      </c>
    </row>
    <row r="22" spans="1:7" s="32" customFormat="1" ht="12.75">
      <c r="A22" s="30">
        <f>1+COUNT(A$2:A21)</f>
        <v>5</v>
      </c>
      <c r="B22" s="31"/>
      <c r="C22" s="32" t="s">
        <v>87</v>
      </c>
      <c r="D22" s="33"/>
      <c r="E22" s="34"/>
      <c r="F22" s="35"/>
      <c r="G22" s="35" t="str">
        <f t="shared" si="0"/>
        <v> </v>
      </c>
    </row>
    <row r="23" spans="1:16" s="32" customFormat="1" ht="25.5">
      <c r="A23" s="30"/>
      <c r="B23" s="31"/>
      <c r="C23" s="32" t="s">
        <v>29</v>
      </c>
      <c r="D23" s="33"/>
      <c r="E23" s="34"/>
      <c r="F23" s="35"/>
      <c r="G23" s="35" t="str">
        <f t="shared" si="0"/>
        <v> </v>
      </c>
      <c r="H23" s="31"/>
      <c r="I23" s="31"/>
      <c r="J23" s="31"/>
      <c r="K23" s="31"/>
      <c r="L23" s="31"/>
      <c r="M23" s="31"/>
      <c r="N23" s="31"/>
      <c r="O23" s="31"/>
      <c r="P23" s="31"/>
    </row>
    <row r="24" spans="1:16" s="32" customFormat="1" ht="12.75">
      <c r="A24" s="30"/>
      <c r="B24" s="31"/>
      <c r="C24" s="32" t="s">
        <v>23</v>
      </c>
      <c r="D24" s="33"/>
      <c r="E24" s="34"/>
      <c r="F24" s="35"/>
      <c r="G24" s="35" t="str">
        <f t="shared" si="0"/>
        <v> </v>
      </c>
      <c r="H24" s="31"/>
      <c r="I24" s="31"/>
      <c r="J24" s="31"/>
      <c r="K24" s="31"/>
      <c r="L24" s="31"/>
      <c r="M24" s="31"/>
      <c r="N24" s="31"/>
      <c r="O24" s="31"/>
      <c r="P24" s="31"/>
    </row>
    <row r="25" spans="1:16" s="32" customFormat="1" ht="12.75">
      <c r="A25" s="30"/>
      <c r="B25" s="31" t="s">
        <v>22</v>
      </c>
      <c r="C25" s="32" t="s">
        <v>30</v>
      </c>
      <c r="D25" s="33" t="s">
        <v>24</v>
      </c>
      <c r="E25" s="34">
        <v>2</v>
      </c>
      <c r="F25" s="35"/>
      <c r="G25" s="35">
        <f t="shared" si="0"/>
        <v>0</v>
      </c>
      <c r="H25" s="31"/>
      <c r="I25" s="31"/>
      <c r="J25" s="31"/>
      <c r="K25" s="31"/>
      <c r="L25" s="31"/>
      <c r="M25" s="31"/>
      <c r="N25" s="31"/>
      <c r="O25" s="31"/>
      <c r="P25" s="31"/>
    </row>
    <row r="26" spans="1:24" s="104" customFormat="1" ht="12.75">
      <c r="A26" s="103"/>
      <c r="B26" s="111"/>
      <c r="D26" s="105"/>
      <c r="E26" s="106"/>
      <c r="F26" s="19"/>
      <c r="G26" s="19" t="str">
        <f>IF(E26&lt;&gt;0,E26*F26," ")</f>
        <v> </v>
      </c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</row>
    <row r="27" spans="1:24" s="104" customFormat="1" ht="12.75">
      <c r="A27" s="103">
        <f>1+COUNT(A$2:A26)</f>
        <v>6</v>
      </c>
      <c r="B27" s="111"/>
      <c r="C27" s="104" t="s">
        <v>103</v>
      </c>
      <c r="D27" s="105"/>
      <c r="E27" s="106"/>
      <c r="F27" s="19"/>
      <c r="G27" s="19" t="str">
        <f>IF(E27&lt;&gt;0,E27*F27," ")</f>
        <v> </v>
      </c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</row>
    <row r="28" spans="1:24" s="104" customFormat="1" ht="24.75" customHeight="1">
      <c r="A28" s="103"/>
      <c r="B28" s="111"/>
      <c r="C28" s="104" t="s">
        <v>104</v>
      </c>
      <c r="D28" s="105"/>
      <c r="E28" s="106"/>
      <c r="F28" s="19"/>
      <c r="G28" s="19" t="str">
        <f>IF(E28&lt;&gt;0,E28*F28," ")</f>
        <v> </v>
      </c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</row>
    <row r="29" spans="1:24" s="104" customFormat="1" ht="12.75">
      <c r="A29" s="103"/>
      <c r="B29" s="111"/>
      <c r="C29" s="104" t="s">
        <v>105</v>
      </c>
      <c r="D29" s="105" t="s">
        <v>31</v>
      </c>
      <c r="E29" s="106">
        <v>10</v>
      </c>
      <c r="F29" s="19"/>
      <c r="G29" s="19">
        <f>IF(E29&lt;&gt;0,E29*F29," ")</f>
        <v>0</v>
      </c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</row>
    <row r="30" ht="12.75">
      <c r="G30" s="19" t="str">
        <f>IF(E30&lt;&gt;0,E30*F30," ")</f>
        <v> </v>
      </c>
    </row>
    <row r="31" spans="1:24" s="20" customFormat="1" ht="12" customHeight="1">
      <c r="A31" s="15"/>
      <c r="B31" s="13"/>
      <c r="C31" s="29" t="str">
        <f>C1</f>
        <v>DEMONTAŽA</v>
      </c>
      <c r="D31" s="18"/>
      <c r="E31" s="22"/>
      <c r="F31" s="23"/>
      <c r="G31" s="23">
        <f>SUM(G3:G30)</f>
        <v>0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</sheetData>
  <sheetProtection/>
  <printOptions/>
  <pageMargins left="0.984251968503937" right="0.3937007874015748" top="0.5905511811023623" bottom="0.5905511811023623" header="0.1968503937007874" footer="0.1968503937007874"/>
  <pageSetup horizontalDpi="600" verticalDpi="600" orientation="portrait" paperSize="9" r:id="rId1"/>
  <headerFooter alignWithMargins="0">
    <oddHeader>&amp;R             PINSS d.o.o. Nova Gorica</oddHeader>
    <oddFooter>&amp;L             &amp;F&amp;RStran &amp;P (&amp;N)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94"/>
  <sheetViews>
    <sheetView zoomScale="120" zoomScaleNormal="120" zoomScaleSheetLayoutView="120" zoomScalePageLayoutView="0" workbookViewId="0" topLeftCell="A1">
      <pane ySplit="1" topLeftCell="A5" activePane="bottomLeft" state="frozen"/>
      <selection pane="topLeft" activeCell="H8" sqref="H8"/>
      <selection pane="bottomLeft" activeCell="F12" sqref="F12"/>
    </sheetView>
  </sheetViews>
  <sheetFormatPr defaultColWidth="9.140625" defaultRowHeight="12.75" outlineLevelRow="1"/>
  <cols>
    <col min="1" max="1" width="7.8515625" style="65" customWidth="1"/>
    <col min="2" max="2" width="5.7109375" style="64" customWidth="1"/>
    <col min="3" max="3" width="50.7109375" style="84" customWidth="1"/>
    <col min="4" max="4" width="6.7109375" style="76" customWidth="1"/>
    <col min="5" max="5" width="7.7109375" style="77" customWidth="1"/>
    <col min="6" max="7" width="10.7109375" style="36" customWidth="1"/>
    <col min="8" max="10" width="9.28125" style="64" customWidth="1"/>
    <col min="11" max="24" width="9.140625" style="64" customWidth="1"/>
    <col min="25" max="16384" width="9.140625" style="84" customWidth="1"/>
  </cols>
  <sheetData>
    <row r="1" spans="1:7" ht="15">
      <c r="A1" s="60" t="s">
        <v>106</v>
      </c>
      <c r="B1" s="61"/>
      <c r="C1" s="61" t="s">
        <v>107</v>
      </c>
      <c r="D1" s="61"/>
      <c r="E1" s="62"/>
      <c r="F1" s="63"/>
      <c r="G1" s="63">
        <f>+G94</f>
        <v>0</v>
      </c>
    </row>
    <row r="3" spans="1:24" s="134" customFormat="1" ht="12.75">
      <c r="A3" s="135" t="s">
        <v>86</v>
      </c>
      <c r="B3" s="143"/>
      <c r="C3" s="132" t="s">
        <v>14</v>
      </c>
      <c r="D3" s="144" t="s">
        <v>17</v>
      </c>
      <c r="E3" s="133" t="s">
        <v>16</v>
      </c>
      <c r="F3" s="125" t="s">
        <v>15</v>
      </c>
      <c r="G3" s="125" t="s">
        <v>18</v>
      </c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</row>
    <row r="4" spans="1:24" s="104" customFormat="1" ht="12.75">
      <c r="A4" s="103"/>
      <c r="B4" s="111"/>
      <c r="D4" s="105"/>
      <c r="E4" s="106"/>
      <c r="F4" s="19"/>
      <c r="G4" s="19" t="str">
        <f>IF(E4&lt;&gt;0,E4*F4," ")</f>
        <v> </v>
      </c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</row>
    <row r="5" spans="1:24" s="104" customFormat="1" ht="12.75">
      <c r="A5" s="65">
        <f>1+COUNT(A$2:A4)</f>
        <v>1</v>
      </c>
      <c r="B5" s="111"/>
      <c r="C5" s="104" t="s">
        <v>108</v>
      </c>
      <c r="D5" s="105"/>
      <c r="E5" s="106"/>
      <c r="F5" s="19"/>
      <c r="G5" s="19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</row>
    <row r="6" spans="1:24" s="104" customFormat="1" ht="76.5">
      <c r="A6" s="103"/>
      <c r="B6" s="111"/>
      <c r="C6" s="104" t="s">
        <v>135</v>
      </c>
      <c r="D6" s="105"/>
      <c r="E6" s="106"/>
      <c r="F6" s="19"/>
      <c r="G6" s="19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</row>
    <row r="7" spans="1:24" s="104" customFormat="1" ht="12.75">
      <c r="A7" s="103"/>
      <c r="B7" s="111" t="s">
        <v>21</v>
      </c>
      <c r="C7" s="104" t="s">
        <v>109</v>
      </c>
      <c r="D7" s="105"/>
      <c r="E7" s="106"/>
      <c r="F7" s="19"/>
      <c r="G7" s="19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</row>
    <row r="8" spans="1:24" s="104" customFormat="1" ht="12.75">
      <c r="A8" s="103"/>
      <c r="B8" s="111" t="s">
        <v>22</v>
      </c>
      <c r="C8" s="104" t="s">
        <v>110</v>
      </c>
      <c r="D8" s="105"/>
      <c r="E8" s="106"/>
      <c r="F8" s="19"/>
      <c r="G8" s="19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</row>
    <row r="9" spans="1:24" s="104" customFormat="1" ht="12.75">
      <c r="A9" s="103"/>
      <c r="B9" s="111"/>
      <c r="C9" s="104" t="s">
        <v>113</v>
      </c>
      <c r="D9" s="105"/>
      <c r="E9" s="106"/>
      <c r="F9" s="19"/>
      <c r="G9" s="19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</row>
    <row r="10" spans="1:6" s="119" customFormat="1" ht="12.75">
      <c r="A10" s="117"/>
      <c r="C10" s="104" t="s">
        <v>111</v>
      </c>
      <c r="D10" s="105"/>
      <c r="E10" s="106"/>
      <c r="F10" s="120"/>
    </row>
    <row r="11" spans="1:6" s="119" customFormat="1" ht="12.75">
      <c r="A11" s="117"/>
      <c r="C11" s="104" t="s">
        <v>112</v>
      </c>
      <c r="D11" s="105"/>
      <c r="E11" s="106"/>
      <c r="F11" s="120"/>
    </row>
    <row r="12" spans="1:24" s="104" customFormat="1" ht="12.75">
      <c r="A12" s="103"/>
      <c r="B12" s="111"/>
      <c r="C12" s="104" t="s">
        <v>32</v>
      </c>
      <c r="D12" s="105" t="s">
        <v>24</v>
      </c>
      <c r="E12" s="106">
        <v>1</v>
      </c>
      <c r="F12" s="19"/>
      <c r="G12" s="19">
        <f>IF(E12&lt;&gt;0,E12*F12," ")</f>
        <v>0</v>
      </c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</row>
    <row r="13" spans="1:24" s="104" customFormat="1" ht="12.75">
      <c r="A13" s="103"/>
      <c r="B13" s="111"/>
      <c r="D13" s="105"/>
      <c r="E13" s="106"/>
      <c r="F13" s="19"/>
      <c r="G13" s="19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</row>
    <row r="14" spans="1:24" s="104" customFormat="1" ht="12.75">
      <c r="A14" s="30">
        <f>1+COUNT(A$2:A13)</f>
        <v>2</v>
      </c>
      <c r="B14" s="111"/>
      <c r="C14" s="104" t="s">
        <v>82</v>
      </c>
      <c r="D14" s="105"/>
      <c r="E14" s="106"/>
      <c r="F14" s="19"/>
      <c r="G14" s="19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</row>
    <row r="15" spans="1:24" s="104" customFormat="1" ht="76.5">
      <c r="A15" s="103"/>
      <c r="B15" s="111"/>
      <c r="C15" s="104" t="s">
        <v>114</v>
      </c>
      <c r="D15" s="105"/>
      <c r="E15" s="106"/>
      <c r="F15" s="19"/>
      <c r="G15" s="19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</row>
    <row r="16" spans="1:24" s="104" customFormat="1" ht="12.75">
      <c r="A16" s="103"/>
      <c r="B16" s="111" t="s">
        <v>21</v>
      </c>
      <c r="C16" s="104" t="s">
        <v>76</v>
      </c>
      <c r="D16" s="105"/>
      <c r="E16" s="106"/>
      <c r="F16" s="19"/>
      <c r="G16" s="19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</row>
    <row r="17" spans="1:24" s="104" customFormat="1" ht="12.75">
      <c r="A17" s="103"/>
      <c r="B17" s="111" t="s">
        <v>22</v>
      </c>
      <c r="C17" s="104" t="s">
        <v>115</v>
      </c>
      <c r="D17" s="105"/>
      <c r="E17" s="106"/>
      <c r="F17" s="19"/>
      <c r="G17" s="19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</row>
    <row r="18" spans="1:24" s="104" customFormat="1" ht="12.75">
      <c r="A18" s="103"/>
      <c r="B18" s="111"/>
      <c r="C18" s="104" t="s">
        <v>121</v>
      </c>
      <c r="D18" s="105"/>
      <c r="E18" s="106"/>
      <c r="F18" s="19"/>
      <c r="G18" s="19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</row>
    <row r="19" spans="1:24" s="104" customFormat="1" ht="12.75">
      <c r="A19" s="103"/>
      <c r="B19" s="111"/>
      <c r="C19" s="104" t="s">
        <v>122</v>
      </c>
      <c r="D19" s="105"/>
      <c r="E19" s="106"/>
      <c r="F19" s="19"/>
      <c r="G19" s="19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</row>
    <row r="20" spans="1:24" s="104" customFormat="1" ht="12.75">
      <c r="A20" s="103"/>
      <c r="B20" s="111"/>
      <c r="C20" s="104" t="s">
        <v>46</v>
      </c>
      <c r="D20" s="105"/>
      <c r="E20" s="106"/>
      <c r="F20" s="19"/>
      <c r="G20" s="19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</row>
    <row r="21" spans="1:24" s="104" customFormat="1" ht="12.75">
      <c r="A21" s="103"/>
      <c r="B21" s="111"/>
      <c r="C21" s="104" t="s">
        <v>116</v>
      </c>
      <c r="D21" s="105"/>
      <c r="E21" s="106"/>
      <c r="F21" s="19"/>
      <c r="G21" s="19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</row>
    <row r="22" spans="1:24" s="104" customFormat="1" ht="12.75">
      <c r="A22" s="103"/>
      <c r="B22" s="111"/>
      <c r="C22" s="104" t="s">
        <v>117</v>
      </c>
      <c r="D22" s="105"/>
      <c r="E22" s="106"/>
      <c r="F22" s="19"/>
      <c r="G22" s="19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</row>
    <row r="23" spans="1:24" s="104" customFormat="1" ht="12.75">
      <c r="A23" s="103"/>
      <c r="B23" s="111"/>
      <c r="C23" s="104" t="s">
        <v>118</v>
      </c>
      <c r="D23" s="105"/>
      <c r="E23" s="106"/>
      <c r="F23" s="19"/>
      <c r="G23" s="19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</row>
    <row r="24" spans="1:24" s="104" customFormat="1" ht="12.75">
      <c r="A24" s="103"/>
      <c r="B24" s="111"/>
      <c r="C24" s="104" t="s">
        <v>77</v>
      </c>
      <c r="D24" s="105"/>
      <c r="E24" s="106"/>
      <c r="F24" s="19"/>
      <c r="G24" s="19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</row>
    <row r="25" spans="1:24" s="104" customFormat="1" ht="12.75">
      <c r="A25" s="103"/>
      <c r="B25" s="111"/>
      <c r="C25" s="104" t="s">
        <v>131</v>
      </c>
      <c r="D25" s="105"/>
      <c r="E25" s="106"/>
      <c r="F25" s="19"/>
      <c r="G25" s="19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</row>
    <row r="26" spans="1:6" s="119" customFormat="1" ht="12.75">
      <c r="A26" s="117"/>
      <c r="C26" s="104" t="s">
        <v>119</v>
      </c>
      <c r="D26" s="105"/>
      <c r="E26" s="106"/>
      <c r="F26" s="120"/>
    </row>
    <row r="27" spans="1:6" s="119" customFormat="1" ht="12.75">
      <c r="A27" s="117"/>
      <c r="C27" s="104" t="s">
        <v>120</v>
      </c>
      <c r="D27" s="105"/>
      <c r="E27" s="106"/>
      <c r="F27" s="120"/>
    </row>
    <row r="28" spans="1:24" s="104" customFormat="1" ht="12.75">
      <c r="A28" s="103"/>
      <c r="B28" s="111"/>
      <c r="C28" s="104" t="s">
        <v>32</v>
      </c>
      <c r="D28" s="105" t="s">
        <v>24</v>
      </c>
      <c r="E28" s="106">
        <v>1</v>
      </c>
      <c r="F28" s="19"/>
      <c r="G28" s="19">
        <f>IF(E28&lt;&gt;0,E28*F28," ")</f>
        <v>0</v>
      </c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</row>
    <row r="29" spans="1:24" s="104" customFormat="1" ht="12.75">
      <c r="A29" s="103"/>
      <c r="B29" s="111"/>
      <c r="D29" s="105"/>
      <c r="E29" s="106"/>
      <c r="F29" s="19"/>
      <c r="G29" s="19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</row>
    <row r="30" spans="1:24" s="104" customFormat="1" ht="12.75">
      <c r="A30" s="30">
        <f>1+COUNT(A$2:A29)</f>
        <v>3</v>
      </c>
      <c r="B30" s="111"/>
      <c r="C30" s="104" t="s">
        <v>47</v>
      </c>
      <c r="D30" s="105"/>
      <c r="E30" s="106"/>
      <c r="F30" s="19"/>
      <c r="G30" s="19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</row>
    <row r="31" spans="1:24" s="104" customFormat="1" ht="102">
      <c r="A31" s="103"/>
      <c r="B31" s="111"/>
      <c r="C31" s="104" t="s">
        <v>126</v>
      </c>
      <c r="D31" s="105"/>
      <c r="E31" s="106"/>
      <c r="F31" s="19"/>
      <c r="G31" s="19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</row>
    <row r="32" spans="1:24" s="104" customFormat="1" ht="12.75">
      <c r="A32" s="103"/>
      <c r="B32" s="111"/>
      <c r="C32" s="104" t="s">
        <v>32</v>
      </c>
      <c r="D32" s="105"/>
      <c r="E32" s="106"/>
      <c r="F32" s="19"/>
      <c r="G32" s="19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</row>
    <row r="33" spans="1:24" s="104" customFormat="1" ht="12.75">
      <c r="A33" s="103"/>
      <c r="B33" s="111" t="s">
        <v>21</v>
      </c>
      <c r="C33" s="104" t="s">
        <v>76</v>
      </c>
      <c r="D33" s="105"/>
      <c r="E33" s="106"/>
      <c r="F33" s="19"/>
      <c r="G33" s="19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</row>
    <row r="34" spans="1:24" s="104" customFormat="1" ht="12.75">
      <c r="A34" s="103"/>
      <c r="B34" s="111" t="s">
        <v>22</v>
      </c>
      <c r="C34" s="104" t="s">
        <v>125</v>
      </c>
      <c r="D34" s="105"/>
      <c r="E34" s="106"/>
      <c r="F34" s="19"/>
      <c r="G34" s="19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</row>
    <row r="35" spans="1:24" s="104" customFormat="1" ht="12.75">
      <c r="A35" s="103"/>
      <c r="B35" s="111"/>
      <c r="C35" s="104" t="s">
        <v>124</v>
      </c>
      <c r="D35" s="105"/>
      <c r="E35" s="106"/>
      <c r="F35" s="19"/>
      <c r="G35" s="19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</row>
    <row r="36" spans="1:6" s="119" customFormat="1" ht="12.75">
      <c r="A36" s="117"/>
      <c r="C36" s="104" t="s">
        <v>127</v>
      </c>
      <c r="D36" s="105"/>
      <c r="E36" s="106"/>
      <c r="F36" s="120"/>
    </row>
    <row r="37" spans="1:24" s="104" customFormat="1" ht="12.75">
      <c r="A37" s="103"/>
      <c r="B37" s="111"/>
      <c r="C37" s="104" t="s">
        <v>123</v>
      </c>
      <c r="D37" s="105"/>
      <c r="E37" s="106"/>
      <c r="F37" s="19"/>
      <c r="G37" s="19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</row>
    <row r="38" spans="1:24" s="104" customFormat="1" ht="12.75">
      <c r="A38" s="103"/>
      <c r="B38" s="111"/>
      <c r="C38" s="104" t="s">
        <v>78</v>
      </c>
      <c r="D38" s="105" t="s">
        <v>24</v>
      </c>
      <c r="E38" s="106">
        <v>3</v>
      </c>
      <c r="F38" s="19"/>
      <c r="G38" s="19">
        <f>IF(E38&lt;&gt;0,E38*F38," ")</f>
        <v>0</v>
      </c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</row>
    <row r="39" spans="1:7" s="31" customFormat="1" ht="12.75">
      <c r="A39" s="30"/>
      <c r="C39" s="32"/>
      <c r="D39" s="33"/>
      <c r="E39" s="34"/>
      <c r="F39" s="35"/>
      <c r="G39" s="35"/>
    </row>
    <row r="40" spans="1:7" s="111" customFormat="1" ht="12.75">
      <c r="A40" s="65">
        <f>1+COUNT(A$2:A39)</f>
        <v>4</v>
      </c>
      <c r="C40" s="104" t="s">
        <v>41</v>
      </c>
      <c r="D40" s="105"/>
      <c r="E40" s="106"/>
      <c r="F40" s="19"/>
      <c r="G40" s="19" t="str">
        <f>IF(E40&lt;&gt;0,E40*F40," ")</f>
        <v> </v>
      </c>
    </row>
    <row r="41" spans="1:7" s="111" customFormat="1" ht="25.5">
      <c r="A41" s="103"/>
      <c r="C41" s="104" t="s">
        <v>48</v>
      </c>
      <c r="D41" s="105"/>
      <c r="E41" s="106"/>
      <c r="F41" s="19"/>
      <c r="G41" s="19"/>
    </row>
    <row r="42" spans="1:7" s="111" customFormat="1" ht="12.75">
      <c r="A42" s="103"/>
      <c r="C42" s="104" t="s">
        <v>23</v>
      </c>
      <c r="D42" s="105" t="s">
        <v>24</v>
      </c>
      <c r="E42" s="106">
        <v>1</v>
      </c>
      <c r="F42" s="19"/>
      <c r="G42" s="19">
        <f>IF(E42&lt;&gt;0,E42*F42," ")</f>
        <v>0</v>
      </c>
    </row>
    <row r="43" spans="1:24" s="104" customFormat="1" ht="12.75">
      <c r="A43" s="103"/>
      <c r="B43" s="111"/>
      <c r="D43" s="105"/>
      <c r="E43" s="66"/>
      <c r="F43" s="19"/>
      <c r="G43" s="19" t="str">
        <f>IF(E43&lt;&gt;0,E43*F43," ")</f>
        <v> </v>
      </c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</row>
    <row r="44" spans="1:24" s="104" customFormat="1" ht="12.75">
      <c r="A44" s="65">
        <f>1+COUNT(A$2:A43)</f>
        <v>5</v>
      </c>
      <c r="B44" s="111"/>
      <c r="C44" s="104" t="s">
        <v>49</v>
      </c>
      <c r="D44" s="105"/>
      <c r="E44" s="66"/>
      <c r="F44" s="19"/>
      <c r="G44" s="19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</row>
    <row r="45" spans="1:24" s="104" customFormat="1" ht="25.5">
      <c r="A45" s="103"/>
      <c r="B45" s="111"/>
      <c r="C45" s="104" t="s">
        <v>50</v>
      </c>
      <c r="D45" s="105"/>
      <c r="E45" s="66"/>
      <c r="F45" s="19"/>
      <c r="G45" s="19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</row>
    <row r="46" spans="1:24" s="104" customFormat="1" ht="12.75">
      <c r="A46" s="103"/>
      <c r="B46" s="111"/>
      <c r="C46" s="104" t="s">
        <v>32</v>
      </c>
      <c r="D46" s="106" t="s">
        <v>33</v>
      </c>
      <c r="E46" s="66">
        <v>38</v>
      </c>
      <c r="F46" s="19"/>
      <c r="G46" s="19">
        <f>IF(E46&lt;&gt;0,E46*F46," ")</f>
        <v>0</v>
      </c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</row>
    <row r="47" spans="1:29" s="45" customFormat="1" ht="12.75">
      <c r="A47" s="48"/>
      <c r="B47" s="38"/>
      <c r="C47" s="39"/>
      <c r="D47" s="46"/>
      <c r="E47" s="47"/>
      <c r="F47" s="42"/>
      <c r="G47" s="43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</row>
    <row r="48" spans="1:22" s="45" customFormat="1" ht="12.75">
      <c r="A48" s="30">
        <f>1+COUNT(A$2:A47)</f>
        <v>6</v>
      </c>
      <c r="B48" s="48"/>
      <c r="C48" s="104" t="s">
        <v>51</v>
      </c>
      <c r="D48" s="40"/>
      <c r="E48" s="41"/>
      <c r="F48" s="42"/>
      <c r="G48" s="43" t="str">
        <f>IF(E48&lt;&gt;0,E48*F48," ")</f>
        <v> </v>
      </c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</row>
    <row r="49" spans="1:29" s="45" customFormat="1" ht="38.25">
      <c r="A49" s="38"/>
      <c r="B49" s="38"/>
      <c r="C49" s="104" t="s">
        <v>68</v>
      </c>
      <c r="D49" s="46"/>
      <c r="E49" s="47"/>
      <c r="F49" s="42"/>
      <c r="G49" s="43" t="str">
        <f>IF(E49&lt;&gt;0,E49*F49," ")</f>
        <v> </v>
      </c>
      <c r="H49" s="67"/>
      <c r="I49" s="67"/>
      <c r="J49" s="67"/>
      <c r="K49" s="67"/>
      <c r="L49" s="67"/>
      <c r="M49" s="67"/>
      <c r="N49" s="67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</row>
    <row r="50" spans="1:29" s="45" customFormat="1" ht="12.75">
      <c r="A50" s="48"/>
      <c r="B50" s="38"/>
      <c r="C50" s="104" t="s">
        <v>32</v>
      </c>
      <c r="D50" s="46"/>
      <c r="E50" s="47"/>
      <c r="F50" s="42"/>
      <c r="G50" s="43"/>
      <c r="H50" s="67"/>
      <c r="I50" s="67"/>
      <c r="J50" s="67"/>
      <c r="K50" s="67"/>
      <c r="L50" s="67"/>
      <c r="M50" s="67"/>
      <c r="N50" s="67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</row>
    <row r="51" spans="1:29" s="45" customFormat="1" ht="12.75">
      <c r="A51" s="48"/>
      <c r="B51" s="48" t="s">
        <v>22</v>
      </c>
      <c r="C51" s="39" t="s">
        <v>79</v>
      </c>
      <c r="D51" s="46" t="s">
        <v>33</v>
      </c>
      <c r="E51" s="47">
        <v>38</v>
      </c>
      <c r="F51" s="42"/>
      <c r="G51" s="43">
        <f>IF(E51&lt;&gt;0,E51*F51," ")</f>
        <v>0</v>
      </c>
      <c r="H51" s="67"/>
      <c r="I51" s="67"/>
      <c r="J51" s="67"/>
      <c r="K51" s="67"/>
      <c r="L51" s="67"/>
      <c r="M51" s="67"/>
      <c r="N51" s="67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</row>
    <row r="52" spans="1:29" s="45" customFormat="1" ht="12.75">
      <c r="A52" s="38"/>
      <c r="B52" s="48" t="s">
        <v>22</v>
      </c>
      <c r="C52" s="39" t="s">
        <v>80</v>
      </c>
      <c r="D52" s="46" t="s">
        <v>33</v>
      </c>
      <c r="E52" s="47">
        <v>38</v>
      </c>
      <c r="F52" s="42"/>
      <c r="G52" s="43">
        <f>IF(E52&lt;&gt;0,E52*F52," ")</f>
        <v>0</v>
      </c>
      <c r="H52" s="67"/>
      <c r="I52" s="67"/>
      <c r="J52" s="67"/>
      <c r="K52" s="67"/>
      <c r="L52" s="67"/>
      <c r="M52" s="67"/>
      <c r="N52" s="67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</row>
    <row r="53" spans="1:29" s="45" customFormat="1" ht="12.75">
      <c r="A53" s="38"/>
      <c r="B53" s="38"/>
      <c r="C53" s="39"/>
      <c r="D53" s="46"/>
      <c r="E53" s="47"/>
      <c r="F53" s="42"/>
      <c r="G53" s="43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</row>
    <row r="54" spans="1:29" s="45" customFormat="1" ht="12.75">
      <c r="A54" s="30">
        <f>1+COUNT(A$2:A53)</f>
        <v>7</v>
      </c>
      <c r="B54" s="38"/>
      <c r="C54" s="39" t="s">
        <v>52</v>
      </c>
      <c r="D54" s="46"/>
      <c r="E54" s="47"/>
      <c r="F54" s="42"/>
      <c r="G54" s="43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</row>
    <row r="55" spans="1:29" s="45" customFormat="1" ht="25.5">
      <c r="A55" s="38"/>
      <c r="B55" s="38"/>
      <c r="C55" s="39" t="s">
        <v>53</v>
      </c>
      <c r="D55" s="40" t="s">
        <v>38</v>
      </c>
      <c r="E55" s="41">
        <v>1</v>
      </c>
      <c r="F55" s="42"/>
      <c r="G55" s="43">
        <f>IF(E55&lt;&gt;0,E55*F55," ")</f>
        <v>0</v>
      </c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</row>
    <row r="56" spans="1:29" s="45" customFormat="1" ht="12.75">
      <c r="A56" s="38"/>
      <c r="B56" s="38"/>
      <c r="C56" s="39"/>
      <c r="D56" s="40"/>
      <c r="E56" s="41"/>
      <c r="F56" s="42"/>
      <c r="G56" s="43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</row>
    <row r="57" spans="1:29" s="45" customFormat="1" ht="12.75">
      <c r="A57" s="30">
        <f>1+COUNT(A$2:A56)</f>
        <v>8</v>
      </c>
      <c r="B57" s="38"/>
      <c r="C57" s="39" t="s">
        <v>43</v>
      </c>
      <c r="D57" s="40"/>
      <c r="E57" s="41"/>
      <c r="F57" s="42"/>
      <c r="G57" s="43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</row>
    <row r="58" spans="1:29" s="45" customFormat="1" ht="25.5">
      <c r="A58" s="38"/>
      <c r="B58" s="38"/>
      <c r="C58" s="39" t="s">
        <v>85</v>
      </c>
      <c r="D58" s="46"/>
      <c r="E58" s="47"/>
      <c r="F58" s="42"/>
      <c r="G58" s="43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</row>
    <row r="59" spans="2:29" s="45" customFormat="1" ht="12.75">
      <c r="B59" s="38"/>
      <c r="C59" s="39" t="s">
        <v>32</v>
      </c>
      <c r="D59" s="46"/>
      <c r="E59" s="47"/>
      <c r="F59" s="42"/>
      <c r="G59" s="43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</row>
    <row r="60" spans="1:29" s="45" customFormat="1" ht="12.75">
      <c r="A60" s="48"/>
      <c r="B60" s="48" t="s">
        <v>22</v>
      </c>
      <c r="C60" s="39" t="s">
        <v>128</v>
      </c>
      <c r="D60" s="46"/>
      <c r="E60" s="47"/>
      <c r="F60" s="42"/>
      <c r="G60" s="43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</row>
    <row r="61" spans="1:29" s="45" customFormat="1" ht="12.75">
      <c r="A61" s="49"/>
      <c r="B61" s="48"/>
      <c r="C61" s="39" t="s">
        <v>44</v>
      </c>
      <c r="D61" s="46" t="s">
        <v>24</v>
      </c>
      <c r="E61" s="47">
        <v>3</v>
      </c>
      <c r="F61" s="42"/>
      <c r="G61" s="43">
        <f>IF(E61&lt;&gt;0,E61*F61," ")</f>
        <v>0</v>
      </c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</row>
    <row r="62" spans="1:24" s="32" customFormat="1" ht="12.75">
      <c r="A62" s="30"/>
      <c r="B62" s="31"/>
      <c r="D62" s="33"/>
      <c r="E62" s="34"/>
      <c r="F62" s="35"/>
      <c r="G62" s="35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</row>
    <row r="63" spans="1:7" s="31" customFormat="1" ht="12.75">
      <c r="A63" s="30">
        <f>1+COUNT(A$2:A62)</f>
        <v>9</v>
      </c>
      <c r="C63" s="32" t="s">
        <v>42</v>
      </c>
      <c r="D63" s="33"/>
      <c r="E63" s="34"/>
      <c r="F63" s="35"/>
      <c r="G63" s="35" t="str">
        <f aca="true" t="shared" si="0" ref="G63:G80">IF(E63&lt;&gt;0,E63*F63," ")</f>
        <v> </v>
      </c>
    </row>
    <row r="64" spans="1:7" s="31" customFormat="1" ht="25.5">
      <c r="A64" s="30"/>
      <c r="C64" s="32" t="s">
        <v>132</v>
      </c>
      <c r="D64" s="33"/>
      <c r="E64" s="34"/>
      <c r="F64" s="35"/>
      <c r="G64" s="35" t="str">
        <f t="shared" si="0"/>
        <v> </v>
      </c>
    </row>
    <row r="65" spans="1:7" s="111" customFormat="1" ht="12.75">
      <c r="A65" s="103"/>
      <c r="C65" s="104" t="s">
        <v>32</v>
      </c>
      <c r="D65" s="105"/>
      <c r="E65" s="106"/>
      <c r="F65" s="19"/>
      <c r="G65" s="19" t="str">
        <f t="shared" si="0"/>
        <v> </v>
      </c>
    </row>
    <row r="66" spans="1:7" s="111" customFormat="1" ht="12.75">
      <c r="A66" s="103"/>
      <c r="B66" s="111" t="s">
        <v>21</v>
      </c>
      <c r="C66" s="104" t="s">
        <v>35</v>
      </c>
      <c r="D66" s="105"/>
      <c r="E66" s="106"/>
      <c r="F66" s="19"/>
      <c r="G66" s="19" t="str">
        <f t="shared" si="0"/>
        <v> </v>
      </c>
    </row>
    <row r="67" spans="1:7" s="111" customFormat="1" ht="12.75">
      <c r="A67" s="103"/>
      <c r="B67" s="111" t="s">
        <v>22</v>
      </c>
      <c r="C67" s="104"/>
      <c r="D67" s="105" t="s">
        <v>24</v>
      </c>
      <c r="E67" s="106">
        <v>1</v>
      </c>
      <c r="F67" s="19"/>
      <c r="G67" s="19">
        <f t="shared" si="0"/>
        <v>0</v>
      </c>
    </row>
    <row r="68" spans="1:24" s="104" customFormat="1" ht="12.75" outlineLevel="1">
      <c r="A68" s="54"/>
      <c r="B68" s="55"/>
      <c r="D68" s="105"/>
      <c r="E68" s="106"/>
      <c r="F68" s="56"/>
      <c r="G68" s="56" t="str">
        <f t="shared" si="0"/>
        <v> </v>
      </c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</row>
    <row r="69" spans="1:24" s="104" customFormat="1" ht="12.75" outlineLevel="1">
      <c r="A69" s="54">
        <f>1+COUNT(A$2:A68)</f>
        <v>10</v>
      </c>
      <c r="B69" s="55"/>
      <c r="C69" s="104" t="s">
        <v>65</v>
      </c>
      <c r="D69" s="105"/>
      <c r="E69" s="106"/>
      <c r="F69" s="56"/>
      <c r="G69" s="56" t="str">
        <f t="shared" si="0"/>
        <v> </v>
      </c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</row>
    <row r="70" spans="1:24" s="104" customFormat="1" ht="63.75" outlineLevel="1">
      <c r="A70" s="54"/>
      <c r="B70" s="55"/>
      <c r="C70" s="104" t="s">
        <v>67</v>
      </c>
      <c r="D70" s="105"/>
      <c r="E70" s="106"/>
      <c r="F70" s="56"/>
      <c r="G70" s="56" t="str">
        <f t="shared" si="0"/>
        <v> </v>
      </c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</row>
    <row r="71" spans="1:24" s="104" customFormat="1" ht="12.75" outlineLevel="1">
      <c r="A71" s="54"/>
      <c r="B71" s="55"/>
      <c r="C71" s="104" t="s">
        <v>32</v>
      </c>
      <c r="D71" s="105"/>
      <c r="E71" s="106"/>
      <c r="F71" s="56"/>
      <c r="G71" s="56" t="str">
        <f t="shared" si="0"/>
        <v> </v>
      </c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</row>
    <row r="72" spans="1:24" s="104" customFormat="1" ht="12.75" outlineLevel="1">
      <c r="A72" s="54"/>
      <c r="B72" s="55" t="s">
        <v>26</v>
      </c>
      <c r="C72" s="104" t="s">
        <v>66</v>
      </c>
      <c r="D72" s="105"/>
      <c r="E72" s="106"/>
      <c r="F72" s="56"/>
      <c r="G72" s="56" t="str">
        <f t="shared" si="0"/>
        <v> </v>
      </c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</row>
    <row r="73" spans="1:24" s="104" customFormat="1" ht="12.75" outlineLevel="1">
      <c r="A73" s="54"/>
      <c r="B73" s="55" t="s">
        <v>27</v>
      </c>
      <c r="C73" s="104" t="s">
        <v>84</v>
      </c>
      <c r="D73" s="105" t="s">
        <v>33</v>
      </c>
      <c r="E73" s="106">
        <v>30</v>
      </c>
      <c r="F73" s="56"/>
      <c r="G73" s="56">
        <f t="shared" si="0"/>
        <v>0</v>
      </c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</row>
    <row r="74" spans="1:7" s="111" customFormat="1" ht="12.75">
      <c r="A74" s="103"/>
      <c r="C74" s="104"/>
      <c r="D74" s="105"/>
      <c r="E74" s="106"/>
      <c r="F74" s="19"/>
      <c r="G74" s="19" t="str">
        <f t="shared" si="0"/>
        <v> </v>
      </c>
    </row>
    <row r="75" spans="1:7" s="111" customFormat="1" ht="12.75">
      <c r="A75" s="103">
        <f>1+COUNT(A$2:A74)</f>
        <v>11</v>
      </c>
      <c r="C75" s="104" t="s">
        <v>83</v>
      </c>
      <c r="D75" s="105"/>
      <c r="E75" s="106"/>
      <c r="F75" s="19"/>
      <c r="G75" s="19" t="str">
        <f t="shared" si="0"/>
        <v> </v>
      </c>
    </row>
    <row r="76" spans="1:7" s="111" customFormat="1" ht="89.25">
      <c r="A76" s="103"/>
      <c r="C76" s="104" t="s">
        <v>136</v>
      </c>
      <c r="D76" s="105"/>
      <c r="E76" s="106"/>
      <c r="F76" s="19"/>
      <c r="G76" s="19" t="str">
        <f t="shared" si="0"/>
        <v> </v>
      </c>
    </row>
    <row r="77" spans="1:7" s="111" customFormat="1" ht="12.75">
      <c r="A77" s="103"/>
      <c r="C77" s="104" t="s">
        <v>32</v>
      </c>
      <c r="D77" s="105"/>
      <c r="E77" s="106"/>
      <c r="F77" s="19"/>
      <c r="G77" s="19" t="str">
        <f t="shared" si="0"/>
        <v> </v>
      </c>
    </row>
    <row r="78" spans="1:7" s="111" customFormat="1" ht="12.75">
      <c r="A78" s="103"/>
      <c r="B78" s="111" t="s">
        <v>21</v>
      </c>
      <c r="C78" s="104" t="s">
        <v>34</v>
      </c>
      <c r="D78" s="105"/>
      <c r="E78" s="106"/>
      <c r="F78" s="19"/>
      <c r="G78" s="19" t="str">
        <f t="shared" si="0"/>
        <v> </v>
      </c>
    </row>
    <row r="79" spans="1:7" s="111" customFormat="1" ht="12.75">
      <c r="A79" s="103"/>
      <c r="B79" s="111" t="s">
        <v>22</v>
      </c>
      <c r="C79" s="104" t="s">
        <v>64</v>
      </c>
      <c r="D79" s="105" t="s">
        <v>33</v>
      </c>
      <c r="E79" s="106">
        <v>30</v>
      </c>
      <c r="F79" s="19"/>
      <c r="G79" s="19">
        <f t="shared" si="0"/>
        <v>0</v>
      </c>
    </row>
    <row r="80" spans="1:7" s="111" customFormat="1" ht="12.75">
      <c r="A80" s="103"/>
      <c r="C80" s="104"/>
      <c r="D80" s="105"/>
      <c r="E80" s="66"/>
      <c r="F80" s="19"/>
      <c r="G80" s="19" t="str">
        <f t="shared" si="0"/>
        <v> </v>
      </c>
    </row>
    <row r="81" spans="1:7" s="111" customFormat="1" ht="12.75">
      <c r="A81" s="103">
        <f>1+COUNT(A$2:A80)</f>
        <v>12</v>
      </c>
      <c r="C81" s="104" t="s">
        <v>54</v>
      </c>
      <c r="D81" s="105"/>
      <c r="E81" s="66"/>
      <c r="F81" s="19"/>
      <c r="G81" s="19"/>
    </row>
    <row r="82" spans="1:24" s="104" customFormat="1" ht="51">
      <c r="A82" s="103"/>
      <c r="B82" s="111"/>
      <c r="C82" s="104" t="s">
        <v>130</v>
      </c>
      <c r="D82" s="105"/>
      <c r="E82" s="66"/>
      <c r="F82" s="19"/>
      <c r="G82" s="19" t="str">
        <f>IF(E82&lt;&gt;0,E82*F82," ")</f>
        <v> </v>
      </c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</row>
    <row r="83" spans="1:24" s="104" customFormat="1" ht="12.75">
      <c r="A83" s="103"/>
      <c r="B83" s="111"/>
      <c r="C83" s="104" t="s">
        <v>23</v>
      </c>
      <c r="D83" s="105"/>
      <c r="E83" s="66"/>
      <c r="F83" s="19"/>
      <c r="G83" s="19" t="str">
        <f>IF(E83&lt;&gt;0,E83*F83," ")</f>
        <v> </v>
      </c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</row>
    <row r="84" spans="1:24" s="104" customFormat="1" ht="12.75">
      <c r="A84" s="103"/>
      <c r="B84" s="111"/>
      <c r="C84" s="104" t="s">
        <v>129</v>
      </c>
      <c r="D84" s="105" t="s">
        <v>33</v>
      </c>
      <c r="E84" s="66">
        <v>38</v>
      </c>
      <c r="F84" s="19"/>
      <c r="G84" s="19">
        <f>IF(E84&lt;&gt;0,E84*F84," ")</f>
        <v>0</v>
      </c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</row>
    <row r="85" spans="1:23" s="74" customFormat="1" ht="12.75">
      <c r="A85" s="38"/>
      <c r="B85" s="68"/>
      <c r="C85" s="69"/>
      <c r="D85" s="70"/>
      <c r="E85" s="71"/>
      <c r="F85" s="72"/>
      <c r="G85" s="43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73"/>
    </row>
    <row r="86" spans="1:19" s="45" customFormat="1" ht="12.75">
      <c r="A86" s="30">
        <f>1+COUNT(A$2:A85)</f>
        <v>13</v>
      </c>
      <c r="B86" s="38"/>
      <c r="C86" s="39" t="s">
        <v>55</v>
      </c>
      <c r="D86" s="40"/>
      <c r="E86" s="41"/>
      <c r="F86" s="42"/>
      <c r="G86" s="43"/>
      <c r="O86" s="75"/>
      <c r="Q86" s="75"/>
      <c r="S86" s="75"/>
    </row>
    <row r="87" spans="1:3" s="45" customFormat="1" ht="38.25">
      <c r="A87" s="38"/>
      <c r="B87" s="38"/>
      <c r="C87" s="39" t="s">
        <v>56</v>
      </c>
    </row>
    <row r="88" spans="1:7" s="45" customFormat="1" ht="12.75">
      <c r="A88" s="38"/>
      <c r="B88" s="38"/>
      <c r="C88" s="39" t="s">
        <v>32</v>
      </c>
      <c r="D88" s="40" t="s">
        <v>37</v>
      </c>
      <c r="E88" s="41">
        <v>40</v>
      </c>
      <c r="F88" s="42"/>
      <c r="G88" s="43">
        <f aca="true" t="shared" si="1" ref="G88:G93">IF(E88&lt;&gt;0,E88*F88," ")</f>
        <v>0</v>
      </c>
    </row>
    <row r="89" spans="1:24" s="104" customFormat="1" ht="12.75">
      <c r="A89" s="103"/>
      <c r="B89" s="111"/>
      <c r="D89" s="105"/>
      <c r="E89" s="106"/>
      <c r="F89" s="19"/>
      <c r="G89" s="19" t="str">
        <f t="shared" si="1"/>
        <v> </v>
      </c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</row>
    <row r="90" spans="1:24" s="104" customFormat="1" ht="12.75">
      <c r="A90" s="103">
        <f>1+COUNT(A$2:A89)</f>
        <v>14</v>
      </c>
      <c r="B90" s="111"/>
      <c r="C90" s="104" t="s">
        <v>40</v>
      </c>
      <c r="D90" s="105"/>
      <c r="E90" s="106"/>
      <c r="F90" s="19"/>
      <c r="G90" s="19" t="str">
        <f t="shared" si="1"/>
        <v> </v>
      </c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</row>
    <row r="91" spans="1:24" s="104" customFormat="1" ht="24.75" customHeight="1">
      <c r="A91" s="103"/>
      <c r="B91" s="111"/>
      <c r="C91" s="104" t="s">
        <v>81</v>
      </c>
      <c r="D91" s="105"/>
      <c r="E91" s="106"/>
      <c r="F91" s="19"/>
      <c r="G91" s="19" t="str">
        <f t="shared" si="1"/>
        <v> </v>
      </c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</row>
    <row r="92" spans="1:24" s="104" customFormat="1" ht="12.75">
      <c r="A92" s="103"/>
      <c r="B92" s="111"/>
      <c r="D92" s="105" t="s">
        <v>24</v>
      </c>
      <c r="E92" s="106">
        <v>2</v>
      </c>
      <c r="F92" s="19"/>
      <c r="G92" s="19">
        <f t="shared" si="1"/>
        <v>0</v>
      </c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</row>
    <row r="93" ht="12.75">
      <c r="G93" s="36" t="str">
        <f t="shared" si="1"/>
        <v> </v>
      </c>
    </row>
    <row r="94" spans="1:7" ht="12.75">
      <c r="A94" s="78"/>
      <c r="B94" s="79"/>
      <c r="C94" s="80" t="str">
        <f>+C1</f>
        <v>OGREVANJE IN HLAJENJE</v>
      </c>
      <c r="D94" s="81"/>
      <c r="E94" s="82"/>
      <c r="F94" s="83"/>
      <c r="G94" s="83">
        <f>SUM(G3:G93)</f>
        <v>0</v>
      </c>
    </row>
  </sheetData>
  <sheetProtection/>
  <printOptions/>
  <pageMargins left="0.984251968503937" right="0.3937007874015748" top="0.5905511811023623" bottom="0.5905511811023623" header="0.1968503937007874" footer="0.1968503937007874"/>
  <pageSetup blackAndWhite="1" horizontalDpi="600" verticalDpi="600" orientation="portrait" paperSize="9" r:id="rId1"/>
  <headerFooter alignWithMargins="0">
    <oddHeader>&amp;R             PINSS d.o.o. Nova Gorica</oddHeader>
    <oddFooter>&amp;L             &amp;F&amp;RStran &amp;P (&amp;N)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69"/>
  <sheetViews>
    <sheetView tabSelected="1" zoomScale="120" zoomScaleNormal="120" zoomScalePageLayoutView="0" workbookViewId="0" topLeftCell="A1">
      <pane ySplit="1" topLeftCell="A35" activePane="bottomLeft" state="frozen"/>
      <selection pane="topLeft" activeCell="H8" sqref="H8"/>
      <selection pane="bottomLeft" activeCell="F39" sqref="F39"/>
    </sheetView>
  </sheetViews>
  <sheetFormatPr defaultColWidth="9.140625" defaultRowHeight="12.75"/>
  <cols>
    <col min="1" max="1" width="7.8515625" style="54" customWidth="1"/>
    <col min="2" max="2" width="5.7109375" style="89" customWidth="1"/>
    <col min="3" max="3" width="50.7109375" style="93" customWidth="1"/>
    <col min="4" max="4" width="7.57421875" style="90" customWidth="1"/>
    <col min="5" max="5" width="9.421875" style="91" bestFit="1" customWidth="1"/>
    <col min="6" max="7" width="10.7109375" style="92" customWidth="1"/>
    <col min="8" max="10" width="9.28125" style="55" customWidth="1"/>
    <col min="11" max="24" width="9.140625" style="55" customWidth="1"/>
    <col min="25" max="16384" width="9.140625" style="88" customWidth="1"/>
  </cols>
  <sheetData>
    <row r="1" spans="1:7" ht="15">
      <c r="A1" s="112" t="s">
        <v>96</v>
      </c>
      <c r="B1" s="114"/>
      <c r="C1" s="115" t="s">
        <v>166</v>
      </c>
      <c r="D1" s="116"/>
      <c r="E1" s="86"/>
      <c r="F1" s="87"/>
      <c r="G1" s="87">
        <f>+G69</f>
        <v>0</v>
      </c>
    </row>
    <row r="3" spans="1:24" s="131" customFormat="1" ht="12.75">
      <c r="A3" s="138" t="s">
        <v>86</v>
      </c>
      <c r="B3" s="139"/>
      <c r="C3" s="129" t="s">
        <v>14</v>
      </c>
      <c r="D3" s="140" t="s">
        <v>17</v>
      </c>
      <c r="E3" s="130" t="s">
        <v>16</v>
      </c>
      <c r="F3" s="141" t="s">
        <v>15</v>
      </c>
      <c r="G3" s="141" t="s">
        <v>18</v>
      </c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</row>
    <row r="4" ht="12.75">
      <c r="G4" s="92" t="str">
        <f>IF(E4&lt;&gt;0,E4*F4," ")</f>
        <v> </v>
      </c>
    </row>
    <row r="5" spans="1:6" s="104" customFormat="1" ht="12.75">
      <c r="A5" s="117">
        <v>1</v>
      </c>
      <c r="C5" s="104" t="s">
        <v>137</v>
      </c>
      <c r="F5" s="118"/>
    </row>
    <row r="6" spans="1:6" s="119" customFormat="1" ht="63.75">
      <c r="A6" s="117"/>
      <c r="C6" s="104" t="s">
        <v>139</v>
      </c>
      <c r="D6" s="105"/>
      <c r="E6" s="106"/>
      <c r="F6" s="120"/>
    </row>
    <row r="7" spans="1:6" s="119" customFormat="1" ht="12.75">
      <c r="A7" s="117"/>
      <c r="B7" s="119" t="s">
        <v>21</v>
      </c>
      <c r="C7" s="104" t="s">
        <v>138</v>
      </c>
      <c r="D7" s="105"/>
      <c r="E7" s="106"/>
      <c r="F7" s="120"/>
    </row>
    <row r="8" spans="1:6" s="119" customFormat="1" ht="12.75">
      <c r="A8" s="117"/>
      <c r="B8" s="119" t="s">
        <v>22</v>
      </c>
      <c r="C8" s="104" t="s">
        <v>140</v>
      </c>
      <c r="D8" s="105"/>
      <c r="E8" s="106"/>
      <c r="F8" s="120"/>
    </row>
    <row r="9" spans="1:6" s="119" customFormat="1" ht="12.75">
      <c r="A9" s="117"/>
      <c r="C9" s="104" t="s">
        <v>141</v>
      </c>
      <c r="D9" s="105"/>
      <c r="E9" s="106"/>
      <c r="F9" s="120"/>
    </row>
    <row r="10" spans="1:6" s="119" customFormat="1" ht="12.75">
      <c r="A10" s="117"/>
      <c r="C10" s="104" t="s">
        <v>142</v>
      </c>
      <c r="D10" s="105"/>
      <c r="E10" s="106"/>
      <c r="F10" s="120"/>
    </row>
    <row r="11" spans="1:6" s="119" customFormat="1" ht="12.75">
      <c r="A11" s="117"/>
      <c r="C11" s="104" t="s">
        <v>143</v>
      </c>
      <c r="D11" s="105"/>
      <c r="E11" s="106"/>
      <c r="F11" s="120"/>
    </row>
    <row r="12" spans="1:6" s="119" customFormat="1" ht="12.75">
      <c r="A12" s="117"/>
      <c r="C12" s="104" t="s">
        <v>63</v>
      </c>
      <c r="D12" s="105"/>
      <c r="E12" s="106"/>
      <c r="F12" s="120"/>
    </row>
    <row r="13" spans="1:7" s="119" customFormat="1" ht="12.75">
      <c r="A13" s="117"/>
      <c r="C13" s="104" t="s">
        <v>32</v>
      </c>
      <c r="D13" s="105" t="s">
        <v>24</v>
      </c>
      <c r="E13" s="106">
        <v>1</v>
      </c>
      <c r="F13" s="121"/>
      <c r="G13" s="122">
        <f>F13*E13</f>
        <v>0</v>
      </c>
    </row>
    <row r="14" spans="1:24" s="104" customFormat="1" ht="12.75">
      <c r="A14" s="103"/>
      <c r="B14" s="111"/>
      <c r="C14" s="113"/>
      <c r="D14" s="105"/>
      <c r="E14" s="106"/>
      <c r="F14" s="19"/>
      <c r="G14" s="19" t="str">
        <f aca="true" t="shared" si="0" ref="G14:G21">IF(E14&lt;&gt;0,E14*F14," ")</f>
        <v> </v>
      </c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</row>
    <row r="15" spans="1:24" s="104" customFormat="1" ht="12.75">
      <c r="A15" s="103">
        <f>1+COUNT(A$2:A14)</f>
        <v>2</v>
      </c>
      <c r="B15" s="111"/>
      <c r="C15" s="113" t="s">
        <v>60</v>
      </c>
      <c r="D15" s="105"/>
      <c r="E15" s="106"/>
      <c r="F15" s="19"/>
      <c r="G15" s="19" t="str">
        <f t="shared" si="0"/>
        <v> </v>
      </c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</row>
    <row r="16" spans="1:24" s="104" customFormat="1" ht="25.5">
      <c r="A16" s="103"/>
      <c r="B16" s="111"/>
      <c r="C16" s="104" t="s">
        <v>149</v>
      </c>
      <c r="D16" s="105"/>
      <c r="E16" s="106"/>
      <c r="F16" s="19"/>
      <c r="G16" s="19" t="str">
        <f t="shared" si="0"/>
        <v> </v>
      </c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</row>
    <row r="17" spans="1:24" s="104" customFormat="1" ht="12.75">
      <c r="A17" s="103"/>
      <c r="B17" s="111" t="s">
        <v>21</v>
      </c>
      <c r="C17" s="104" t="s">
        <v>138</v>
      </c>
      <c r="D17" s="105"/>
      <c r="E17" s="106"/>
      <c r="F17" s="19"/>
      <c r="G17" s="19" t="str">
        <f t="shared" si="0"/>
        <v> </v>
      </c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</row>
    <row r="18" spans="1:24" s="104" customFormat="1" ht="12.75">
      <c r="A18" s="103"/>
      <c r="B18" s="111" t="s">
        <v>22</v>
      </c>
      <c r="C18" s="104" t="s">
        <v>148</v>
      </c>
      <c r="D18" s="105"/>
      <c r="E18" s="106"/>
      <c r="F18" s="19"/>
      <c r="G18" s="19" t="str">
        <f t="shared" si="0"/>
        <v> </v>
      </c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</row>
    <row r="19" spans="1:24" s="104" customFormat="1" ht="12.75">
      <c r="A19" s="103"/>
      <c r="B19" s="111"/>
      <c r="C19" s="113" t="s">
        <v>146</v>
      </c>
      <c r="D19" s="105"/>
      <c r="E19" s="106"/>
      <c r="F19" s="19"/>
      <c r="G19" s="19" t="str">
        <f t="shared" si="0"/>
        <v> </v>
      </c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</row>
    <row r="20" spans="1:24" s="104" customFormat="1" ht="12.75">
      <c r="A20" s="103"/>
      <c r="B20" s="111"/>
      <c r="C20" s="113" t="s">
        <v>147</v>
      </c>
      <c r="D20" s="105"/>
      <c r="E20" s="106"/>
      <c r="F20" s="19"/>
      <c r="G20" s="19" t="str">
        <f t="shared" si="0"/>
        <v> </v>
      </c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</row>
    <row r="21" spans="1:24" s="104" customFormat="1" ht="12.75">
      <c r="A21" s="103"/>
      <c r="B21" s="111"/>
      <c r="C21" s="113" t="s">
        <v>32</v>
      </c>
      <c r="D21" s="105" t="s">
        <v>24</v>
      </c>
      <c r="E21" s="106">
        <v>4</v>
      </c>
      <c r="F21" s="19"/>
      <c r="G21" s="19">
        <f t="shared" si="0"/>
        <v>0</v>
      </c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</row>
    <row r="22" spans="1:24" s="104" customFormat="1" ht="12.75">
      <c r="A22" s="103"/>
      <c r="B22" s="111"/>
      <c r="C22" s="113"/>
      <c r="D22" s="105"/>
      <c r="E22" s="106"/>
      <c r="F22" s="19"/>
      <c r="G22" s="19" t="str">
        <f aca="true" t="shared" si="1" ref="G22:G34">IF(E22&lt;&gt;0,E22*F22," ")</f>
        <v> </v>
      </c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</row>
    <row r="23" spans="1:24" s="104" customFormat="1" ht="12.75">
      <c r="A23" s="103">
        <f>1+COUNT(A$2:A22)</f>
        <v>3</v>
      </c>
      <c r="B23" s="111"/>
      <c r="C23" s="113" t="s">
        <v>144</v>
      </c>
      <c r="D23" s="105"/>
      <c r="E23" s="106"/>
      <c r="F23" s="19"/>
      <c r="G23" s="19" t="str">
        <f t="shared" si="1"/>
        <v> </v>
      </c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</row>
    <row r="24" spans="1:24" s="104" customFormat="1" ht="25.5">
      <c r="A24" s="103"/>
      <c r="B24" s="111"/>
      <c r="C24" s="113" t="s">
        <v>145</v>
      </c>
      <c r="D24" s="105"/>
      <c r="E24" s="106"/>
      <c r="F24" s="19"/>
      <c r="G24" s="19" t="str">
        <f t="shared" si="1"/>
        <v> </v>
      </c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</row>
    <row r="25" spans="1:24" s="104" customFormat="1" ht="12.75">
      <c r="A25" s="103"/>
      <c r="B25" s="111" t="s">
        <v>21</v>
      </c>
      <c r="C25" s="113"/>
      <c r="D25" s="105"/>
      <c r="E25" s="106"/>
      <c r="F25" s="19"/>
      <c r="G25" s="19" t="str">
        <f t="shared" si="1"/>
        <v> </v>
      </c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</row>
    <row r="26" spans="1:24" s="104" customFormat="1" ht="12.75">
      <c r="A26" s="103"/>
      <c r="B26" s="111" t="s">
        <v>22</v>
      </c>
      <c r="C26" s="113"/>
      <c r="D26" s="105"/>
      <c r="E26" s="106"/>
      <c r="F26" s="19"/>
      <c r="G26" s="19" t="str">
        <f t="shared" si="1"/>
        <v> </v>
      </c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</row>
    <row r="27" spans="1:24" s="104" customFormat="1" ht="12.75">
      <c r="A27" s="103"/>
      <c r="B27" s="111"/>
      <c r="C27" s="113" t="s">
        <v>150</v>
      </c>
      <c r="D27" s="105"/>
      <c r="E27" s="106"/>
      <c r="F27" s="19"/>
      <c r="G27" s="19" t="str">
        <f t="shared" si="1"/>
        <v> </v>
      </c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</row>
    <row r="28" spans="1:24" s="104" customFormat="1" ht="12.75">
      <c r="A28" s="103"/>
      <c r="B28" s="111"/>
      <c r="C28" s="113" t="s">
        <v>32</v>
      </c>
      <c r="D28" s="105" t="s">
        <v>24</v>
      </c>
      <c r="E28" s="106">
        <v>1</v>
      </c>
      <c r="F28" s="19"/>
      <c r="G28" s="19">
        <f t="shared" si="1"/>
        <v>0</v>
      </c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</row>
    <row r="29" spans="1:24" s="104" customFormat="1" ht="12.75">
      <c r="A29" s="103"/>
      <c r="B29" s="111"/>
      <c r="D29" s="105"/>
      <c r="E29" s="106"/>
      <c r="F29" s="19"/>
      <c r="G29" s="19" t="str">
        <f t="shared" si="1"/>
        <v> </v>
      </c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</row>
    <row r="30" spans="1:24" s="104" customFormat="1" ht="12.75">
      <c r="A30" s="103">
        <f>1+COUNT(A$2:A29)</f>
        <v>4</v>
      </c>
      <c r="B30" s="111"/>
      <c r="C30" s="104" t="s">
        <v>151</v>
      </c>
      <c r="D30" s="105"/>
      <c r="E30" s="106"/>
      <c r="F30" s="19"/>
      <c r="G30" s="19" t="str">
        <f t="shared" si="1"/>
        <v> </v>
      </c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</row>
    <row r="31" spans="1:24" s="104" customFormat="1" ht="25.5">
      <c r="A31" s="103"/>
      <c r="B31" s="111"/>
      <c r="C31" s="157" t="s">
        <v>152</v>
      </c>
      <c r="D31" s="105"/>
      <c r="E31" s="106"/>
      <c r="F31" s="19"/>
      <c r="G31" s="19" t="str">
        <f t="shared" si="1"/>
        <v> </v>
      </c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</row>
    <row r="32" spans="1:24" s="104" customFormat="1" ht="25.5">
      <c r="A32" s="103"/>
      <c r="B32" s="111"/>
      <c r="C32" s="157" t="s">
        <v>153</v>
      </c>
      <c r="D32" s="105"/>
      <c r="E32" s="106"/>
      <c r="F32" s="19"/>
      <c r="G32" s="19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</row>
    <row r="33" spans="1:24" s="104" customFormat="1" ht="12.75">
      <c r="A33" s="103"/>
      <c r="B33" s="111" t="s">
        <v>26</v>
      </c>
      <c r="C33" s="104" t="s">
        <v>57</v>
      </c>
      <c r="D33" s="105"/>
      <c r="E33" s="106"/>
      <c r="F33" s="19"/>
      <c r="G33" s="19" t="str">
        <f t="shared" si="1"/>
        <v> </v>
      </c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</row>
    <row r="34" spans="1:24" s="104" customFormat="1" ht="12.75">
      <c r="A34" s="103"/>
      <c r="B34" s="111" t="s">
        <v>27</v>
      </c>
      <c r="C34" s="104" t="s">
        <v>154</v>
      </c>
      <c r="D34" s="105" t="s">
        <v>24</v>
      </c>
      <c r="E34" s="106">
        <v>1</v>
      </c>
      <c r="F34" s="19"/>
      <c r="G34" s="19">
        <f t="shared" si="1"/>
        <v>0</v>
      </c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</row>
    <row r="35" spans="1:24" s="104" customFormat="1" ht="12.75">
      <c r="A35" s="103"/>
      <c r="B35" s="111"/>
      <c r="D35" s="105"/>
      <c r="E35" s="106"/>
      <c r="F35" s="19"/>
      <c r="G35" s="19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</row>
    <row r="36" spans="1:7" ht="12.75">
      <c r="A36" s="103">
        <f>1+COUNT(A$2:A35)</f>
        <v>5</v>
      </c>
      <c r="C36" s="93" t="s">
        <v>164</v>
      </c>
      <c r="G36" s="92" t="str">
        <f>IF(E36&lt;&gt;0,E36*F36," ")</f>
        <v> </v>
      </c>
    </row>
    <row r="37" spans="3:25" ht="76.5">
      <c r="C37" s="93" t="s">
        <v>165</v>
      </c>
      <c r="G37" s="92" t="str">
        <f>IF(E37&lt;&gt;0,E37*F37," ")</f>
        <v> </v>
      </c>
      <c r="H37" s="95"/>
      <c r="Y37" s="55"/>
    </row>
    <row r="38" spans="2:25" ht="12.75">
      <c r="B38" s="89" t="s">
        <v>27</v>
      </c>
      <c r="C38" s="93" t="s">
        <v>58</v>
      </c>
      <c r="G38" s="92" t="str">
        <f>IF(E38&lt;&gt;0,E38*F38," ")</f>
        <v> </v>
      </c>
      <c r="H38" s="95"/>
      <c r="Y38" s="55"/>
    </row>
    <row r="39" spans="3:25" ht="12.75">
      <c r="C39" s="93" t="s">
        <v>32</v>
      </c>
      <c r="D39" s="90" t="s">
        <v>37</v>
      </c>
      <c r="E39" s="96">
        <v>35</v>
      </c>
      <c r="G39" s="92">
        <f>IF(E39&lt;&gt;0,E39*F39," ")</f>
        <v>0</v>
      </c>
      <c r="H39" s="95"/>
      <c r="Y39" s="55"/>
    </row>
    <row r="40" spans="1:24" s="104" customFormat="1" ht="12.75">
      <c r="A40" s="103"/>
      <c r="B40" s="111"/>
      <c r="D40" s="105"/>
      <c r="E40" s="106"/>
      <c r="F40" s="19"/>
      <c r="G40" s="19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</row>
    <row r="41" spans="1:7" ht="12.75">
      <c r="A41" s="103">
        <f>1+COUNT(A$2:A40)</f>
        <v>6</v>
      </c>
      <c r="C41" s="93" t="s">
        <v>133</v>
      </c>
      <c r="G41" s="92" t="str">
        <f aca="true" t="shared" si="2" ref="G41:G52">IF(E41&lt;&gt;0,E41*F41," ")</f>
        <v> </v>
      </c>
    </row>
    <row r="42" spans="3:25" ht="25.5">
      <c r="C42" s="93" t="s">
        <v>134</v>
      </c>
      <c r="G42" s="92" t="str">
        <f t="shared" si="2"/>
        <v> </v>
      </c>
      <c r="H42" s="95"/>
      <c r="Y42" s="55"/>
    </row>
    <row r="43" spans="2:25" ht="12.75">
      <c r="B43" s="89" t="s">
        <v>27</v>
      </c>
      <c r="C43" s="93" t="s">
        <v>163</v>
      </c>
      <c r="G43" s="92" t="str">
        <f t="shared" si="2"/>
        <v> </v>
      </c>
      <c r="H43" s="95"/>
      <c r="Y43" s="55"/>
    </row>
    <row r="44" spans="3:25" ht="12.75">
      <c r="C44" s="93" t="s">
        <v>32</v>
      </c>
      <c r="D44" s="90" t="s">
        <v>24</v>
      </c>
      <c r="E44" s="96">
        <v>2</v>
      </c>
      <c r="G44" s="92">
        <f t="shared" si="2"/>
        <v>0</v>
      </c>
      <c r="H44" s="95"/>
      <c r="Y44" s="55"/>
    </row>
    <row r="45" spans="1:7" s="55" customFormat="1" ht="12.75">
      <c r="A45" s="54"/>
      <c r="B45" s="89"/>
      <c r="C45" s="93"/>
      <c r="D45" s="90"/>
      <c r="E45" s="91"/>
      <c r="F45" s="92"/>
      <c r="G45" s="92" t="str">
        <f t="shared" si="2"/>
        <v> </v>
      </c>
    </row>
    <row r="46" spans="1:7" s="55" customFormat="1" ht="12.75">
      <c r="A46" s="103">
        <f>1+COUNT(A$2:A45)</f>
        <v>7</v>
      </c>
      <c r="B46" s="89"/>
      <c r="C46" s="93" t="s">
        <v>36</v>
      </c>
      <c r="D46" s="90"/>
      <c r="E46" s="91"/>
      <c r="F46" s="92"/>
      <c r="G46" s="92" t="str">
        <f t="shared" si="2"/>
        <v> </v>
      </c>
    </row>
    <row r="47" spans="1:7" s="55" customFormat="1" ht="89.25">
      <c r="A47" s="54"/>
      <c r="B47" s="89"/>
      <c r="C47" s="93" t="s">
        <v>61</v>
      </c>
      <c r="D47" s="90"/>
      <c r="E47" s="91"/>
      <c r="F47" s="92"/>
      <c r="G47" s="92" t="str">
        <f t="shared" si="2"/>
        <v> </v>
      </c>
    </row>
    <row r="48" spans="1:7" s="55" customFormat="1" ht="12.75">
      <c r="A48" s="54"/>
      <c r="B48" s="89"/>
      <c r="C48" s="93" t="s">
        <v>23</v>
      </c>
      <c r="D48" s="90" t="s">
        <v>37</v>
      </c>
      <c r="E48" s="96">
        <v>25</v>
      </c>
      <c r="F48" s="92"/>
      <c r="G48" s="92">
        <f t="shared" si="2"/>
        <v>0</v>
      </c>
    </row>
    <row r="49" spans="1:7" s="55" customFormat="1" ht="12.75">
      <c r="A49" s="54"/>
      <c r="B49" s="89"/>
      <c r="C49" s="93"/>
      <c r="D49" s="90"/>
      <c r="E49" s="91"/>
      <c r="F49" s="94"/>
      <c r="G49" s="94" t="str">
        <f t="shared" si="2"/>
        <v> </v>
      </c>
    </row>
    <row r="50" spans="1:7" s="55" customFormat="1" ht="12.75">
      <c r="A50" s="103">
        <f>1+COUNT(A$2:A49)</f>
        <v>8</v>
      </c>
      <c r="B50" s="89"/>
      <c r="C50" s="93" t="s">
        <v>155</v>
      </c>
      <c r="D50" s="90"/>
      <c r="E50" s="91"/>
      <c r="F50" s="92"/>
      <c r="G50" s="92" t="str">
        <f t="shared" si="2"/>
        <v> </v>
      </c>
    </row>
    <row r="51" spans="1:7" s="55" customFormat="1" ht="25.5">
      <c r="A51" s="54"/>
      <c r="B51" s="89"/>
      <c r="C51" s="93" t="s">
        <v>158</v>
      </c>
      <c r="D51" s="90"/>
      <c r="E51" s="91"/>
      <c r="F51" s="92"/>
      <c r="G51" s="92" t="str">
        <f t="shared" si="2"/>
        <v> </v>
      </c>
    </row>
    <row r="52" spans="1:7" s="55" customFormat="1" ht="12.75">
      <c r="A52" s="54"/>
      <c r="B52" s="89"/>
      <c r="C52" s="93"/>
      <c r="D52" s="90" t="s">
        <v>31</v>
      </c>
      <c r="E52" s="91">
        <v>2</v>
      </c>
      <c r="F52" s="92"/>
      <c r="G52" s="92">
        <f t="shared" si="2"/>
        <v>0</v>
      </c>
    </row>
    <row r="53" spans="1:7" s="55" customFormat="1" ht="12.75">
      <c r="A53" s="54"/>
      <c r="B53" s="89"/>
      <c r="C53" s="93"/>
      <c r="D53" s="90"/>
      <c r="E53" s="91"/>
      <c r="F53" s="94"/>
      <c r="G53" s="94" t="str">
        <f aca="true" t="shared" si="3" ref="G53:G63">IF(E53&lt;&gt;0,E53*F53," ")</f>
        <v> </v>
      </c>
    </row>
    <row r="54" spans="1:7" s="55" customFormat="1" ht="12.75">
      <c r="A54" s="103">
        <f>1+COUNT(A$2:A53)</f>
        <v>9</v>
      </c>
      <c r="B54" s="89"/>
      <c r="C54" s="93" t="s">
        <v>156</v>
      </c>
      <c r="D54" s="90"/>
      <c r="E54" s="91"/>
      <c r="F54" s="92"/>
      <c r="G54" s="92" t="str">
        <f t="shared" si="3"/>
        <v> </v>
      </c>
    </row>
    <row r="55" spans="1:7" s="55" customFormat="1" ht="51">
      <c r="A55" s="54"/>
      <c r="B55" s="89"/>
      <c r="C55" s="93" t="s">
        <v>157</v>
      </c>
      <c r="D55" s="90"/>
      <c r="E55" s="91"/>
      <c r="F55" s="92"/>
      <c r="G55" s="92" t="str">
        <f t="shared" si="3"/>
        <v> </v>
      </c>
    </row>
    <row r="56" spans="1:7" s="55" customFormat="1" ht="12.75">
      <c r="A56" s="54"/>
      <c r="B56" s="89"/>
      <c r="C56" s="93"/>
      <c r="D56" s="90" t="s">
        <v>24</v>
      </c>
      <c r="E56" s="91">
        <v>1</v>
      </c>
      <c r="F56" s="92"/>
      <c r="G56" s="92">
        <f t="shared" si="3"/>
        <v>0</v>
      </c>
    </row>
    <row r="57" spans="1:24" s="104" customFormat="1" ht="12.75">
      <c r="A57" s="103"/>
      <c r="B57" s="111"/>
      <c r="D57" s="105"/>
      <c r="E57" s="106"/>
      <c r="F57" s="19"/>
      <c r="G57" s="19" t="str">
        <f t="shared" si="3"/>
        <v> </v>
      </c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</row>
    <row r="58" spans="1:24" s="104" customFormat="1" ht="12.75">
      <c r="A58" s="103">
        <f>1+COUNT(A$2:A57)</f>
        <v>10</v>
      </c>
      <c r="B58" s="111"/>
      <c r="C58" s="104" t="s">
        <v>159</v>
      </c>
      <c r="D58" s="105"/>
      <c r="E58" s="106"/>
      <c r="F58" s="19"/>
      <c r="G58" s="19" t="str">
        <f t="shared" si="3"/>
        <v> </v>
      </c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</row>
    <row r="59" spans="1:24" s="104" customFormat="1" ht="63.75">
      <c r="A59" s="103"/>
      <c r="B59" s="111"/>
      <c r="C59" s="104" t="s">
        <v>161</v>
      </c>
      <c r="D59" s="105"/>
      <c r="E59" s="106"/>
      <c r="F59" s="19"/>
      <c r="G59" s="19" t="str">
        <f t="shared" si="3"/>
        <v> </v>
      </c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</row>
    <row r="60" spans="1:24" s="104" customFormat="1" ht="12.75">
      <c r="A60" s="103"/>
      <c r="B60" s="111" t="s">
        <v>21</v>
      </c>
      <c r="C60" s="104" t="s">
        <v>138</v>
      </c>
      <c r="D60" s="105"/>
      <c r="E60" s="106"/>
      <c r="F60" s="19"/>
      <c r="G60" s="19" t="str">
        <f t="shared" si="3"/>
        <v> </v>
      </c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</row>
    <row r="61" spans="1:24" s="104" customFormat="1" ht="12.75">
      <c r="A61" s="103"/>
      <c r="B61" s="111" t="s">
        <v>22</v>
      </c>
      <c r="C61" s="104" t="s">
        <v>162</v>
      </c>
      <c r="D61" s="105"/>
      <c r="E61" s="106"/>
      <c r="F61" s="19"/>
      <c r="G61" s="19" t="str">
        <f t="shared" si="3"/>
        <v> </v>
      </c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</row>
    <row r="62" spans="1:24" s="104" customFormat="1" ht="12.75">
      <c r="A62" s="103"/>
      <c r="B62" s="111"/>
      <c r="C62" s="104" t="s">
        <v>160</v>
      </c>
      <c r="D62" s="105"/>
      <c r="E62" s="106"/>
      <c r="F62" s="19"/>
      <c r="G62" s="19" t="str">
        <f t="shared" si="3"/>
        <v> </v>
      </c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</row>
    <row r="63" spans="1:24" s="104" customFormat="1" ht="12.75">
      <c r="A63" s="103"/>
      <c r="B63" s="111"/>
      <c r="C63" s="104" t="s">
        <v>32</v>
      </c>
      <c r="D63" s="105" t="s">
        <v>24</v>
      </c>
      <c r="E63" s="106">
        <v>1</v>
      </c>
      <c r="F63" s="19"/>
      <c r="G63" s="19">
        <f t="shared" si="3"/>
        <v>0</v>
      </c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</row>
    <row r="64" spans="1:7" s="55" customFormat="1" ht="12.75">
      <c r="A64" s="54"/>
      <c r="B64" s="89"/>
      <c r="C64" s="93"/>
      <c r="D64" s="90"/>
      <c r="E64" s="91"/>
      <c r="F64" s="94"/>
      <c r="G64" s="94" t="str">
        <f>IF(E64&lt;&gt;0,E64*F64," ")</f>
        <v> </v>
      </c>
    </row>
    <row r="65" spans="1:7" s="55" customFormat="1" ht="12.75">
      <c r="A65" s="103">
        <f>1+COUNT(A$2:A64)</f>
        <v>11</v>
      </c>
      <c r="B65" s="89"/>
      <c r="C65" s="93" t="s">
        <v>74</v>
      </c>
      <c r="D65" s="90"/>
      <c r="E65" s="91"/>
      <c r="F65" s="92"/>
      <c r="G65" s="92" t="str">
        <f>IF(E65&lt;&gt;0,E65*F65," ")</f>
        <v> </v>
      </c>
    </row>
    <row r="66" spans="1:7" s="55" customFormat="1" ht="25.5">
      <c r="A66" s="54"/>
      <c r="B66" s="89"/>
      <c r="C66" s="93" t="s">
        <v>62</v>
      </c>
      <c r="D66" s="90"/>
      <c r="E66" s="91"/>
      <c r="F66" s="92"/>
      <c r="G66" s="92" t="str">
        <f>IF(E66&lt;&gt;0,E66*F66," ")</f>
        <v> </v>
      </c>
    </row>
    <row r="67" spans="1:7" s="55" customFormat="1" ht="12.75">
      <c r="A67" s="54"/>
      <c r="B67" s="89"/>
      <c r="C67" s="93" t="s">
        <v>39</v>
      </c>
      <c r="D67" s="90" t="s">
        <v>24</v>
      </c>
      <c r="E67" s="91">
        <v>1</v>
      </c>
      <c r="F67" s="92"/>
      <c r="G67" s="92">
        <f>IF(E67&lt;&gt;0,E67*F67," ")</f>
        <v>0</v>
      </c>
    </row>
    <row r="68" spans="1:7" s="55" customFormat="1" ht="12.75">
      <c r="A68" s="54"/>
      <c r="B68" s="89"/>
      <c r="C68" s="93"/>
      <c r="D68" s="90"/>
      <c r="E68" s="91"/>
      <c r="F68" s="92"/>
      <c r="G68" s="92" t="str">
        <f>IF(E68&lt;&gt;0,E68*F68," ")</f>
        <v> </v>
      </c>
    </row>
    <row r="69" spans="1:7" ht="12.75">
      <c r="A69" s="97"/>
      <c r="B69" s="98"/>
      <c r="C69" s="99" t="str">
        <f>+C1</f>
        <v>VENTILACIJA </v>
      </c>
      <c r="D69" s="100"/>
      <c r="E69" s="101"/>
      <c r="F69" s="102"/>
      <c r="G69" s="102">
        <f>SUM(G2:G68)</f>
        <v>0</v>
      </c>
    </row>
  </sheetData>
  <sheetProtection selectLockedCells="1" selectUnlockedCells="1"/>
  <printOptions/>
  <pageMargins left="0.984251968503937" right="0.3937007874015748" top="0.5905511811023623" bottom="0.5905511811023623" header="0.1968503937007874" footer="0.1968503937007874"/>
  <pageSetup blackAndWhite="1" horizontalDpi="600" verticalDpi="600" orientation="portrait" paperSize="9" r:id="rId1"/>
  <headerFooter alignWithMargins="0">
    <oddHeader>&amp;R             PINSS d.o.o. Nova Gorica</oddHeader>
    <oddFooter>&amp;L             &amp;F&amp;RStran 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Samo</dc:creator>
  <cp:keywords/>
  <dc:description/>
  <cp:lastModifiedBy>nbirsa</cp:lastModifiedBy>
  <cp:lastPrinted>2020-01-15T08:44:35Z</cp:lastPrinted>
  <dcterms:created xsi:type="dcterms:W3CDTF">2013-09-02T06:25:06Z</dcterms:created>
  <dcterms:modified xsi:type="dcterms:W3CDTF">2020-03-12T08:47:05Z</dcterms:modified>
  <cp:category/>
  <cp:version/>
  <cp:contentType/>
  <cp:contentStatus/>
</cp:coreProperties>
</file>