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729" activeTab="0"/>
  </bookViews>
  <sheets>
    <sheet name="Rekapitulacija" sheetId="1" r:id="rId1"/>
    <sheet name="Gradbena dela" sheetId="2" r:id="rId2"/>
    <sheet name="Obrtniška dela" sheetId="3" r:id="rId3"/>
    <sheet name="Rek EI" sheetId="4" r:id="rId4"/>
    <sheet name="1" sheetId="5" r:id="rId5"/>
    <sheet name="2" sheetId="6" r:id="rId6"/>
    <sheet name="3" sheetId="7" r:id="rId7"/>
    <sheet name="4" sheetId="8" r:id="rId8"/>
    <sheet name="5" sheetId="9" r:id="rId9"/>
    <sheet name="6" sheetId="10" r:id="rId10"/>
    <sheet name="7" sheetId="11" r:id="rId11"/>
    <sheet name="0.1" sheetId="12" r:id="rId12"/>
    <sheet name="0.2" sheetId="13" r:id="rId13"/>
    <sheet name="1F-101" sheetId="14" r:id="rId14"/>
    <sheet name="1F-201" sheetId="15" r:id="rId15"/>
    <sheet name="1F-202" sheetId="16" r:id="rId16"/>
    <sheet name="1F-203" sheetId="17" r:id="rId17"/>
    <sheet name="1F-301" sheetId="18" r:id="rId18"/>
    <sheet name="1F-302" sheetId="19" r:id="rId19"/>
    <sheet name="1F-401" sheetId="20" r:id="rId20"/>
    <sheet name="1F-501" sheetId="21" r:id="rId21"/>
  </sheets>
  <externalReferences>
    <externalReference r:id="rId24"/>
    <externalReference r:id="rId25"/>
    <externalReference r:id="rId26"/>
    <externalReference r:id="rId27"/>
  </externalReferences>
  <definedNames>
    <definedName name="DDDD">'[1]Podatki'!$A$45:$J$52</definedName>
    <definedName name="Excel_BuiltIn_Print_Area" localSheetId="0">'Rekapitulacija'!$A$1:$E$22</definedName>
    <definedName name="Excel_BuiltIn_Print_Area_1">'Obrtniška dela'!$A$2:$E$159</definedName>
    <definedName name="Excel_BuiltIn_Print_Area_1_1">"$#REF!.#REF!#REF!:#REF!#REF!"</definedName>
    <definedName name="Excel_BuiltIn_Print_Area_1_1_1">"$#REF!.#REF!#REF!:#REF!#REF!"</definedName>
    <definedName name="Excel_BuiltIn_Print_Area_1_1_1_1">"$#REF!.#REF!#REF!:#REF!#REF!"</definedName>
    <definedName name="Excel_BuiltIn_Print_Area_1_1_1_1_1">"$#REF!.#REF!#REF!:#REF!#REF!"</definedName>
    <definedName name="Excel_BuiltIn_Print_Area_1_1_1_1_1_1">"$#REF!.#REF!#REF!:#REF!#REF!"</definedName>
    <definedName name="Excel_BuiltIn_Print_Area_1_1_1_1_1_1_3">"$#REF!.#REF!#REF!:#REF!#REF!"</definedName>
    <definedName name="Excel_BuiltIn_Print_Area_1_1_1_1_1_3">"$#REF!.#REF!#REF!:#REF!#REF!"</definedName>
    <definedName name="Excel_BuiltIn_Print_Area_1_1_1_1_3">"$#REF!.#REF!#REF!:#REF!#REF!"</definedName>
    <definedName name="Excel_BuiltIn_Print_Area_1_1_1_3">"$#REF!.#REF!#REF!:#REF!#REF!"</definedName>
    <definedName name="Excel_BuiltIn_Print_Area_1_1_3">"$#REF!.#REF!#REF!:#REF!#REF!"</definedName>
    <definedName name="Excel_BuiltIn_Print_Area_2">'Gradbena dela'!$A$1:$E$91</definedName>
    <definedName name="Excel_BuiltIn_Print_Area_3">'Obrtniška dela'!$A$2:$F$159</definedName>
    <definedName name="Excel_BuiltIn_Print_Titles_1">0</definedName>
    <definedName name="Excel_BuiltIn_Print_Titles_1_1">0</definedName>
    <definedName name="Excel_BuiltIn_Print_Titles_2">0</definedName>
    <definedName name="Excel_BuiltIn_Print_Titles_3">'Obrtniška dela'!$A$9:$IR$9</definedName>
    <definedName name="JANUS05" localSheetId="19">'[2]Podatki'!$A$45:$J$52</definedName>
    <definedName name="JANUS05" localSheetId="20">'[2]Podatki'!$A$45:$J$52</definedName>
    <definedName name="JANUS05">'[1]Podatki'!$A$45:$J$52</definedName>
    <definedName name="K" localSheetId="16">'[3]Sum'!$G$38</definedName>
    <definedName name="K" localSheetId="17">'[3]Sum'!$G$38</definedName>
    <definedName name="K" localSheetId="18">'[3]Sum'!$G$38</definedName>
    <definedName name="K">'[4]Sum'!$G$38</definedName>
    <definedName name="_xlnm.Print_Area" localSheetId="11">'0.1'!$A$1:$B$23</definedName>
    <definedName name="_xlnm.Print_Area" localSheetId="12">'0.2'!$A$1:$C$29</definedName>
    <definedName name="_xlnm.Print_Area" localSheetId="13">'1F-101'!$A$1:$G$191</definedName>
    <definedName name="_xlnm.Print_Area" localSheetId="14">'1F-201'!$A$1:$G$91</definedName>
    <definedName name="_xlnm.Print_Area" localSheetId="15">'1F-202'!$A$1:$G$123</definedName>
    <definedName name="_xlnm.Print_Area" localSheetId="16">'1F-203'!$A$1:$G$117</definedName>
    <definedName name="_xlnm.Print_Area" localSheetId="17">'1F-301'!$A$1:$G$50</definedName>
    <definedName name="_xlnm.Print_Area" localSheetId="18">'1F-302'!$A$1:$G$14</definedName>
    <definedName name="_xlnm.Print_Area" localSheetId="19">'1F-401'!$A$1:$G$62</definedName>
    <definedName name="_xlnm.Print_Area" localSheetId="20">'1F-501'!$A$1:$G$13</definedName>
    <definedName name="_xlnm.Print_Area" localSheetId="1">'Gradbena dela'!$A$1:$F$91</definedName>
    <definedName name="_xlnm.Print_Area" localSheetId="2">'Obrtniška dela'!$A$2:$F$158</definedName>
    <definedName name="_xlnm.Print_Area" localSheetId="0">'Rekapitulacija'!$A$1:$E$26</definedName>
    <definedName name="_xlnm.Print_Titles" localSheetId="13">'1F-101'!$3:$4</definedName>
    <definedName name="_xlnm.Print_Titles" localSheetId="14">'1F-201'!$3:$4</definedName>
    <definedName name="_xlnm.Print_Titles" localSheetId="15">'1F-202'!$3:$4</definedName>
    <definedName name="_xlnm.Print_Titles" localSheetId="16">'1F-203'!$3:$4</definedName>
    <definedName name="_xlnm.Print_Titles" localSheetId="17">'1F-301'!$3:$4</definedName>
    <definedName name="_xlnm.Print_Titles" localSheetId="18">'1F-302'!$3:$4</definedName>
    <definedName name="_xlnm.Print_Titles" localSheetId="19">'1F-401'!$2:$4</definedName>
    <definedName name="_xlnm.Print_Titles" localSheetId="20">'1F-501'!$2:$4</definedName>
    <definedName name="_xlnm.Print_Titles" localSheetId="1">'Gradbena dela'!$7:$8</definedName>
    <definedName name="_xlnm.Print_Titles" localSheetId="2">'Obrtniška dela'!$8:$9</definedName>
  </definedNames>
  <calcPr fullCalcOnLoad="1" fullPrecision="0"/>
</workbook>
</file>

<file path=xl/sharedStrings.xml><?xml version="1.0" encoding="utf-8"?>
<sst xmlns="http://schemas.openxmlformats.org/spreadsheetml/2006/main" count="1563" uniqueCount="766">
  <si>
    <t>OBJEKT:</t>
  </si>
  <si>
    <t>EKSCENTER KREATIVNIH PRAKS V NOVI GORICI</t>
  </si>
  <si>
    <t>INVESTITOR:</t>
  </si>
  <si>
    <t>MESTNA OBČINA NOVA GORICA</t>
  </si>
  <si>
    <t>TRG EDVARDA KARDELJA 1</t>
  </si>
  <si>
    <t>5000 NOVA GORICA</t>
  </si>
  <si>
    <t>REKAPITUALACIJA DEL</t>
  </si>
  <si>
    <t>1. GRADBENO OBRTNIŠKA DELA</t>
  </si>
  <si>
    <t>2. ELEKTRO INSTALACIJE</t>
  </si>
  <si>
    <t>3. STROJNE INSTALACIJE</t>
  </si>
  <si>
    <t>SKUPAJ VSA DELA</t>
  </si>
  <si>
    <t xml:space="preserve">VSE SKUPAJ Z DDV </t>
  </si>
  <si>
    <t>B. GRADBENA DELA</t>
  </si>
  <si>
    <t>Splošno:</t>
  </si>
  <si>
    <t>Upoštevati vse normative, priporočila in tehnične pogoje za izobraževalno ustanovo.  Gradbeni proizvodi in inštalacije morajo biti ekološko neoporečni in higiensko ustrezni. Vsa dela morajo biti izvedena pravilno in po pravilih stroke. Izvajalec je dolžan pri sestavi ponudbe upoštevati vse grafične in tekstualne dele projekta. V primeru tiskarskih napak in neskladij med popisom, tekstualnim in grafičnim delom PZI projekta  je dolžan izvajalec pred izdelavo ponudbe na to opozoriti projektanta pred odajo ponudbe. Ponudnik je dolžan pri ponudbi upoštevati vse povezane stroške, ki so potrebni za tehnično pravilno izvedbo del, ki jih ponuja v izvedbo.</t>
  </si>
  <si>
    <t>Vsa predvidena dela so predvidena v notranjosti objekta razen prebarvanja manjše površine ometa pred vhodom in na mestu odstranitve svetlobnega napisa. Dela ne vključujejo posegov in del v zvezi z dvigalom in sanitarijami, ki so že renovirana.</t>
  </si>
  <si>
    <t xml:space="preserve">Objekt med izvedbo gradbenih del ne bo v uporabi, zato posebene ureditve za organizacijo gradbišča niso predvidene. Dostopa sta dva v pritličju objekta in eden po zunanjem stopnišču v nadstropju. Pri izvedbi je potrebno upoštevati vse predpisane varnostne ukrepe. Pri izvajanju del v zunanjosti je potrebno preprečiti  dostop mimoidočih na mesta izvajanja, prav tako je potrebno preprečiti križanja poti delavcev in obiskovalcev centra med objektom in kontejnerjem pri izvedbi rušitvenih del. </t>
  </si>
  <si>
    <t>Enota</t>
  </si>
  <si>
    <t xml:space="preserve">Količina
</t>
  </si>
  <si>
    <t>Cena / €</t>
  </si>
  <si>
    <t xml:space="preserve">Vrednost
</t>
  </si>
  <si>
    <t>1.</t>
  </si>
  <si>
    <t>RUŠITVENA  IN ZIDARSKA DELA</t>
  </si>
  <si>
    <t xml:space="preserve">Splošno: V ceni upoštevati namestitev kontejnerja na parkirišču, ločevanje in sortiranje demontiranega materiala  ter kasnejši odvoz na stalno deponjo z vplačilom ekološke takse. </t>
  </si>
  <si>
    <t>1.1</t>
  </si>
  <si>
    <t>Izvedba preboja v temelju in zareze v tlaku pritličja za izvedbo TK optičnega kabla, komplet z  ustrezno vodoodporno tesnitvijo (sanacija hidroizolacije in odstranitvijo 2. plošč kamnitega tlaka zunaj objekta, ponovno montažo plošče ter v notranjosti izvedbo zareze v estrih in sanacijo estriha brez polaganja keramičnih ploščic. Dolžina preboja zunaj objekta ca. 20 cm, v objektu ca.90 cm</t>
  </si>
  <si>
    <t>kom</t>
  </si>
  <si>
    <t>1.2</t>
  </si>
  <si>
    <t>Rušitev zaokroženega dela stopnišča v pritličju pri 2 stopnicah komplet s kamnito oblogo in rušenje ab podstavka v strojnici dvigala v nadstropju</t>
  </si>
  <si>
    <t>m3</t>
  </si>
  <si>
    <t>1.3</t>
  </si>
  <si>
    <t>Rušitev batiškope -zidca višine 10 cm tlorisne dim 20 x 24 cm ob stopnišču  v nadstropju</t>
  </si>
  <si>
    <t>1.4</t>
  </si>
  <si>
    <t>Odstranitev lesenih enokrilnih suhomontažnih vrat v lesenem podboju</t>
  </si>
  <si>
    <t>dim. 110/210 cm</t>
  </si>
  <si>
    <t>dim. 81/210 cm</t>
  </si>
  <si>
    <t>1.5</t>
  </si>
  <si>
    <t>Izvedba utora-zarez v siporeks zidak za izvedbo batiškope 5 x 5 cm</t>
  </si>
  <si>
    <t>m1</t>
  </si>
  <si>
    <t>1.6</t>
  </si>
  <si>
    <t xml:space="preserve">Rušitev predelnih sten iz mavčno kartonskih plošč v 1.nadstropju v sestavi: enojna mavčnokartonska plošča, podkonstrukcija 7,5 cm, zvočna izolacija, enojna mavčnokartonska plošča </t>
  </si>
  <si>
    <t>.95+.80+1.9+2.6+1.2+0,5</t>
  </si>
  <si>
    <t>m2</t>
  </si>
  <si>
    <t>1.7</t>
  </si>
  <si>
    <t>Rušitev predelnih sten iz mavčno kartonskih plošč v 1.nadstropju v sestavi: enojna mavčnokartonska plošča, podkonstrukcija 7,5 cm, enojna mavčnokartonska plošča (brez zvočne izolacije) 1,2+1,4+1,2+1+1,35+1,35+1,35=8,85 x 2,2 m</t>
  </si>
  <si>
    <t>1.8</t>
  </si>
  <si>
    <t>Odstranitev steklene stene komplet z vrati, stena višine 3 m (6,3+2)</t>
  </si>
  <si>
    <t>1.9</t>
  </si>
  <si>
    <t>Rušitev fiksnega gips stropa ( 1 x gips plošča + podkonstrukcija) – strop v nadstropju</t>
  </si>
  <si>
    <t>1.10</t>
  </si>
  <si>
    <t>Rušitev zaključka stropa iz 1x gips plošča+podkonstrukcija, kaskada višine 10 cm
- pritličje</t>
  </si>
  <si>
    <t>- nadstropje</t>
  </si>
  <si>
    <t>1.11</t>
  </si>
  <si>
    <t>Rušitev konstrukcije rasterskega stropa ter 20% gips plošč (ostale plošče so  že odstranjene in jih je potrebno samo odpeljati na deponijo, odstranitev luči je predvidena v popisu elektro inštalacijah)
- strop v pritličju</t>
  </si>
  <si>
    <t>- strop v nadstropju</t>
  </si>
  <si>
    <t>1.12</t>
  </si>
  <si>
    <t>Odstranitev lesene obloge hidranta in stikal v nadstropju 200x200x10 cm</t>
  </si>
  <si>
    <t>1.13</t>
  </si>
  <si>
    <t>Odstranitev tlaka iz tekstila, komplet z leseno batiškopo (studio)</t>
  </si>
  <si>
    <t>1.14</t>
  </si>
  <si>
    <t>Odstranitev linojeja komplet z batiškopo – pvc trakom ob steni(11,1+47,8) (pisarna+shramba)</t>
  </si>
  <si>
    <t>1.15</t>
  </si>
  <si>
    <t xml:space="preserve">Brušenje, odstranitev obstoječega grobega notranjega ometa na stebrih in stenah, kompletna priprava površine za ponoven oplesk </t>
  </si>
  <si>
    <t>1.16</t>
  </si>
  <si>
    <t>Odrez previsa kamna na dveh stopnicah v pritličju</t>
  </si>
  <si>
    <t>1.17</t>
  </si>
  <si>
    <t>Izdelava prebojev v ab plošči zaradi izvedbe el. instalacij do fi 5 cm komplet z vsemi pomožnimi deli in tesnitvemi</t>
  </si>
  <si>
    <t>1.18</t>
  </si>
  <si>
    <t>Izdelava prebojev v ab plošči zaradi izvedbe strojnih instalacij do fi 10 cm komplet z vsemi pomožnimi deli in tesnitvami</t>
  </si>
  <si>
    <t>1.19</t>
  </si>
  <si>
    <t>Zidarska pomoč pri demontaži raznih strojnih naprav, napeljav ipd. Obračun po dej. porabljenem času</t>
  </si>
  <si>
    <t>ur</t>
  </si>
  <si>
    <t>1.20</t>
  </si>
  <si>
    <t xml:space="preserve">Odstanitev obstoječe obloge iz gips plošč  na stenah za izvedbo el. instalacij v zidovih komplet s ponovno montažo bandažirenjem in kitanjem površine </t>
  </si>
  <si>
    <t>1.21</t>
  </si>
  <si>
    <t>Ročno prebijanje odprtin za instalacijske kanale, prehode kablov,...v obstoječih stenah iz siporeksa</t>
  </si>
  <si>
    <t>1.22</t>
  </si>
  <si>
    <t>Izvedba rušenja linije tlaka iz keramike in estriha  za izvedbo el. instalacij do talne doze, komplet s ponovnim zalivanjem estriha z mikroarmaturo za povezavo z obstoječim estrihom in vgradnjo talne doze. Keramika se ne sanira zaradi predvidene izvedbe novega tlaka. Izvedba 5 novih talnih doz v pritličju in 7 talnih doz v nadstropju, komplet z vsemi dodatnimi deli in tesnitvami. Talne doze so v popisu el. instalacij. (6+2,2+5,4+20+7,2 m)</t>
  </si>
  <si>
    <t>1.23</t>
  </si>
  <si>
    <t>Odstranitev obstoječe talne el.doze v pritličju, skladiščenje v objektu in priprava za ponovno montažo v nadstropju</t>
  </si>
  <si>
    <t>1.24</t>
  </si>
  <si>
    <t>Demontaža gasilnih aparatov, hranjenje na objektu za ponovno uporabo, ponovna montaža na spremenjeni poziciji podani v načrtu arhitekture</t>
  </si>
  <si>
    <t>1.25</t>
  </si>
  <si>
    <t xml:space="preserve">Demontaža svetlobnega napisa na zahodni fasadi orientirani proti parkirišču v nadstropju objekta dim. 4 x 0,6 m
</t>
  </si>
  <si>
    <t>1.26</t>
  </si>
  <si>
    <t>Demontaža obstoječe lesene batiškope višine 6 cm (32,0+95,3 m)</t>
  </si>
  <si>
    <t>1.27</t>
  </si>
  <si>
    <t>Demontaža obloge iz ogledal na stebrih, stenah in stopnišču (pritličje in nadstropje objekta) ter priprava sten za ponoven oplesk (brušenje, kitanje)</t>
  </si>
  <si>
    <t>1.28.</t>
  </si>
  <si>
    <t>Demontaža obstoječe kromirane ograje
- samo ročaja fi 5 cm ob steni stopnišča, dolžine 8 m</t>
  </si>
  <si>
    <t>- ograje višine 1 m s horizontalnimi kromiranimi prečkami na 15 cm, dolžine 7.9 m</t>
  </si>
  <si>
    <t>- ograje med stopniščem in ab nosilcem s horizontalnimi kromiranimi prečkami na 15 cm, trikotne oblike, velikosti 7,2 m2</t>
  </si>
  <si>
    <t>Dodatna dela povezana z rušitvami in zidarskimi deli, ki jih potrdita naročnik in projektant</t>
  </si>
  <si>
    <t xml:space="preserve">RUŠITVENA in ZIDARSKA DELA SKUPAJ :  </t>
  </si>
  <si>
    <t>2.</t>
  </si>
  <si>
    <t>KANALIZACIJA</t>
  </si>
  <si>
    <t>2.1.</t>
  </si>
  <si>
    <t xml:space="preserve">Ročni izklop za odtok  fekalne kanalizacije fi 5 cm v obstoječem tlaku (estrih, keramične ploščice) do obstoječega kan. jaška v pritličju objekta. Komplet z zarezovanjem v obstoječi estrih izvedbo odtočne kan cevi fi 5 cm v predpisanem naklonu in izvedbo priklučka na obstoječi jašek fekalne kanalizacije. Komplet z vsemi sanacijskimi deli, sanacijo estriha z mikro vezmi, brez sanacije keramike zaradi izvedbe novega tlaka  </t>
  </si>
  <si>
    <t>2.2.</t>
  </si>
  <si>
    <t>enako, le v nadstropju objekta (samo estrih)</t>
  </si>
  <si>
    <t>2.3.</t>
  </si>
  <si>
    <t>Dodatna dela povezana z izvedbo kanalizacije, ki jih potrdita naročnik in projektant</t>
  </si>
  <si>
    <t xml:space="preserve">KANALIZACIJA SKUPAJ : </t>
  </si>
  <si>
    <t>C. OBRTNIŠKA DELA</t>
  </si>
  <si>
    <t xml:space="preserve">Opomba: </t>
  </si>
  <si>
    <t xml:space="preserve">Upoštevati vse normative, priporočila in tehnične pogoje za izobraževalne in znanstveno raziskovalne ustanove. Gradbeni proizvodi in inštalacije morajo biti ekološko neoporečni in higiensko ustrezni. Vsa dela morajo biti izvedena pravilno in po pravilih stroke. Izvajalec je dolžan pri sestavi ponudbe upoštevati vse grafične in tekstualne dele projekta. V primeru tiskarskih napak in neskladij med popisom, tekstualnim in grafičnim delom PZI projekta  je dolžan izvajalec pred izdelavo ponudbe na to opozoriti projektanta pred oddajo ponudbe. Ponudnik je dolžan pri ponudbi upoštevati vse povezane stroške, ki so potrebni za tehnično pravilno izvedbo del, ki jih ponuja v izvedbo (kot npr. razni pritrdilni materiali, vezni in tesnilni materiali, podkonstrukcije in podobno. Izvajalec mora dati na vpogled vzorce in po izbranih vzorcih naročiti material in izvesti dela (npr. vzorec gume, tip epoksi tlaka,...) Barve epoksi tlaka potrdi projektant na podlagi 5 vzorcev velikosti vsaj 0,4 x 0,3 m, notranjih barv barvanih na licu mesta na podlagi 3 vzorcev enake velikosti.  </t>
  </si>
  <si>
    <r>
      <t xml:space="preserve">Količina
</t>
    </r>
    <r>
      <rPr>
        <b/>
        <sz val="9"/>
        <rFont val="Arial"/>
        <family val="2"/>
      </rPr>
      <t>2. faza</t>
    </r>
  </si>
  <si>
    <t>Vrednost
2. faza</t>
  </si>
  <si>
    <t>KLJUČAVNIČARSKA in ALU DELA</t>
  </si>
  <si>
    <t xml:space="preserve">Zamenjava kljuke in ključavnice (sistemski ključ) na obstoječih dvokrilnih alu vratih v pritličju (Vp2) komplet z montažo panik droga na obstoječe vrata in vertikalnih zapornih mehanizmov v natur aluminiju. V ceni upoštevati vse povezane stroške za ureditev   stavbnega okovja skladno s standardom EN 1125. Pred nabavo element potrdi projektant. 
</t>
  </si>
  <si>
    <t xml:space="preserve">Zamenjava kljuke in ključavnice (sistemski ključ) na obstoječih dvokrilnih alu vratih v nadstropju (Vn3) tako, da bo znotraj kljuka, zunaj pa bunka skladno s standardom EN 179. Kljuka natur alu, mat krom ali brušen rf, element potrdi projektant.
</t>
  </si>
  <si>
    <t xml:space="preserve">Zamenjava ključavnice (sistemski ključ) na obstoječih enokrilnih vratih na glavnem vhodu v objekt (Vp1)
</t>
  </si>
  <si>
    <t xml:space="preserve">Izdelava dobava in montaža alu notranjih vrat s steklenim polnilom (varnostno termopan steklo) z minimalnim alu profilom v barvi po izboru projektanta. Vrata so opremljena z mat krom kljuko ali mat rf kljuko kot ostala vrata. Vrata morajo izpolnjevati zahteve po večji zvočni izolativnosti  med izdelovalnim laboratorijem in ostalimi prostori ( R´ w =37). Vrata so dvokrilna, iz krila neto širine 85 cm in stranskega krila, ki se odpira ob vnosu večjih elementov. Odprtina vrat znaša 120/240 cm. Mere kontrolirati na licu mesta po izdelavi gips sten (vrata poz. Vn1)
</t>
  </si>
  <si>
    <t xml:space="preserve">Izdelava, dobava in montaža kovinskega profila  5/5 cm izdelanega kot okvir 570/200 cm pritrjen v ab ploščo med strojnimi inštalacijami in spuščenem stropom na distanci ca. 45 cm od betonske plošče. Pritrditev naj omogoča obešanje predmetov do 400 kg. Element je barvan s temeljnim premazom in antracit barvo. Točne mere in postavitev elementa preveriti glede na inštalacije. Zagotoviti varno pritrjevanje skladno s predpisi. Pritrjevati v ab ploščo in ab nosilec
</t>
  </si>
  <si>
    <t xml:space="preserve">Dobava in montaža kovinske konstrukcije ograje, kot osnova za izvedbo lesene obloge ograje. Ograja je grajena iz kovinskih profilov 3/3 cm zaščitenih s temeljnim premazom. Profili so pritrjeni v tla, konstrukcijo stopnic in ab nosilec ob plošči.  Konstrukcija ograje ni vidna in jo je možno izdelati na licu mesta z varjenjem. Edini viden del je spoj z nosilcem, ki se ga pobarva v prašno barvo enako oblogi. Vertikalne prečke ograje so na 1 m in spodaj ter zgoraj med seboj povezane. Delavniško risbo potrdi projektant, izvesti ustrezne trdnosti na bočen pritisk.
</t>
  </si>
  <si>
    <t xml:space="preserve">KLJUČAVNIČARSKA  DELA SKUPAJ : </t>
  </si>
  <si>
    <t>MIZARSKA DELA</t>
  </si>
  <si>
    <t xml:space="preserve">Splošno :  Mere vseh mizarskih izdelkov kontrolirati na licu mesta ! Upoštevati vsa povezane dela v zvezi s pritrjevanjem. Pred izvedbo materiale, barve, delavniške risbe in vgradne detajle potrdi projektant! </t>
  </si>
  <si>
    <t>2.1</t>
  </si>
  <si>
    <t>Izdelava, dobava in montaža zapore radiatorja  iz barvane vezane plošče s perforacijo krogov ca fi 5 cm, samo sprednja stranica, komplet s pritrditvami, barva podobna oblogi sten, siva izbrana po RAL lestvici po izboru projektanta (obloga radiatorja v studiu v nadstropju, dimenzijo kontrolirati na licu mesta)</t>
  </si>
  <si>
    <t xml:space="preserve">Poz. Or1 dim 110/110 cm </t>
  </si>
  <si>
    <t>2.2</t>
  </si>
  <si>
    <t>Izdelava, dobava in montaža obloge stene z vrati omare in vhodom v shrambo kot enostavna vratca iz oplemenitene iverice izvedena v naklonu stopnic kot fiksna zapora širine 110 cm, 4 vratca širine 70 cm opremljena s klučavnico in 1 vratca širine 100 cm kot prehod v shrambo. Celotna dim. Stene je 5.0 m /0.0 - 2.52 m. Vratca nimajo ročajev in se odpirajo s ključem. Komplet izvedba z ustreznim okovjem in vertikalno notranjo stranico pritrjeno v kovinsko konstrukcijo. (poz.Sp1 – glej vzdolžni prerez E-E</t>
  </si>
  <si>
    <t>2.3</t>
  </si>
  <si>
    <t xml:space="preserve">Izdelava in montaža ograje v nadstropju izdelane kot niz 6. omaric iz oplemenitene iverice, pritrjenih v tla, obstoječ zidek višine 10 cm in obstoječe stebre ob stopnišču. Niz elementov je izdelan iz oplemenitene iverice v barvi po izboru projektanta dim 98/40/100 cm (mere kontrolirati na licu mesta glede na širino stebra, višino zidca in razdaljo med stebroma). Vsaka omarica je izdelana iz 3 prekatov, opremljena je s tremi sistemskimi ključi in tremi preprostimi obešalniki. Namesto 6 tridelnih omaric, je možno izvesti tudi 9 dvodelnih. Komplet montaža z enotno zgornjo polico širine 40 cm.  Čelna stranica je dodatno na notranji strani omarice z vogalnikom pritrjena v tla, da se zagotovi ustrezno varnost za ograje skladno s predpisi – bočna sila. </t>
  </si>
  <si>
    <t>2.4</t>
  </si>
  <si>
    <t xml:space="preserve">Izdelava in montaža polne ograje stopnišča izvedene iz oplemenitene iverice na kovinski konstrukciji (ni predmet ponudbe-glej kovinarska dela). Plošče so rezane v naklonu stopnišča in se pritrjujejo na kovinsko konstrukcijo. Zaključujejo se z abs nalimki. Notranja plošča proti stopnišču je izvedena iz ognjeodporne iverne plošče. V nadaljevanju ograje je predviden element Sp1 posebej opisan v postavki mizarskih del. V kvadraturi šteta dvostranska obloga. </t>
  </si>
  <si>
    <t>2.5</t>
  </si>
  <si>
    <t>Izdelava, dobava in montaža notranjih lesenih vrat komplet z izdelavo vseh zaključkov. Dvokrilna polna vrata s suhomontažnim kovinskim podbojem in lesenim vratnim krilom  (iverna plošča) finalno obdelanim z hpl laminatom barve po izboru projektanta, sistemska ključavnica. Kljuka mat krom ali brušen rf, enaka kljuki vrata sanitarij in pisarne. Pred pričetkom izdelave uskladiti detajle in barve s projektantom, barva podboja je enaka vratnemu krilu, mere kontrolirati na licu mesta (višina usklajena z višino vrat dvigala) (vrata v shrambo ob dvigalu)</t>
  </si>
  <si>
    <t>vrata  80+80/230  (Vn1)</t>
  </si>
  <si>
    <t>2.6</t>
  </si>
  <si>
    <t>Izdelava, dobava in montaža obloge inštalacij  iz oplemenitene iverice kot dvokrilna vrata, ki zakrivajo stikalni tablo in elektro omarico. Vratca se odpirajo na klik in se pritrjujejo v ab steno dvigala in gips zaporo na robu ojačano s profilom. Komplet z vsemi pomožnimi deli, panti in podkonstrukcijo za montažo pantov. (zapora v nadstropju ob dvigalu) (Sn1). Obloga v barvi po izboru projektanta.</t>
  </si>
  <si>
    <t>Obloga-vratca Sn1 dim 92/230 cm</t>
  </si>
  <si>
    <t>3.</t>
  </si>
  <si>
    <t>TLAKARSKA DELA</t>
  </si>
  <si>
    <t>3.1</t>
  </si>
  <si>
    <t>Dobava in polaganje talne obloge iz kavčuka ( kot npr.NORAPLAN Sentica barva 6527 ) s cleanguard plus nedrsno mat površinsko zaščito, deb. Obloge 2,00 mm, v  v rolah. Talna obloga mora ustrezati DIN 4102-B1 oz. EN 13 501-1-Cn S1 ognjevarnost, DIN 4102 del 1, razred A varen v požarno toksikološkem smislu, DIN 51130-R9 varnost zdrsa, trdnost po ISO 7619 92 shoreA, odpornost proti obrabi po ISO 4649, postopek A 200 mm3. V ceni je potrebno upoštevati prednamaz in izravnavo površine zaradi izvedbe gume na keramične ploščice komplet izvedba po navodilih proizvajalca, da se zagotovi enoten videz in trajna uporaba, zaključek ob steni lepo odrezan, da se na stiku s steno predvidi samo silikon v barvi gume. Kompletna izdelava z izvedbo obloge preko talnih doz elektrike. Barva antracit siva po izbiri arhitekta. Predvidenih je en barvni tip, ki ga pred dobavo potrdi projektant in naročnik, polaganje predvideno v nadstropju, večji del prostora je odprt, nepregrejen s stenami.</t>
  </si>
  <si>
    <t>3.2</t>
  </si>
  <si>
    <t xml:space="preserve">Dobava in polaganje talnega zaključka iz ravno odrezane gume enake tlaku višine 6 cm, komplet z vsemi pomožnimi deli in tesnitvijo spoja s tlemi  </t>
  </si>
  <si>
    <t>3.3</t>
  </si>
  <si>
    <t xml:space="preserve">Dobava in polaganje talne obloge iz kavčuka na obstoječe lesene stopnice ( kot npr.NORAMENT Satura barva antracit ) s cleanguard plus nedrsno mat površinsko zaščito, deb. 2,00 mm, v  v rolah. Talna obloga mora ustrezati DIN 4102-B1 oz. EN 13 501-1-Cn S1 ognjevarnost, DIN 4102 del 1, razred A varen v požarno toksikološkem smislu, DIN 51130-R10 varnost zdrsa, trdnost po ISO 7619 92 shoreA, odpornost proti obrabi po ISO 4649, postopek A 200 mm3. V ceni je potrebno upoštevati prednamaz in izravnavo površine zaradi izvedbe gume na lesene stopnice po odstranitvi tekstilnega tlaka. Komplet izvedba po navodilih proizvajalca z nedrsnim rf zaokroženim profilom na robu stopnic, da se zagotovi enoten videz in trajna uporaba, zaključek ob steni ravno, lepo odrezan, da se na stiku s steno predvidi samo silikon v barvi gume. Kompletna izdelava s fiksn pritrditvijo robnega zaključka in vsemi pomožnimi deli. Barva antracit siva po izbiri arhitekta. </t>
  </si>
  <si>
    <t xml:space="preserve">kos </t>
  </si>
  <si>
    <t>3.4</t>
  </si>
  <si>
    <t xml:space="preserve">Dobava in polaganje tlaka iz tekstilne obloge v prostoru studia v ploščah dim 60/60 cm v barvi čim bolj podobni gumi ali oblogi sten, brez vzorca po izboru projektanta. Tlak se polaga na estrih po predhodno odstranjenem tekstilnim tlakom (odstranitev v popisu rušitvenih del) s pripravo izravnalne površine in izvedbo lepljenja po navodilu proizvajalca. Tlak nima stenskega zaključka, rob s steno zakriva akustična obloga sten. Začetek polaganja je na stekleni steni oziroma vratih. Kompletna izdelava z vsemi pomožnimi deli in zagotovitvijo enake višine s tlakom iz gume. </t>
  </si>
  <si>
    <t>3.5</t>
  </si>
  <si>
    <r>
      <t xml:space="preserve">Komplet Izdelava, dobava protidrsnega visoko kemijsko odpornega epoksi  tlaka za izvedbo notranjega galerijskega prostora v pritličju objekta. Protizdrsni visoko kemijsko odporni tlak se vgrajuje na obstoječi tlak iz keramike z ustreznimi fazami del kot sledijo:
·        Diamantno brušenje obstoječe podlage za dosego ustreznih oprijemov,
·        Sanacija divjih pok in stikov,
·        Nanos specialnega 2K EP predpremaza  za problematične podlage (kot npr. KLB EP52)
·        Utapljanja steklenega voala  za homogenizacijo in ojačitev površine (kot npr. KLB VA1035)
·        Nanos kompenzacijsko nosilnega sloja v dveh nanosih za glajenje in poravnavo površine na osnovi in specialnih polnil  v barvi osnovnega tlaka po izboru projektanta (kot npr.KLB EP220/EP216)
·        Nanos zaključno nosilnega sloja epoksidnega tlaka (kot npr. KLB EP216) in specialnih polnil v barvi osnovnega tlaka s posipom dekorativnih lističev v barvi izvedenega tlaka,
·        Nanos zaključnega visoko kemijsko odpornega in protidrsnega mat pigmentiranega sloja v barvi osnovnega tlaka po izboru projektanta (kot npr. KLB EP861 R10)
·        Izvedba tesnjenja stikov z 1K tesnilnim kitom v barvi izvednega tlaka
Zahteve glede izbranega epoksidnega tlaka:
- </t>
    </r>
    <r>
      <rPr>
        <sz val="10"/>
        <color indexed="8"/>
        <rFont val="Arial"/>
        <family val="2"/>
      </rPr>
      <t xml:space="preserve">težko gorljiv (razred Cfl-s1 → EN 13501-1, ob gorenju ne razvija strupenih plinov,
</t>
    </r>
    <r>
      <rPr>
        <sz val="9"/>
        <color indexed="8"/>
        <rFont val="Arial"/>
        <family val="2"/>
      </rPr>
      <t xml:space="preserve">- mat površine, nedrsen R 10 (tlak ob vhodu v objekt), UVE odporen
- Ustreznost za vgradnjo na področjih povečanih higienskih zahtev (izobraževalne ustanove)
- enostaven za čiščenje
- odporen na kemijske poskuse e-hiše
- ni posebnih povečanih zahtev za obremenitve – galerijski prostor, delavnice
- površina odporna na razenje (kamenjčki ki jih vnosijo obiskovalci s čevlji, premikanje miz, stolov....
- ravna površina
- estetski, enoten izgled.
- siva barva po izboru projektanta in uporabnikov
Kompletna izdelava z izvedbo zaključka na 7. talnih dozah in izvedbo natančnega roba – stika s steno s silikonom v barvi tlaka. Pred izdelavo potrdi projektant izdelan vzorec. Pripravi se 4 vzorce velikosti vsaj 40 x 40 cm. Po izdelavi raster keramike ne sme biti viden, površina mora biti enotna in </t>
    </r>
    <r>
      <rPr>
        <sz val="9"/>
        <color indexed="21"/>
        <rFont val="Arial"/>
        <family val="2"/>
      </rPr>
      <t xml:space="preserve">ravna.
Kompletna izdelava po navodilih proizvajalce.Rob na stiku s steno natančno izveden, da je spoj lahko silikoniziran z minimalno op
</t>
    </r>
  </si>
  <si>
    <t>3.6</t>
  </si>
  <si>
    <t xml:space="preserve">Izdelava manjše klančine pred 8 cm visokim pragom pred požarnim izhodom v pritličju pri dvigalu. Predvideno je sledeče:
- odstranitev obstoječih kulir plošč
- izdelava tlaka iz granitnega kamna enakega obstoječemu tlaku ob objektu (tip granita, debelina) s pipravo betonske podlage v naklonu. V kolikor se ob odstranitvi kulir plošč poškoduje hidroizolacija, jo je potrebno sanirati.  Dimenzija klančine-praga-190/40/8 cm
</t>
  </si>
  <si>
    <t xml:space="preserve">TLAKARSKA DELA SKUPAJ : </t>
  </si>
  <si>
    <t>4.</t>
  </si>
  <si>
    <t xml:space="preserve">SPUŠČENI STROPOVI </t>
  </si>
  <si>
    <t xml:space="preserve">Predvideni so samo v pritličju objekta. </t>
  </si>
  <si>
    <t>4.1</t>
  </si>
  <si>
    <t xml:space="preserve">Dobava in montaža spuščenega stropa iz mavčnokartonskih plošč (kot npr Knauf)
- podkonstrukcija iz profilov UD/CD 
- obešala tip (direktno, žica z zanko, nonius, ..), pritrjena s klini za beton, podložena s tesnilnim trakom 
 - enojna gladka mavčna plošča. Komplet izvedba z vgradnjo luči in izvedbo spoja z vertikalno GIPS zaporo in stenami.
Stiki so bandažirani in kitani, površina kitana 2 x z izravnalno maso (kot npr. JUBOLIN) s predhodno impregnacijo, strop pripravljen na oplesk. (strop nad info pultom). 
</t>
  </si>
  <si>
    <t>4.2</t>
  </si>
  <si>
    <t>Dobava in izvedba kaskade v stropu.  Izvedba vključuje podkonstrukcijo iz profilov UD/CD, obešala in gladko mavčnokartonsko ploščo. Izgradnja kaskade v spuščenem stropu  do 73 cm višine (točno mero kontrolirati na licu mesta glede na nivo kovinskega spuščenega stropa in višino do betonske plošče. Stiki so bandažirani in kitani. (vertikalna zapora stropa info pulta. 6,2 x 0,73)</t>
  </si>
  <si>
    <t>4.3.</t>
  </si>
  <si>
    <t xml:space="preserve">Dobava in montaža gips zapore nad okni v delu žaluzij. Izvedba vključuje podkonstrukcijo iz profilov UD/CD, obešala in gladko mavčnokartonsko ploščo.  (točno mero kontrolirati na licu mesta Stiki so bandažirani in kitani. (vertikalna in horizontalna zapora). 5,9 x 4 x 0,5 x </t>
  </si>
  <si>
    <t>4.4</t>
  </si>
  <si>
    <t xml:space="preserve">Dobava in montaža spuščenega stropa iz mavčnokartonskih plošč (kot npr Knauf)
- podkonstrukcija iz profilov UD/CD 
- obešala tip (direktno, žica z zanko, nonius, ..), pritrjenana konstrukcijo stopnišča
 - 2x gladka mavčna plošča, brez izrezov za luči in inštalacije, komplet izvedba
Stiki so bandažirani in kitani, strop pripravljen na oplesk. (strop shrambe pod stopniščem). 
</t>
  </si>
  <si>
    <t>4.5</t>
  </si>
  <si>
    <t>Dobava in montaža tipskega lamelnega spuščenega stropa v pritličju objekta
kot npr. ATENA BAFFLE s tipsko podkonstrukcijo in vešali. Lamele in nosilec v Antracit barvi., alu lamele 20/60 mm v osnem razmiku 80 mm.
Lamele bodo pritrjene prečno na prostor, skupna dolžina lamel  bo
- v galerijskem prostoru 6,65 m
- v večnamenskem prostoru 4,60 m oziroma 7,3 m
Nizi bodo prekinjeni med linijami luči na tračnicah za 15 cm
spodnji rob bo na koti 300 cm od gotovih tal, mere lamel konstrolirati pred naročilom, da se zagotovi enakomerna distanca do sten oziroma ab nosilca 15 cm. Pred izvedbo vzorec tipskega stropa potrdi projektant in nočnik.</t>
  </si>
  <si>
    <t>SKUPAJ SPUŠČENI STROPOVI :</t>
  </si>
  <si>
    <t>5.0</t>
  </si>
  <si>
    <t>SLIKOPLESKARSKA DELA</t>
  </si>
  <si>
    <r>
      <t>Splošna določila: Potrebno je uporabljati materiale, ki niso zdravju škodljivi, so požarnega razreda težko gorljivi (razred C-s1,d0 → EN 13501-1) in pri požaru ne sproščajo toksičnih plinov. Odtenke barv potrdi projektant na min. vzorcu 0,4 x 0,4 m.</t>
    </r>
    <r>
      <rPr>
        <sz val="10"/>
        <color indexed="21"/>
        <rFont val="Arial"/>
        <family val="2"/>
      </rPr>
      <t xml:space="preserve"> </t>
    </r>
  </si>
  <si>
    <t>5.1</t>
  </si>
  <si>
    <t xml:space="preserve">Dvakratno slikanje betonskih vidnih delov stropov in nosilcev  z notranjo barvo (kot npr. JUPOL) s predhodnim brušenjem in kitanjem ca 20% površine stropa ( neravnine na nosilcih in  poškodovani deli plošče po odstranitvi vešal gips stropa) z izravnalno maso (kot npr. JUBOLIN) s predhodno impregnacijo. Finalna površina mora biti gladka, ravna in enakomerno pobarvana v antracit barvo po izboru projektanta, komplet z vsemi pomožnimi deli in premičnimi odri. Upoštevati, da se barva le strop med strojnimi inštalacijami, kar pomeni manjšo porabo materiala. Kvadratura stropa je podana v celoti brez odbitka površine, ki jo zasedajo inštalacije. (strop in nosilci v nadstropju na višini + 3,3 do + 3.75 m od tal). </t>
  </si>
  <si>
    <t>5.2</t>
  </si>
  <si>
    <t xml:space="preserve">Dvakratno slikanje betonskih vidnih delov stropov in nosilcev  z notranjo temno sivo barvo (kot npr. JUPOL) po izboru projektanta, komplet z vsemi pomožnimi deli in premičnimi odri. Upoštevati, da se barva le strop med strojnimi inštalacijami, kar pomeni manjšo porabo materiala. Kvadratura stropa je podana v celoti brez odbitka površine, ki jo zasedajo inštalacije. (strop in nosilci v pritličju na višini + 3,3 do + 3.75 m od tal). </t>
  </si>
  <si>
    <t>5.3</t>
  </si>
  <si>
    <t>Dvakratno slikanje stropov iz mavčnokartonskih plošč z JUPOL notranjo barvo na predhodno pripravljeno površino. Finalna površina mora biti gladka, ravna in enakomerno pobarvana (strop nad info pultom in v shrambi)
- temno siva barva po izboru projektanta (nad pultom v pritličju)</t>
  </si>
  <si>
    <t>- bela barva (v shrambi v pritličju)</t>
  </si>
  <si>
    <t>- svetlo siva barva po izboru projektanta (pisarna) + 3,75 m od tal, predhodno manjše kitanje na mestu odstranjenih luči na betonskem stropu</t>
  </si>
  <si>
    <t>5.4</t>
  </si>
  <si>
    <t xml:space="preserve">Dvakratno slikanje fino ometanih sten z notranjo barvo (kot npr. JUPOL) po izboru projektanta s predhodno impregnacijo in potrebnim krpanjem. Finalna površina mora biti gladka, ravna in enakomerno pobarvana. </t>
  </si>
  <si>
    <t>5.5</t>
  </si>
  <si>
    <t>2x pleskanje sten z lateks pralno mat barvo v barvi po izboru projektanta. Komplet s pripravo ravne površine oziroma odstranitve obstoječe barve. Za izenačitev vpojnosti podlage, izvesti osnovni temeljni premaz. Barva brez topil, mehčal in škodljivih snovi. Odpornost na mokro drgnjenje: razred 2 po DIN EN 13 300.  Izvesti po navodilih proizvajalca barve. (stene ob koritih)</t>
  </si>
  <si>
    <t>5.6</t>
  </si>
  <si>
    <t>2x pleskanje batiškope sten višine 6 cm z lateks pralno mat barvo v barvi po izboru projektanta. Komplet s pripravo ravne površine oziroma odstranitve obstoječe barve. Za izenačitev vpojnosti podlage, izvesti osnovni temeljni premaz. Barva brez topil, mehčal in škodljivih snovi. Odpornost na mokro drgnjenje: razred 2 po DIN EN 13 300.  Izvesti po navodilih proizvajalca barve. (stene ob koritih)</t>
  </si>
  <si>
    <t>5.7</t>
  </si>
  <si>
    <t>Dvakratno slikanje sten iz mavčnokartonskih plošč z JUPOL notranjo barvo bo izboru projektanta na predhodno pripravljeno površino (glej popis gips del)</t>
  </si>
  <si>
    <t xml:space="preserve">SLIKOPLESKARSKA DELA SKUPAJ : </t>
  </si>
  <si>
    <t>6.</t>
  </si>
  <si>
    <t>FASADERSKA DELA – SLIKOPLESKARSKA</t>
  </si>
  <si>
    <t>Predvideno je samo barvanje dela fasade pred vhodom oziroma na mestu odstranitve svetlobnega napisa. V ceno upoštevati varnostne ukrepe, da se prepreči dostop mimoidočih (varnost pri delu), delovne odre za izvedbo del in čiščenje barve iz tal in stekel po končanih delih.</t>
  </si>
  <si>
    <t>6.1</t>
  </si>
  <si>
    <t xml:space="preserve">Barvanje fasade in nadstreška ob vhodu v pritličju s fasadno barvo – nadomestitev roza barve z barvo enako kot na J delu objekta -pri lokalu Alpine ). Komplet s premičnimi odri, max. višina barvanja =4 m. Barva se določi na licu mesta s projektantom. </t>
  </si>
  <si>
    <t>6.2</t>
  </si>
  <si>
    <t>Barvanje fasade na mestu odstranitve svetlobnega napisa v nadstropju (del zahodne fasade) s fasadno barvo enako obstoječemu objektu, komplet z izvedbo premičnega odra ali uporabo avtodvigala in vsemi pomožnimi deli.</t>
  </si>
  <si>
    <t xml:space="preserve">FASADERSKA DELA SKUPAJ : </t>
  </si>
  <si>
    <t>7.</t>
  </si>
  <si>
    <t>MAVČNOKARTONSKE STENE</t>
  </si>
  <si>
    <t>7.1</t>
  </si>
  <si>
    <t>Dobava in montaža 15cm mavčnokartonskih sten  v sestavi: 
-2x mavčno kartonska plošča  1,25 cm, 
- vmesna zvočna izolacija med podkonstrukcijo ( kamena volna) , kovinska podkonstrukcija (10 cm), in  
-2x mavčno kartonska plošča  1,25 cm. Komplet izdelavo stene z bandažiranjem stikov, tipskimi pocinkanimi kotniki na vogalih in izdelavo odprtin za inštalacije. Zagotoviti je potrebno R`w=58 dB Stena ob koritu z vodo, vlagoodporna (del sten ob laboratoriju v nadstropju)</t>
  </si>
  <si>
    <t>7.2</t>
  </si>
  <si>
    <t>Dobava in montaža  mavčnokartonskih sten debeline 12 cm v sestavi: 
- 2x  mavčno kartonska plošča
-  vmesna zvočna izolacija med podkonstrukcijo,  kovinska podkonstrukcija 7,5 cm
- 2x  mavčno kartonska plošča
Komplet izdelava stene z bandažiranjem stikov, tipskimi pocinkanimi kotniki (stena med hodnikom in shrambo v nadstropju) in izdelavo odprtin za inštalacije</t>
  </si>
  <si>
    <t>7.3</t>
  </si>
  <si>
    <t>Dobava in montaža  mavčnokartonskih sten debeline 10 cm v sestavi: 
- 1x  mavčno kartonska plošča
- podkonstrukcija 7,5 cm brez izolacije
- 1x  mavčno kartonska plošča
Komplet izdelava stene z bandažiranjem stikov, tipskimi pocinkanimi kotniki in izvedbo odprtin za inštalacije</t>
  </si>
  <si>
    <t>7.4</t>
  </si>
  <si>
    <r>
      <t xml:space="preserve">Dobava in montaža </t>
    </r>
    <r>
      <rPr>
        <b/>
        <sz val="9"/>
        <color indexed="8"/>
        <rFont val="Arial"/>
        <family val="2"/>
      </rPr>
      <t>gips obloge</t>
    </r>
    <r>
      <rPr>
        <sz val="9"/>
        <color indexed="8"/>
        <rFont val="Arial"/>
        <family val="2"/>
      </rPr>
      <t xml:space="preserve"> v pritličju po detajlu D1 (stena v galeriji)
- nosilna podkonstrukcija 7,5 cm+5 cm
- obloga iz vezane plošče debeline 1,2 cm, ki omogoča pritrjevanje
- gips plošča 1,25 cm
- bandažiranje z voalom, 2x kitanjem celotne površine z izravnalno maso (kot npr. JUBOLIN) s predhodno impregnacijo. Finalna površina mora biti gladka, ravna in pripravljena za oplesk. Komplet izvedba z vogalnikom na spodnjem in zgornjem robu, fiksiranjem stene v obstoječi zid in vsemi pomožnimi deli, da bo obloga stene pripravljena na oplesk (14,2 x 3,4 m – točne dim. kontrolirati na licu mesta)</t>
    </r>
  </si>
  <si>
    <t>7.5</t>
  </si>
  <si>
    <r>
      <t xml:space="preserve">Dobava in montaža </t>
    </r>
    <r>
      <rPr>
        <b/>
        <sz val="9"/>
        <color indexed="8"/>
        <rFont val="Arial"/>
        <family val="2"/>
      </rPr>
      <t>gips obloge</t>
    </r>
    <r>
      <rPr>
        <sz val="9"/>
        <color indexed="8"/>
        <rFont val="Arial"/>
        <family val="2"/>
      </rPr>
      <t xml:space="preserve"> v pritličju zaradi razvoda el. inst in vode 
- nosilna podkonstrukcija 7,5 cm pritrjena v obstoječi zid
- 2x gips plošča 1,25 cm (1 x vodoodporna)
- bandažiranje, 2x kitanjem celotne površine z izravnalno maso (kot npr. JUBOLIN) s predhodno impregnacijo. Finalna površina mora biti gladka, ravna in pripravljena za oplesk. Komplet izvedba z vogalnikom na dveh vogalih, izvedbo spoja z obstoječim zidom, fiksiranjem obloge v obstoječi zid in vsemi pomožnimi deli da bo obloga stene pripravljena na oplesk (2,3 x3,4 m).</t>
    </r>
  </si>
  <si>
    <t>7.6</t>
  </si>
  <si>
    <t>Enako le stene brez vertikalne podkonstrukcije pritrjene med steno, steber in nosilec pod oknom, podkonstrukcija iz profilov UD/CD.  Komplet obdelava z 2x kitanjem celotne površine z izravnalno maso (kot npr. JUBOLIN) s predhodno impregnacijo. Finalna površina mora biti gladka, ravna in pripravljena za oplesk. Komplet izvedba z vogalnikom na dveh vogalih, izvedbo spoja z obstoječim zidom, odprtinami za inštalacije, fiksiranjem obloge v obstoječi zid in vsemi pomožnimi deli da bo obloga stene pripravljena na oplesk</t>
  </si>
  <si>
    <t>7.7</t>
  </si>
  <si>
    <t>Dobava in montaža gips obloge obstoječega gips zidu v nadstropju z enojno gips ploščo. Komplet obdelava z 2x kitanjem celotne površine z izravnalno maso (kot npr. JUBOLIN) s predhodno impregnacijo. Finalna površina mora biti gladka, ravna in pripravljena za oplesk. Komplet izvedba z vogalnikom na dveh vogalih, izvedbo spoja z obstoječim zidom, odprtinami za inštalacije, fiksiranjem obloge v obstoječi zid in vsemi pomožnimi deli da bo obloga stene pripravljena na oplesk</t>
  </si>
  <si>
    <t>7.8</t>
  </si>
  <si>
    <t>Demontaža in ponovna montaža gips plošče po namestitvi el. inštalacije, komplet z vsemi pomožnimi deli, ponovna obdelava plošče  z 2x kitanjem celotne površine z izravnalno maso (kot npr. JUBOLIN) s predhodno impregnacijo. Finalna površina mora biti gladka, ravna in pripravljena za oplesk.</t>
  </si>
  <si>
    <t>MAVČNOKARTONSKE STENE SKUPAJ</t>
  </si>
  <si>
    <t>8.</t>
  </si>
  <si>
    <t>RAZNA DELA</t>
  </si>
  <si>
    <t>8.1.</t>
  </si>
  <si>
    <t>Dobava in lepljenje polivretanske pene na stene iz gips plošč  kot akustične obloge studia - npr plamaval plošče iz Plama pur polivretanske pene Ilirska Bistrica sive barve po izboru projektanta komplet z vsemi pomožnimi deli, lepljenje  v skladu z navodili proizvajalca.</t>
  </si>
  <si>
    <t>8.2.</t>
  </si>
  <si>
    <t>Dobava in postavitev korita za čistilko komplet s kuhinjsko pipo na cevi in vsemi pomožnimi deli povezanimi z montažo elementa (v prostoru shrambe)</t>
  </si>
  <si>
    <t>8.3.</t>
  </si>
  <si>
    <t>Projektantski nadzor izdelovalca požarne študije</t>
  </si>
  <si>
    <t>8.4.</t>
  </si>
  <si>
    <t>Projektantski nadzor statika pri izvedbi preboja v plošči in konstrukcije ograje</t>
  </si>
  <si>
    <t>8.5.</t>
  </si>
  <si>
    <t>Projektantski nadzor arhitekture (ocenjeno število ur 50)</t>
  </si>
  <si>
    <t>8.6.</t>
  </si>
  <si>
    <t>Izdelava PID načrta arhitekture</t>
  </si>
  <si>
    <t>8.7.</t>
  </si>
  <si>
    <t>Čiščenje objekta po izvedbi gradbeno obrtniških del</t>
  </si>
  <si>
    <t>SKUPAJ RAZNA DELA</t>
  </si>
  <si>
    <t xml:space="preserve">       SKUPNA REKAPITULACIJA ELEKTROINSTALACIJ OBJEKTA</t>
  </si>
  <si>
    <t>št.</t>
  </si>
  <si>
    <t>OPIS</t>
  </si>
  <si>
    <t>CENA</t>
  </si>
  <si>
    <t>SVETILKE SPLOŠNE IN SVETILKE ZASILNE RAZSVETLJAVE OBJEKTA</t>
  </si>
  <si>
    <t>VODOVNI IN CEVNI MATERIAL</t>
  </si>
  <si>
    <t>INSTALACIJSKA OPREMA</t>
  </si>
  <si>
    <t>ELEKTRIČNE RAZDELILNE OMARE OBJEKTA</t>
  </si>
  <si>
    <t xml:space="preserve">ŠIBKOTOČNE INSTALACIJE </t>
  </si>
  <si>
    <t>STRELOVODNA INŠTALACIJA</t>
  </si>
  <si>
    <t>DEMONTAŽNA DELA</t>
  </si>
  <si>
    <t>Izdelava predpisanih poročil o pregledu, preizkusu in meritvah električnih inštalacij in opreme (impedance okvarnih zank, prehodne upornosti ozemljitev, neprekinjenosti zaščitnih vodnikov, izolacijske upornosti) 
(ocenjeno)</t>
  </si>
  <si>
    <t>Izdelava projekta izvedenih del PID (ocenjeno 3%)  in projektantskega nadzora
(ocenjeno 20ur)</t>
  </si>
  <si>
    <t xml:space="preserve">VREDNOST SKUPAJ BREZ DDV: </t>
  </si>
  <si>
    <t xml:space="preserve">DDV 22 %: </t>
  </si>
  <si>
    <t xml:space="preserve">VREDNOST SKUPAJ Z DDV: </t>
  </si>
  <si>
    <t>1. RAZSVETLJAVA, ZASILNA RAZSVETLJAVA (dobava in montaža)</t>
  </si>
  <si>
    <t>1. RAZSVETLJAVA, ZASILNA RAZSVETLJAVA SKUPAJ:</t>
  </si>
  <si>
    <t>OPOMBA:
Vse svetilke morajo biti opremljene z ustrezno dozo, ožičene, opremljene s svetlobnim virom (FC sijalka, varčna sijalka oz. LED diode - vgradnja halogenih sijalk ni dovoljena), pritrjene in priklopljene. 
Vse vgradne stropne in stenske svetilke morajo biti opremljene z ustrezno dozo za montažo v strop oz. steno. Dobava in montaža materiala, preizkušanje in spuščanje v pogon komplet z vsem potrebnim materialom.
Za vse postavke velja, da je v ceni upoštevana dobava, usklajevanje z naročnikom in ostalimi izvajalci, montaža in montažni material.</t>
  </si>
  <si>
    <t>z.št.</t>
  </si>
  <si>
    <t>opis postavke:</t>
  </si>
  <si>
    <t>enota</t>
  </si>
  <si>
    <t>količina</t>
  </si>
  <si>
    <t>cena/enoto</t>
  </si>
  <si>
    <t>znesek</t>
  </si>
  <si>
    <t xml:space="preserve">SVETILKE SPLOŠNE RAZSVETLJAVE:
</t>
  </si>
  <si>
    <t xml:space="preserve">Demontaža in ponovna montaža obstoječe nadgradne stenske   svetilke s plastičnim ohišjem IP45, zaščitena pred vlago
</t>
  </si>
  <si>
    <t>kos</t>
  </si>
  <si>
    <r>
      <t xml:space="preserve">Dobava in  montaža tokovnik tračnic  za montažo svetilk 
</t>
    </r>
    <r>
      <rPr>
        <b/>
        <sz val="8"/>
        <color indexed="8"/>
        <rFont val="Tahoma"/>
        <family val="2"/>
      </rPr>
      <t xml:space="preserve">INTRA PIPES 
Tokovne tračnice dolžine 4-5m ČRNE BARVE OZ.PO IZBORU PROJEKTANTA
ALI USTREZNO PODOBNO
</t>
    </r>
  </si>
  <si>
    <r>
      <t xml:space="preserve">Dobava in  montaža tokovnik tračnic  za montažo svetilk 
</t>
    </r>
    <r>
      <rPr>
        <b/>
        <sz val="8"/>
        <color indexed="8"/>
        <rFont val="Tahoma"/>
        <family val="2"/>
      </rPr>
      <t xml:space="preserve">INTRA PIPES
Tokovne tračnice dolžine 6-7m
ALI USTREZNO PODOBNO
</t>
    </r>
  </si>
  <si>
    <r>
      <t xml:space="preserve">Dobava in  montaža tokovnik tračnic  za montažo svetilk 
</t>
    </r>
    <r>
      <rPr>
        <b/>
        <sz val="8"/>
        <color indexed="8"/>
        <rFont val="Tahoma"/>
        <family val="2"/>
      </rPr>
      <t xml:space="preserve">INTRA PIPES
Tokovne tračnice dolžine 13-14mČRNE BARVE OZ.PO IZBORU PROJEKTANTA
ALI USTREZNO PODOBNO
</t>
    </r>
  </si>
  <si>
    <r>
      <t xml:space="preserve">Dobava in  montaža tokovnik tračnic  za montažo svetilk 
</t>
    </r>
    <r>
      <rPr>
        <b/>
        <sz val="8"/>
        <color indexed="8"/>
        <rFont val="Tahoma"/>
        <family val="2"/>
      </rPr>
      <t xml:space="preserve">INTRA PIPES
Tokovne tračnice dolžine 2mČRNE BARVE OZ.PO IZBORU PROJEKTANTA
ALI USTREZNO PODOBNO
</t>
    </r>
  </si>
  <si>
    <r>
      <t xml:space="preserve">Samo montaža  visečih linijskih  svetilk 
</t>
    </r>
    <r>
      <rPr>
        <b/>
        <sz val="8"/>
        <color indexed="8"/>
        <rFont val="Tahoma"/>
        <family val="2"/>
      </rPr>
      <t xml:space="preserve">LEDLUKS  in sestavljanje v obliko satovja
Y 120 
ALI USTREZNO PODOBNO
</t>
    </r>
  </si>
  <si>
    <r>
      <t xml:space="preserve">Samo montaža  visečih linijskih  svetilk 
</t>
    </r>
    <r>
      <rPr>
        <b/>
        <sz val="8"/>
        <color indexed="8"/>
        <rFont val="Tahoma"/>
        <family val="2"/>
      </rPr>
      <t xml:space="preserve">LEDLUKS  in sestavljanje v obliko satovja
L 120 
ALI USTREZNO PODOBNO
</t>
    </r>
  </si>
  <si>
    <r>
      <t xml:space="preserve">Samo montaža  visečih linijskih  svetilk 
</t>
    </r>
    <r>
      <rPr>
        <b/>
        <sz val="8"/>
        <color indexed="8"/>
        <rFont val="Tahoma"/>
        <family val="2"/>
      </rPr>
      <t xml:space="preserve">LEDLUKS 
Linijskih d=1 m
ALI USTREZNO PODOBNO
</t>
    </r>
  </si>
  <si>
    <t xml:space="preserve">Samo montaža in priklop gledališkega reflektorja
</t>
  </si>
  <si>
    <r>
      <t xml:space="preserve">Samo   montaža linijske svetilke 
</t>
    </r>
    <r>
      <rPr>
        <b/>
        <sz val="8"/>
        <color indexed="8"/>
        <rFont val="Tahoma"/>
        <family val="2"/>
      </rPr>
      <t xml:space="preserve">INTRA KALIS LINE  RV 36W
ALI USTREZNO PODOBNO
</t>
    </r>
  </si>
  <si>
    <r>
      <t xml:space="preserve">Samo montaža linijske svetilke 
</t>
    </r>
    <r>
      <rPr>
        <b/>
        <sz val="8"/>
        <color indexed="8"/>
        <rFont val="Tahoma"/>
        <family val="2"/>
      </rPr>
      <t xml:space="preserve">INTRA KALIS LINE  RV 21W
ALI USTREZNO PODOBNO
</t>
    </r>
  </si>
  <si>
    <t>SVETILKE ZASILNE RAZSVETLJAVE :</t>
  </si>
  <si>
    <r>
      <t xml:space="preserve">Dobava in montaža nadgradna/vgradna svetilka zasilne razsvetljave, z enourno avtonomijo, z ohišjem iz bele umetne mase - IP40 (komplet z montažni, spojnim in pritrdilnim priborom, sijalkami, komplet spuščanje v pogon)
Na izhodih in smereh izhoda, se po požarni študiji na svetilko vgradi piktograme, komplet.
OHIŠJE BARVANO V ČRNO BARVO
</t>
    </r>
    <r>
      <rPr>
        <b/>
        <sz val="8"/>
        <color indexed="8"/>
        <rFont val="Tahoma"/>
        <family val="2"/>
      </rPr>
      <t xml:space="preserve">Tip: MICROPOINT LED  ali podobno
ekvivalent 1x5W
ALI USTREZNO PODOBNO
</t>
    </r>
  </si>
  <si>
    <t>0.1</t>
  </si>
  <si>
    <t xml:space="preserve">Zarisovanje, pregled, priklopi, instalacijske meritve, spuščanje v pogon in nepredvidena dela
</t>
  </si>
  <si>
    <t>0.2</t>
  </si>
  <si>
    <t xml:space="preserve">Drobni montažni in ostali material ter nepredvidena dela izven popisa, po predhodni specifikaciji del in odobritvi s strani investitorja
</t>
  </si>
  <si>
    <t>2. VODOVNI  IN CEVNI MATERIAL (dobava in montaža)</t>
  </si>
  <si>
    <t>2. VODOVNI  IN CEVNI MATERIAL SKUPAJ :</t>
  </si>
  <si>
    <t xml:space="preserve">OPOMBA:
Dobava in montaža materiala, preizkušanje in spuščanje v pogon komplet z vsem potrebnim materialom. Za vse postavke velja, da je v ceni upoštevana dobava, usklajevanje z naročnikom in ostalimi izvajalci, montaža in montažni material. 
</t>
  </si>
  <si>
    <t>Dobava in polaganje kabla, položenega delno v beton, delno pod ometom, delno nad ometom v PN cevi, delno po kabelski polici, delno v kabelskem jašku, delno v parapetnem kanalu in delno v instalacijskem kanalu, komplet s kabelskimi čevlji
KABLI MORAJO BUTI ČRNE BARVE</t>
  </si>
  <si>
    <t>PP00-J 2x1,5 mm2 PLAŠČ ČRNE BARVE</t>
  </si>
  <si>
    <t>m</t>
  </si>
  <si>
    <t>PP00-J 3x1,5 mm2 PLAŠČ ČRNE BARVE</t>
  </si>
  <si>
    <t>PP00-J 5x1,5 mm2 PLAŠČ ČRNE BARVE</t>
  </si>
  <si>
    <t>PP00-J 3x2,5 mm2 PLAŠČ ČRNE BARVE</t>
  </si>
  <si>
    <t>PP00-J 4x2,5 mm2 PLAŠČ ČRNE BARVE</t>
  </si>
  <si>
    <t>PP00-J 5x2,5 mm2 PLAŠČ ČRNE BARVE</t>
  </si>
  <si>
    <t>PP00-J 5x4 mm2 PLAŠČ ČRNE BARVE</t>
  </si>
  <si>
    <t>PP00-J 5x6 mm2 PLAŠČ ČRNE BARVE</t>
  </si>
  <si>
    <t>PP00-J 5x16 mm2 PLAŠČ ČRNE BARVE</t>
  </si>
  <si>
    <t>PP00-J 4x35 mm2 PLAŠČ ČRNE BARVE</t>
  </si>
  <si>
    <t>Dobava in polaganje instalacijskih rebrastih samougasne gibljive (RFS) cevi cevi, polaganje direktno v ploščo oziroma opaže pred betoniranjem, podometno v stene ter strop, komplet s pritrdilnim materialom, uvodnicami ter podometnimi razvodnicami raznih dimenzij:
CEVI MORAJO BITI ČRNE BARVE</t>
  </si>
  <si>
    <t>prazna I.C. cev 16mm ČRNE BARVE</t>
  </si>
  <si>
    <t>prazna I.C. cev 23mm ČRNE BARVE</t>
  </si>
  <si>
    <t>prazna I.C. cev 29mm ČRNE BARVE</t>
  </si>
  <si>
    <t>prazna I.C. cev 110mm ČRNE BARVE</t>
  </si>
  <si>
    <t>PN cev 16mm  ČRNE BARVE na pripone s plastičnimi vložki</t>
  </si>
  <si>
    <t>PN cev 23mm ČRNE BARVE  na pripone s plastičnimi vložki</t>
  </si>
  <si>
    <t>PN cev 29mm  ČRNE BARVE na pripone s plastičnimi vložki</t>
  </si>
  <si>
    <t>PN cev 36mm ČRNE BARVE na pripone s plastičnimi vložki</t>
  </si>
  <si>
    <t>Nadometna/podometna plastična razvodna doza, komplet z uvodnicami in pritrdilnim priborom raznih dimenzij:  ČRNE BARVE</t>
  </si>
  <si>
    <t>Razvodne doze N/O  ČRNE BARVE</t>
  </si>
  <si>
    <t>Razvodna doza DPN 80 IP55  ČRNE BARVE</t>
  </si>
  <si>
    <t>Razvodna doza DPN 150  ČRNE BARVE</t>
  </si>
  <si>
    <t xml:space="preserve">Razvodne fi 80  </t>
  </si>
  <si>
    <t>Univerzalne</t>
  </si>
  <si>
    <t>Dobava  in  montaža PK polic iz POLNE  pocinkane pločevine s pokrovom  komplet z obešalnim priborom, komplet  s  stropnimi nosilci  in  spojnimi  komadi - energetika 
POLICA BARVANA V ČRNO BARVO</t>
  </si>
  <si>
    <t>PK50x50x2mm s pokrovom  BARVANA V ČRNO BARVO</t>
  </si>
  <si>
    <t>PK100x100x2mm s pokrovom  BARVANA V ČRNO BARVO</t>
  </si>
  <si>
    <t>PK200x200x2mm s pokrovom  BARVANA V ČRNO BARVO</t>
  </si>
  <si>
    <t>Dobava  in  montaža PK polic iz POLNE  pocinkane pločevine s pokrovom  komplet z obešalnim priborom, komplet  s  stropnimi nosilci  in  spojnimi  komadi - šibki tok
POLICA BARVANA V ČRNO BARVO</t>
  </si>
  <si>
    <t>Izdelava prebojev v AB zidu oz. plošči ter požarna zatesnitev vseh prebojev -  komplet:</t>
  </si>
  <si>
    <t>kpl</t>
  </si>
  <si>
    <t xml:space="preserve">Gradbena pomoč izdelava raznih manjših gradbenih del:
izdelava-dolbljenje utorov v zidove dimenzij 50x40 mm, izdelava-dolbljenje utorov v betonske zidove dimenzij 30x40 mm, vrtanje lukenj v betonske plošče in opečnate zidove (debeline cca 20 cm) do premera 32 mm
</t>
  </si>
  <si>
    <t xml:space="preserve">Jeklena vrv fi 6 mm komplet z natezalci, žabicami in napenjanjem
</t>
  </si>
  <si>
    <t xml:space="preserve">Konstrukcijsko jeklo, raznih profilov, opleskano z osnovno in končno barvo
</t>
  </si>
  <si>
    <t>kg</t>
  </si>
  <si>
    <t xml:space="preserve">Nadometno tipkalo - IZKLOP OBJEKTA V SILI v plastičnem ohišju z zaščitnim pokrovom IP 55, komplet s pritrdilnim materialom ter uvodnicami
</t>
  </si>
  <si>
    <t>Ognjeodporna masa za zatesnitev prehodov med požarnimi sektorji, pustiš samo vrtanje lukenj</t>
  </si>
  <si>
    <t>3. INSTALACIJSKI MATERIAL  (dobava in montaža)</t>
  </si>
  <si>
    <t>3. INSTALACIJSKI MATERIAL SKUPAJ:</t>
  </si>
  <si>
    <t xml:space="preserve">OPOMBA:
Dobava in montaža materiala, preizkušanje in spuščanje v pogon komplet z vsem potrebnim materialom.
Sestavni instalacijski material in elementi, morajo biti ustreznega proizvajalca – Schneider, ABB, VIMAR,...
</t>
  </si>
  <si>
    <t>Instalacijska dekorativna vgradna stikala, 250V, 10A, komplet z vgradnimi dozami in pripadajočimi okvirji:</t>
  </si>
  <si>
    <t xml:space="preserve"> - stikalo navadno</t>
  </si>
  <si>
    <t xml:space="preserve"> -tipkalo 1-0-2 </t>
  </si>
  <si>
    <t>Stikalni tablo z vgrajenimi enopolnimi navadnimi stikali, za prižiganje tračnic in tipkali za žaluzije. Tablo montiran v pritličju ob pultu opremljen z:
 - stikalo navadno kos 9
 -tipkalo 1-0-2     kos 9
Stikalni tablo komplet</t>
  </si>
  <si>
    <t>Stikalni tablo z vgrajenimi enopolnimi navadnimi stikali, za prižiganje tračnic in tipkali za žaluzije. Tablo montiran v nadstropju ob pultu opremljen z:
 - stikalo navadno kos 12
 -tipkalo 1-0-2     kos  3
Stikalni tablo komplet</t>
  </si>
  <si>
    <t>Podometna enojna enofazna vtičnica, 230V, 16A, L1+N+PE, komplet z vgradnimi dozami in pripadajočimi okvirji</t>
  </si>
  <si>
    <t>Podometna dvojna enofazna vtičnica, 230V, 16A, L1+N+PE, komplet z vgradnimi dozami in pripadajočimi okvirji</t>
  </si>
  <si>
    <t>Podometna enofazna vtičnica z zaščitnim pokrovom, 230V, 16A, L1+N+PE, komplet z vgradnimi dozami in pripadajočimi okvirji</t>
  </si>
  <si>
    <t xml:space="preserve">Nadgradna enofazna vtičnica (16A), 230V, 16A,L1+N+PE, izvedenaV ČRNI BARVI
</t>
  </si>
  <si>
    <t xml:space="preserve">Nadgradna trofazna vtičnica, 3x230/400V, 16A,L1+N+PE, izvedena v ČRNI BARVI
</t>
  </si>
  <si>
    <t xml:space="preserve">Pohodna talna priključna doza za TK in energetske vtičnice, komplet s pregradami, spojkami,pokrovi, pritrdilnim materialom, krivinami, končniki in vrvicami za izen. poten ter ozemljitvenimi sponkami.
Doza mora biti kovinska, z vgrajeno stopno ploskvijo iz istega materiala kot je tlak v prostoru, minimalen rob IP 44
Proizv.: THORSMAN ali ustrezno 
OBVEZNO POTRDITEV S STRANI ARHITEKTA  
</t>
  </si>
  <si>
    <r>
      <t>Stalni podometni priključek 230V,16A, komplet z izdelavo pripadajočega izvoda s fleksi kablom preseka do 3x2,5mm</t>
    </r>
    <r>
      <rPr>
        <vertAlign val="superscript"/>
        <sz val="8"/>
        <color indexed="8"/>
        <rFont val="Tahoma"/>
        <family val="2"/>
      </rPr>
      <t xml:space="preserve">2 </t>
    </r>
    <r>
      <rPr>
        <sz val="8"/>
        <color indexed="8"/>
        <rFont val="Tahoma"/>
        <family val="2"/>
      </rPr>
      <t xml:space="preserve"> povprečne dolžine 2 m
</t>
    </r>
  </si>
  <si>
    <r>
      <t>Stalni nadometni priključek 3x230/400V, 20A, komplet z izdelavo pripadajočega izvoda s fleksi kablom preseka do 5x6mm</t>
    </r>
    <r>
      <rPr>
        <vertAlign val="superscript"/>
        <sz val="8"/>
        <color indexed="8"/>
        <rFont val="Tahoma"/>
        <family val="2"/>
      </rPr>
      <t xml:space="preserve">2 </t>
    </r>
    <r>
      <rPr>
        <sz val="8"/>
        <color indexed="8"/>
        <rFont val="Tahoma"/>
        <family val="2"/>
      </rPr>
      <t xml:space="preserve"> povprečne dolžine 2 m
</t>
    </r>
  </si>
  <si>
    <t>Dvoprekatni visokotlačno liti aluminijast parapetni kanal komplet s pregradami, spojkami,pokrovi, pritrdilnim materialom, krivinami, končniki in vrvicami za izen. poten ter ozemljitvenimi sponkami
parapetni kanali v delu stene galerije – ni viden – minimalen-glej detajl arhitekta
 skupna dolžina 20 m
Proizv.: THORSMAN ali ustrezno 
OBVEZNO POTRDITEV S STRANI ARHITEKTA</t>
  </si>
  <si>
    <t>Dvroprekatni visokotlačno liti aluminijast parapetni kanal v info pultu l komplet s pregradami, spojkami,pokrovi, pritrdilnim materialom, krivinami, končniki in vrvicami za izen. poten ter ozemljitvenimi sponkami
Proizv.: THORSMAN ali ustrezno 
Kanal dolžine 4,5 m
OBVEZNO POTRDITEV S STRANI ARHITEKTA</t>
  </si>
  <si>
    <t>Dvoprekatni visokotlačno liti aluminijast parapetni kanal pod mizo  komplet s pregradami, spojkami,pokrovi, pritrdilnim materialom, krivinami, končniki in vrvicami za izen. poten ter ozemljitvenimi sponkami
Proizv.: THORSMAN ali ustrezno 
Kanal dolžine 5,9 m
OBVEZNO POTRDITEV S STRANI ARHITEKTA</t>
  </si>
  <si>
    <t>Dvoprekatni visokotlačno liti aluminijast parapetni kanal nad  mizo  komplet s pregradami, spojkami,pokrovi, pritrdilnim materialom, krivinami, končniki in vrvicami za izen. poten ter ozemljitvenimi sponkami
Proizv.: THORSMAN ali ustrezno 
Kanal dolžine 5,9 m +5,5m
SKUPNA DOLŽINA 11,4m
OBVEZNO POTRDITEV S STRANI ARHITEKTA</t>
  </si>
  <si>
    <t xml:space="preserve">Vtičnica za montažo v parapetni kanal ali talno dozo komplet z ustrezno dozo, okvirjem in pritrdilnim materialom                                   
Proiz.: TORSMAN ali podobno
</t>
  </si>
  <si>
    <t xml:space="preserve">dvojna 250V, 16A, 1P+N+PE </t>
  </si>
  <si>
    <t xml:space="preserve">Priklop dvigala
</t>
  </si>
  <si>
    <t>Priklop različnih porabnikov</t>
  </si>
  <si>
    <t>Povezava kovinskih mas z vodnikom za izenačevanje potencialov, komplet z ustreznimi objemkami in pritrdilnim materialom</t>
  </si>
  <si>
    <t xml:space="preserve">Priključitev toplotne črpalke, po navodilih dobavitelja opreme, vključno z izdelavo delavniških risb
</t>
  </si>
  <si>
    <t xml:space="preserve">Priključitev sistema prezračevanja na predpripravljeno inštalacijo, po navodilih dobavitelja opreme vključno z izdelavo delavniških risb
</t>
  </si>
  <si>
    <t>Priključitev toplotne postaje, po navodilih dobavitelja opreme
vključno z izdelavo delavniških risb</t>
  </si>
  <si>
    <t>4. RAZDELILNE OMARE OBJEKTA (dobava in montaža)</t>
  </si>
  <si>
    <t xml:space="preserve">4. RAZDELILNE OMARE SKUPAJ: </t>
  </si>
  <si>
    <t xml:space="preserve">OPOMBA:
Dobava in montaža materiala, preizkušanje in spuščanje v pogon komplet z vsem potrebnim materialom. Sestavni elementi omare, stikala, varovalke in ostala oprema, morajo biti ustreznega proizvajalca – Schneider, ABB,..
Dobava in montaža razdelilnih omar, komplet z vso pripadajočo opremo, povezavami in priklopi , ter postavljanjem na v tlorisih določeno mesto. Omare so izdelane iz jeklene pločevine d=2mm, osnovno in dekorativno opleskana, (nadometne in podometne izvedbe). Dimenzijsko je treba razdelilce uskladiti z vgrajeno opremo in prilagoditi vgradnji v dvižnih jaških. Vsi prostostoječi razdelilci imajo podstavek višine 10 cm. Vsaka razdelilna omara mora zagotavljati 20% rezervo!
</t>
  </si>
  <si>
    <t>RAZDELILNA OMARA - (R-pritličje) :</t>
  </si>
  <si>
    <t>Pločevinasta  vgradna razdelilna omara  s ključavnico prilagojena za vgradnjo v steno, dobavljena, vgrajena in opremljena z opremo, po enopolni shemi. Komplet dobava, montaža, vgradnja in priklopi (omaro prilagoditi vgrajeni opremi in zadostni rezervi (20%) - dim. - tipska 90 modulna omara</t>
  </si>
  <si>
    <t>Štiripolno bremensko glavno stikalo 3x100A</t>
  </si>
  <si>
    <t>Štiripolno FID stikalo 3x40/0,03A</t>
  </si>
  <si>
    <t>Prenapetostni odvodnik razreda C, 15kA(8/20ms), 275V</t>
  </si>
  <si>
    <t xml:space="preserve">Enopolno preizskusno stikalo zasilne razsvetljave 16A za montažo na letev </t>
  </si>
  <si>
    <t>Enofazni Instalacijski odklopnik tip B ali C - 10 A</t>
  </si>
  <si>
    <t>Enofazni Instalacijski odklopnik tip B ali C - 16 A</t>
  </si>
  <si>
    <t>Enofazni Instalacijski odklopnik tip C - 3 x 16 A</t>
  </si>
  <si>
    <t>Enofazni Instalacijski odklopnik tip C - 3 x 20A</t>
  </si>
  <si>
    <t>Enofazni Instalacijski odklopnik tip C - 3 x 35A</t>
  </si>
  <si>
    <t>TR 230/24V</t>
  </si>
  <si>
    <t>Zaščitno KZS stikalo – 16/0,03 A</t>
  </si>
  <si>
    <t>Impulzni rele 230V, 16A, za vključevanje razsvetljave</t>
  </si>
  <si>
    <t>Pomožni rele K0</t>
  </si>
  <si>
    <t>Kontaktor (4-0) 16A</t>
  </si>
  <si>
    <t>Vrstne sponke, nevtralna in zaščitna zbiralnica, vezni, montažni in markirni material, enopolna shema, ustrezna izolacijska zaščita pred dotikom delov pod napetostjo</t>
  </si>
  <si>
    <t>Vse skupaj ožičeno in označeno skladno z enopolno in tokovno shemo,  funkcionalno preizkušeno ter  spojeno na instalacijo.</t>
  </si>
  <si>
    <t>Napisni okvirčki, listki, vrstne sponke, ažurirana enopolna shema</t>
  </si>
  <si>
    <t xml:space="preserve">Ožičenje in priklopi porabnikov </t>
  </si>
  <si>
    <t>SKUPAJ</t>
  </si>
  <si>
    <t>RAZDELILNA OMARA - (R-nadstropje) :</t>
  </si>
  <si>
    <t>Pločevinasta  prostostoječa razdelilna omara  s ključavnico prilagojena za vgradnjo ob steno, dobavljena, vgrajena in opremljena z opremo, po enopolni shemi. Komplet dobava, montaža, vgradnja in priklopi (omaro prilagoditi vgrajeni opremi in zadostni rezervi (20%) - dim 800x2000x200. - tipska  omara</t>
  </si>
  <si>
    <t>5. ŠIBKOTOČNA INSTALACIJA - GSO (strukturirano univerzalno omrežje) (dobava in montaža)</t>
  </si>
  <si>
    <t xml:space="preserve">6. GSO SKUPAJ: </t>
  </si>
  <si>
    <t xml:space="preserve">OPOMBA:
Dobava in montaža materiala, preizkušanje in spuščanje v pogon komplet z vsem potrebnim materialom.
Meritve (permanent link) z garancijo principala za vso mrežno opremo! Vgrajena mrežna pasivna oprema naj se predhodno vskladi s projektantom, nadzorom in investitorjem! (oprema naj bo kot naprimer: R&amp;M, Brand Rex,...)
</t>
  </si>
  <si>
    <t xml:space="preserve">GSO OMARA  </t>
  </si>
  <si>
    <t>Stenska RACK omara 42 U</t>
  </si>
  <si>
    <t xml:space="preserve">Priklopni panel 19", 24 portni, 1U, Cat.6
</t>
  </si>
  <si>
    <t xml:space="preserve">Montaža in zaključevanje PATCH panelov CAT.6 - komplet, meritve (permanent link) z garancijo principala za omrežno opremo
</t>
  </si>
  <si>
    <t xml:space="preserve">Patch kabel UTP, Cat.6 za povezavo med paneli (l=1m) - RDEČ
</t>
  </si>
  <si>
    <t xml:space="preserve">Patch kabel UTP, Cat.6 za povezavo med paneli (l=1m) -
MODER
</t>
  </si>
  <si>
    <t xml:space="preserve">Organizator preklopnih kablov 19", 1U 
</t>
  </si>
  <si>
    <t xml:space="preserve">Dobava in  montaža aktivnega stikala 24-portnega in zaključevanje kabla CAT.6A - komplet, z meritvami UTP kablov 
</t>
  </si>
  <si>
    <t xml:space="preserve">Samo montaža aktivnega stikala 24-portnega in zaključevanje kabla CAT.6A - komplet, z meritvami UTP kablov 
</t>
  </si>
  <si>
    <t xml:space="preserve">Samo montaža obstoječe dostopne toćka Wi Fi 
</t>
  </si>
  <si>
    <t>Sistem komplet dobavljen, vgrajen, priklopljen in spuščen v pogon z vsemi preizkusi in atesti.</t>
  </si>
  <si>
    <t>SKUPAJ:</t>
  </si>
  <si>
    <t>0.7</t>
  </si>
  <si>
    <t>UTP RAZVOD:</t>
  </si>
  <si>
    <t xml:space="preserve">Enojna podatkovna RJ45 vtičnica Cat.6A, za vgradnjo v podometno dozo, komplet z montažnimi dozami in zaključnimi okvirji, ki ustrezajo vgrajenim 230V vtičnicam, po navodilih investitorja, po standardu TIA-568B, označevanje in meritve po standardu ter certifikat, komplet
</t>
  </si>
  <si>
    <t xml:space="preserve">Dvojna podatkovna RJ45 vtičnica Cat.6A za vgradnjo v parapetni kanal, komplet z montažnimi dozami in zaključnimi okvirji, ki ustrezajo vgrajenim 230 V vtičnicam, po navodilih investitorja, po standardu TIA-568B, označevanje in meritve po standardu ter certifikat, komplet
</t>
  </si>
  <si>
    <t xml:space="preserve">Dvojna podatkovna RJ45 vtičnica Cat.6A za vgradnjo v nadometno dozo, komplet z montažnimi dozami in zaključnimi okvirji, po navodilih investitorja, po standardu TIA-568B, označevanje in meritve po standardu ter certifikat, komplet
</t>
  </si>
  <si>
    <t xml:space="preserve">Instalacijski komunikacijski kabel dobavljen in položen na pripravljene trase, pretežno na kabelske police ali v instalacijske cevi - S-FTP Cat.6A, komplet dobava in montaža
</t>
  </si>
  <si>
    <t>Instalacijska plastična gibljiva cev za montažo v, omet ali montažne stene, dimenzij:</t>
  </si>
  <si>
    <t xml:space="preserve"> - fleksi cev fi=23 mm ČRNE BARVE</t>
  </si>
  <si>
    <t xml:space="preserve"> - fleksi cev fi=16 mm ČRNE BARVE</t>
  </si>
  <si>
    <t xml:space="preserve">Funkcionalni preizkus, pregled, priklopi, instalacijske meritve, spuščanje v pogon in nepredvidena dela
</t>
  </si>
  <si>
    <t>6. STRELOVODNA INŠTALACIJA 
(dobava in montaža)</t>
  </si>
  <si>
    <t xml:space="preserve">6. STRELOVODNA INŠTALACIJA SKUPAJ: </t>
  </si>
  <si>
    <t xml:space="preserve">OPOMBA:
Strelovodna naprava je obstoječa.Izvede se pregled in ureditev naprave in doda izoliran strelovodni sistem
Dobava in montaža materiala, preizkušanje in spuščanje v pogon komplet z vsem potrebnim materialom.
</t>
  </si>
  <si>
    <t>ELEKTROMONTAŽNI DEL:</t>
  </si>
  <si>
    <t>Pregled naprave in preverjanje in urejanje sponk ter lovilcev</t>
  </si>
  <si>
    <t xml:space="preserve">Dobava in montaža - aluminjasti vodnik fi 10 mm kot strelovodni lovilni vod položen na betonskoe podporne kocke po strehi, vključno z izvedbo vseh spojev na stičiščih in armaturo.
</t>
  </si>
  <si>
    <t>Križne sponke za Al vod</t>
  </si>
  <si>
    <t>Križne sponke za FeZn vod</t>
  </si>
  <si>
    <t>Merilna sponka na strehi objekta</t>
  </si>
  <si>
    <r>
      <t>Izdelava izvoda za ozemljitev kovinske opreme, ki ne pripada električni inštalaciji (okvirji,...), izvod izveden z rumeno/zeleno žico H07V-F 16mm</t>
    </r>
    <r>
      <rPr>
        <vertAlign val="superscript"/>
        <sz val="8"/>
        <color indexed="8"/>
        <rFont val="Tahoma"/>
        <family val="2"/>
      </rPr>
      <t>2</t>
    </r>
    <r>
      <rPr>
        <sz val="8"/>
        <color indexed="8"/>
        <rFont val="Tahoma"/>
        <family val="2"/>
      </rPr>
      <t xml:space="preserve">, komplet z izvedbo spoja preko kabelskega čevlja in ustrezne sponke oz. objemke na opremi
</t>
    </r>
  </si>
  <si>
    <t>Doza za glavno izenačenje potencialov, tipska, dimenzij           300x180 mm,  z vgrajeno zbiralko za 10 priključkov izvedenih z zvijavo žico zaključeno s kabelskimi čevlji preseka do 16 mm2</t>
  </si>
  <si>
    <t>Doza za dodatno izenačenje potencialov, tipska, dimenzij           300x180 mm,  z vgrajeno zbiralko za 10 priključkov izvedenih z zvijavo žico zaključeno s kabelskimi čevlji preseka do 16 mm3</t>
  </si>
  <si>
    <t>Izdelava izoliranega strelovodnega sistema na strehi z 2x lovilno palico dolžine 2m. 
ILS v kompletu, s palicami, nosilci palic in pritrjevanjem ter spajanjem na obstoječ strelovodni sistem.</t>
  </si>
  <si>
    <t>Instalacijski mnogožični vodnik rumeno zelene barve H07V-R za izdelavo dodatnih izenač. potencialov, ozemljitev opreme, položen med kovinskimi masami in zbirnim vodom za izenačitev potenciala zaključen s stisljivim tulcem oz. kabelskim čevljem</t>
  </si>
  <si>
    <r>
      <t xml:space="preserve"> - H05V-R 10 mm</t>
    </r>
    <r>
      <rPr>
        <vertAlign val="superscript"/>
        <sz val="8"/>
        <color indexed="8"/>
        <rFont val="Times New Roman"/>
        <family val="1"/>
      </rPr>
      <t>2</t>
    </r>
    <r>
      <rPr>
        <sz val="8"/>
        <color indexed="8"/>
        <rFont val="Tahoma"/>
        <family val="2"/>
      </rPr>
      <t xml:space="preserve"> - H05V-R 10 mm</t>
    </r>
    <r>
      <rPr>
        <vertAlign val="superscript"/>
        <sz val="8"/>
        <color indexed="8"/>
        <rFont val="Times New Roman"/>
        <family val="1"/>
      </rPr>
      <t>2</t>
    </r>
  </si>
  <si>
    <r>
      <t xml:space="preserve"> - H05V-R 16 mm</t>
    </r>
    <r>
      <rPr>
        <vertAlign val="superscript"/>
        <sz val="8"/>
        <color indexed="8"/>
        <rFont val="Times New Roman"/>
        <family val="1"/>
      </rPr>
      <t>2</t>
    </r>
    <r>
      <rPr>
        <sz val="8"/>
        <color indexed="8"/>
        <rFont val="Tahoma"/>
        <family val="2"/>
      </rPr>
      <t xml:space="preserve"> - H05V-R 16 mm</t>
    </r>
    <r>
      <rPr>
        <vertAlign val="superscript"/>
        <sz val="8"/>
        <color indexed="8"/>
        <rFont val="Times New Roman"/>
        <family val="1"/>
      </rPr>
      <t>2</t>
    </r>
  </si>
  <si>
    <r>
      <t xml:space="preserve"> - H05V-R 4 mm</t>
    </r>
    <r>
      <rPr>
        <vertAlign val="superscript"/>
        <sz val="8"/>
        <color indexed="8"/>
        <rFont val="Times New Roman"/>
        <family val="1"/>
      </rPr>
      <t>2</t>
    </r>
    <r>
      <rPr>
        <sz val="8"/>
        <color indexed="8"/>
        <rFont val="Tahoma"/>
        <family val="2"/>
      </rPr>
      <t xml:space="preserve"> - H05V-R 4 mm</t>
    </r>
    <r>
      <rPr>
        <vertAlign val="superscript"/>
        <sz val="8"/>
        <color indexed="8"/>
        <rFont val="Times New Roman"/>
        <family val="1"/>
      </rPr>
      <t>2</t>
    </r>
  </si>
  <si>
    <r>
      <t xml:space="preserve"> - H05V-R 2.5 mm</t>
    </r>
    <r>
      <rPr>
        <vertAlign val="superscript"/>
        <sz val="8"/>
        <color indexed="8"/>
        <rFont val="Times New Roman"/>
        <family val="1"/>
      </rPr>
      <t>2</t>
    </r>
    <r>
      <rPr>
        <sz val="8"/>
        <color indexed="8"/>
        <rFont val="Tahoma"/>
        <family val="2"/>
      </rPr>
      <t xml:space="preserve"> - H05V-R 2.5 mm</t>
    </r>
    <r>
      <rPr>
        <vertAlign val="superscript"/>
        <sz val="8"/>
        <color indexed="8"/>
        <rFont val="Times New Roman"/>
        <family val="1"/>
      </rPr>
      <t>2</t>
    </r>
  </si>
  <si>
    <t xml:space="preserve">Izdelava  meritev temeljnih ozemljitev
</t>
  </si>
  <si>
    <t xml:space="preserve">Drobni nespecificirani material, nepredvidena dodatna dela, transportni in manipulativni stroški, meritve, funkcionalni preizkus vseh tokokrogov in delovanja zaščitnih sistemov
</t>
  </si>
  <si>
    <t>7. DEMONTAŽNA DELA</t>
  </si>
  <si>
    <t xml:space="preserve">7. DEMONTAŽNA DELA SKUPAJ: </t>
  </si>
  <si>
    <t>OPOMBA:
Obstoječe elektzrične inštalaije se odstranijo. Stikalne tabloje se demontira, prav tako svetila in posamezne talne doze.
Obstoječo inštalacijo se ohrani le v delu, kjer se uporabi za napajanje novih porabnikov.
Ves demontiran material se deloma uporabi, neuporabnega pa se odpelje na trajno deponijo, vključno s plsčilom komunalne takse.</t>
  </si>
  <si>
    <t xml:space="preserve">Odklop inštalacije in demontaža razdelilca pritličja in nadstropja
</t>
  </si>
  <si>
    <t>Odklop inštalacije in demontaža svetilnih teles</t>
  </si>
  <si>
    <t>Demontaža in odklop Ca TV-TK omarice</t>
  </si>
  <si>
    <t>Demontaža kabelskih tras</t>
  </si>
  <si>
    <t>Sortiranje demontiranega materiala in odvoz uporabnega  materiala v skladiščenje investtitorju</t>
  </si>
  <si>
    <t xml:space="preserve">Odvoz materiala v deponijo vključno s plačilom komunalne takse.
</t>
  </si>
  <si>
    <t>M4</t>
  </si>
  <si>
    <t>POPIS MATERIALA IN DEL - STROJNE INSTALACIJE</t>
  </si>
  <si>
    <t>Investitor:</t>
  </si>
  <si>
    <t>Trg Edvarda Kardelja 1</t>
  </si>
  <si>
    <t>5000 Nova Gorica</t>
  </si>
  <si>
    <t>Objekt:</t>
  </si>
  <si>
    <t>Ekscenter kreativnih praks</t>
  </si>
  <si>
    <t xml:space="preserve"> </t>
  </si>
  <si>
    <t>ID:</t>
  </si>
  <si>
    <t>20-10-07-100</t>
  </si>
  <si>
    <t>Vsa dela na objektu se morajo izvajati v skladu z načrti ter popisi materiala in del faze PZI.</t>
  </si>
  <si>
    <t>Vsi proizvajalci in tipi naprav in elementov v popisu materiala in del so navedeni  "kot na primer  (npr.:)". Oznake naprav služijo kot pomoč pri določitvi tehnične ustreznosti. Vse proizvajalce (tipe) naprav v popisu materiala in del potrdi investitor.</t>
  </si>
  <si>
    <t>Pri izdelavi ponudbe morajo biti vse spremembe proizvajalcev (tipov) naprav navedene in jasno označene. Spremembe potrdi investitor ali pooblaščeni nadzor nad izvedbo gradnje.</t>
  </si>
  <si>
    <t>Vse naprave in elemente se mora dobaviti z ustreznimi certifikati, atesti, garancijami, navodili za obratovanje in vzdrževanje v slovenskem jeziku.</t>
  </si>
  <si>
    <t>Pri vseh napravah in elementih je potrebno upoštevati transportne in vgradne stroške ter stroške zavarovanja in zaščite.</t>
  </si>
  <si>
    <t>Pri vseh elementih je potrebno upoštevati spojni in tesnilni material.</t>
  </si>
  <si>
    <t>Vse naprave in elemente mora vgraditi strokovno usposobljeno osebje, skladno z podrobnimi navodili proizvajalca. Po potrebi naprave vgradi osebje pooblaščeno za montažo.</t>
  </si>
  <si>
    <t>Pri vseh sistemih se upošteva tlačne preizkus, preizkuse tesnosti in druge potrebne preizkuse s sestavo zapisnikov.</t>
  </si>
  <si>
    <t>Pri vseh napravah je potrebno upoštevati stroške zagona, meritve, nastavitev obratovalnih količin in šolanje predstavnika investitorja, s sestavo zapisnikov.</t>
  </si>
  <si>
    <t>Pri ventilacijskih in klimatizacijskih napravah je potrebno upoštevati zahteve za preskus in prevzem sistema iz  pravilnika o prezračevanju in klimatizaciji stavb.</t>
  </si>
  <si>
    <t>Centralni nadzorni sistem CNS: Vsak krmilnik mora omogočati komunikacijo preko TCP/IP MODBUS protokola.  Omogočati mora branje relevantni podatkov o stanju naprave, obratovalne ure in vse napake z opisi. Omogočati mora vlivanje na delovanje naprave v smislu vklop/izklop in stopenjsko delovanje, če je to potrebno. Vsak krmilnik mora imeti brezpotencialni izhod DO: napaka in digitalni vhod DI: vklop/izklop naprave. V primeru da je možno stopenjsko krmiljenje, mora zagotoviti več DI.. Dobavitelj krmilnika mora ob dobavi izročiti dokumentacijo vseh razpoložljivijh sponk s funkcionalnim opisom. Poleg tega mora izročiti tabelo lokacij spremenljivk, ki jih lahko beremo preko TCP/IP MODBUSA, kot tudi tabelo spremenljivk, na katere lahko vplivamo - vpisujemo vrednosti preko bus povezave. Za vse naprave je zahtevano delovanje po urniku. Urnik se vzpostavi centralno na nadzornem računalniku in se prenese na posamezne naprave.</t>
  </si>
  <si>
    <t>DDV (22%):</t>
  </si>
  <si>
    <t>1F-101</t>
  </si>
  <si>
    <t>NOTRANJI VODOVOD V OBJEKTU</t>
  </si>
  <si>
    <t>No</t>
  </si>
  <si>
    <t>Opis</t>
  </si>
  <si>
    <t>cena/enota</t>
  </si>
  <si>
    <t>cena</t>
  </si>
  <si>
    <t>PROTIPOŽARNA ZAŠČITA CEVI</t>
  </si>
  <si>
    <t>Požarna zaščita cevnih razvodov, na prehodu požarnih sektrojev, v skladu s Smernica SZPV 408 Požarno varnostne zahteve za električne in cevne napeljave v stavbah. Nalepka z oznako preboja.
Obstoječe cevi hlajenja sosednjega objekta.</t>
  </si>
  <si>
    <t>Dobava in montaža:</t>
  </si>
  <si>
    <t>do DN65</t>
  </si>
  <si>
    <t>PROTIPOŽARNA MANŠETE</t>
  </si>
  <si>
    <t>Protipožarna manšeta za montažo okoli odtočnih kanalizacijskih cevi, s pritrditvijo na strop ali zid, komplet z označitveno nalepko in certifikatom o ustreznosti.
Manšeta sestavljena iz kovinskega ohišja s pritrdili in termoekspanzijske mase.
Požarna odpornost 90 minut.
Nalepka z oznako preboja.
Kanalizacija vodena v sosednji lokal.</t>
  </si>
  <si>
    <t xml:space="preserve">npr.: </t>
  </si>
  <si>
    <t xml:space="preserve">tip: </t>
  </si>
  <si>
    <t>za cevi PP50÷110</t>
  </si>
  <si>
    <t>Dobava in montaža</t>
  </si>
  <si>
    <t>DEMONTAŽA NOTRANJIH HIDRANTOV</t>
  </si>
  <si>
    <t>Obveščanje, zapiranje in praznjenje obstoječega notranjega hidrantnega omrežja, demontaža vodovodnih cevi DN50, L= cca. 40, začepitev cevi na odcepih, demontaža dveh hidrantnih omaric, odvoz na odpad ali v skladišče, komplet s čiščenjem.</t>
  </si>
  <si>
    <t>Demontaža:</t>
  </si>
  <si>
    <t>kompl</t>
  </si>
  <si>
    <t>OBSTOJEČI ROČNI GASILNI APARATI</t>
  </si>
  <si>
    <t>Demontaža obstoječih ročnih gasilnih aparatov, pregled ustreznosti - veljavnosti, čiščenje, skladiščenje in ponovna montaža, komplet z zidnimi nosilci.</t>
  </si>
  <si>
    <t>Izvedba:</t>
  </si>
  <si>
    <t>GASILNI APARAT (ABC)</t>
  </si>
  <si>
    <t>Gasilni aparat na suhi prah (ABC), komplet z nastavkom za pritrditev na zid in drobnim pritrdilnim materialom. Aparat opremljen s certifikatom USM GA z vpisanim letom veljavnosti.
V primeru, da obstoječi gasilni aparati ne odgovarjajo.</t>
  </si>
  <si>
    <t>S-9</t>
  </si>
  <si>
    <t>12 EG</t>
  </si>
  <si>
    <t>GASILNI APARAT (CO2)</t>
  </si>
  <si>
    <t>Gasilni aparat na ogljikov dioksid (CO2), komplet z nastavkom za pritrditev na zid in drobnim pritrdilnim materialom. Aparat opremljen s certifikatom USM GA z vpisanim letom veljavnosti.</t>
  </si>
  <si>
    <t>CO2-5 (5 EG)</t>
  </si>
  <si>
    <t>OZNAČITEV GASILNIH APARATOV IN HIDRANTOV</t>
  </si>
  <si>
    <t>Napisne tablice, izdelane v skladu z  SIST ISO 1013, za označitev naprav in sredstev za gašenje požara.</t>
  </si>
  <si>
    <t>tip:</t>
  </si>
  <si>
    <t>ISO 1013</t>
  </si>
  <si>
    <t>KONSTRUKCIJA - UMIVALNIK</t>
  </si>
  <si>
    <t>Nosilna konstrukcija za umivalnik, za univerzalno vgradnjo, sestoječa iz: 
- jekleni okvir, površinko zaščiten s praškanjem in opleskan,
- nastavljive nogice 0÷20 cm,
- armaturna priključka mrzle in tople vode DN15-ZN,
- set za pritrditev umivalnika M10,
- nastavljiva montažna plošča za armaturne priključke, 
- PE odtočno koleno Ø50,
- drobni pritrdilnim material.</t>
  </si>
  <si>
    <t>GEBERIT</t>
  </si>
  <si>
    <t>Duofix 111.468.00.1</t>
  </si>
  <si>
    <t>H=82-98 cm</t>
  </si>
  <si>
    <t xml:space="preserve">Dobava in montaža: </t>
  </si>
  <si>
    <t>PIPA KORITA - STOJEČA</t>
  </si>
  <si>
    <t>Stoječa enoročna mešalna baterija z veznima cevkama in dolgim izpustom. 
Komplet z 2× kotni ventil DN15, 1× odliv za pomivalno korito, priključek za pomivalni stroj, sifon DN32.
POMIVALNO KORITO V OPREMI!</t>
  </si>
  <si>
    <t>GROHE</t>
  </si>
  <si>
    <t>EUROSTYLE 33 977 001</t>
  </si>
  <si>
    <t>PIPA KORITA - ZIDNA</t>
  </si>
  <si>
    <t>Zidna enoročna mešalna baterija z dolgim izpustom. 
Komplet z 1× odliv za pomivalno korito, priključek za pomivalni stroj, sifon DN32.
POMIVALNO KORITO V OPREMI - ČISTILKA!</t>
  </si>
  <si>
    <t>EUROSTYLE 33 982 001</t>
  </si>
  <si>
    <t>PIPA UMIVALNIK - STOJEČA</t>
  </si>
  <si>
    <t>Kromirana stoječa enoročna mešalna baterija z veznima cevkama, 
komplet z: 
2×kotni ventil DN15, 
1× kromiran izliv s sifonom DN32, s čepom in zapiralnim mehanizmom
Pritličje.</t>
  </si>
  <si>
    <t>EUROSTYLE 33 552 001</t>
  </si>
  <si>
    <t>KROGELNA PIPA N</t>
  </si>
  <si>
    <t>Krogelna pipa z notranjima navojnima priključkoma in zaporno ročico.</t>
  </si>
  <si>
    <t>npr.:</t>
  </si>
  <si>
    <t>KOVINA</t>
  </si>
  <si>
    <t>DN 15 (pN16)</t>
  </si>
  <si>
    <t>PIPA Z NASTAVKOM ZA CEV</t>
  </si>
  <si>
    <t>Krogelna pipa z notranjim in zunanjim navojnim priključkom, zaporno ročico in nastavkom za gumi cev, komplet s tesnilnim materialom.</t>
  </si>
  <si>
    <t>DN15 (pN16)</t>
  </si>
  <si>
    <t>ZIDNA PIPA</t>
  </si>
  <si>
    <t>Kromirana zidna pipa DN15, z navojnim priključkom za gibko cev (pralni, pomivalni stroj…).</t>
  </si>
  <si>
    <t>DN15</t>
  </si>
  <si>
    <t>KOTNE PIPICE</t>
  </si>
  <si>
    <t>Kromirana kotna pipica, z notranjima navojnima priključkoma, kromirano rozeto, komplet s tesnilnim materialom.
Priklop bojlerjev.</t>
  </si>
  <si>
    <t>ELEKTRIČNI BOJLER</t>
  </si>
  <si>
    <t>Električni tlačni grelnik sanitarne vode, za montažo pod korito.
Glavni deli: bojler iz emajlirane pločevine, električni grelec, negorljiva izolacija, priključki DN15. 
Komplet z dvojnim, delovnim in varnostnim, potopnim termostatom električnega grelca (T max = 95°C) in gibkimi priključnimi cevmi.</t>
  </si>
  <si>
    <t>V = 5 l</t>
  </si>
  <si>
    <t>P = 2,0 kW (230 V, IP 24)</t>
  </si>
  <si>
    <t>VARNOSTNI SKLOP BOJLERJA</t>
  </si>
  <si>
    <t>Varnostno izpustni in protipovratni ventil z navojnim priključkom. Izdelan skladno z EN 1487. 
Komplet z zapornim ventilom in s sifonskim odtokom.</t>
  </si>
  <si>
    <t>p,max = 6 bar</t>
  </si>
  <si>
    <t>JEKLENA POCINKANA CEV - EN 10255 Zn</t>
  </si>
  <si>
    <r>
      <t>Nelegirana jeklena cev za varenje in vrezovanje, EN 10255, vroče cinkana po EN 10240, z vroče cinkano oblogo</t>
    </r>
    <r>
      <rPr>
        <b/>
        <sz val="10"/>
        <color indexed="8"/>
        <rFont val="Calibri"/>
        <family val="2"/>
      </rPr>
      <t xml:space="preserve"> kakovosti A1</t>
    </r>
    <r>
      <rPr>
        <sz val="10"/>
        <rFont val="Arial CE"/>
        <family val="2"/>
      </rPr>
      <t>.
Komplet z navojnimi fitingi  (kolena, odcepi, redukcije...), ter tesnilnim materialom.</t>
    </r>
  </si>
  <si>
    <t>DN 15 (21,3×2,6)</t>
  </si>
  <si>
    <t>PE-X CEV</t>
  </si>
  <si>
    <t>Večplastna cev: zamrežen polietilena - aluminij- zamrežen polietilen (PE-X-Al-PE-X), EN 21003.
Za pitno vodo, ogrevanje in hlajenje.
Komplet s "PRESS" fitingi (kolena, T kosi, redukcije, spojke, spojke za jekleno cev...).</t>
  </si>
  <si>
    <t>PE-X Ø20×2,25</t>
  </si>
  <si>
    <t>SINTETIČNA IZOLACIJA - CEVAK</t>
  </si>
  <si>
    <t>Parozaporna izolacija iz ekspandiranega polimera,  odpornost na ogenj EN 13501: BL-s3, d0, cevaste oblike, difuzijska upornost (µ &gt; 10.000), komplet z lepilom in samolepilnimi trakovi.
Debelina 13 mm.</t>
  </si>
  <si>
    <t>K-FLEX</t>
  </si>
  <si>
    <t>ST13 × 22 (DN 15)</t>
  </si>
  <si>
    <t>PP KANALIZACIJSKA CEV</t>
  </si>
  <si>
    <t>Odtočna večslojna kanalizacijske cevi iz plipropilena - PP, z čašastim priključkom, po DIN 19560.
Komplet s fazonskimi kosti (kolena, odcepi, ekscentri, razširitvami, čistilnimi kosi, …).
Komplet s tesnili in pritrdilnim materialom.
Za novo inštalacijo in sanacijo obstoječe inštalacije.</t>
  </si>
  <si>
    <t>POLOPLAST - PoloKal NG</t>
  </si>
  <si>
    <t>Ø50</t>
  </si>
  <si>
    <t>Ø75</t>
  </si>
  <si>
    <t>Ø110</t>
  </si>
  <si>
    <t>Ø125</t>
  </si>
  <si>
    <t>Parozaporna izolacija iz ekspandiranega polimera,  odpornost na ogenj EN 13501: BL-s3, d0, cevaste oblike, difuzijska upornost (µ &gt; 10.000), komplet z lepilom in samolepilnimi trakovi.
Debelina 25 mm.
Protihrupna zaščita kanalizacijskih cevi vodenih vidno.</t>
  </si>
  <si>
    <t>ST25 × 60 (DN 50)</t>
  </si>
  <si>
    <t>ST25 × 76 (DN 65)</t>
  </si>
  <si>
    <t>ST25 × 89 (DN 80)</t>
  </si>
  <si>
    <t>ST25 × 114 (DN 100)</t>
  </si>
  <si>
    <t>SINTETIČNA IZOLACIJA - PLOŠČE</t>
  </si>
  <si>
    <t>Parozaporna izolacija iz ekspandiranega polimera,  odpornost na ogenj EN 13501: BL-s3, d0, cevaste oblike, difuzijska upornost (µ &gt; 10.000), komplet z lepilom in samolepilnimi trakovi.
Širina 1,0 m v roli.
Protihrupna zaščita kanalizacijskih cevi.</t>
  </si>
  <si>
    <t>PL 25, b=25 mm</t>
  </si>
  <si>
    <t>OBSTOJEČA KANALIZACIJA</t>
  </si>
  <si>
    <t>Obveščanje, kontrola povezav, demontaža opuščene kanalizacije, začepitev priključkov, odvoz na odpad ali v skladišče, čiščenje.</t>
  </si>
  <si>
    <t>NOVA HORIZONTALA V TLAKU</t>
  </si>
  <si>
    <t>Izrez obstoječe obloge, estriha in plošče tlaka pritličja za potrebe vgradnje kanalizacijske cevi PP75, v dolžini 7,0 m, izvedba priključka v obstoječem kanalizacijskem jašku, odvoz materiala na deponijo, čiščenje, obzidava položene PP cevi.
Končni sploji tlaka so obdelani v arhitekturi.</t>
  </si>
  <si>
    <t>Izvedba</t>
  </si>
  <si>
    <t>NOSILNI MATERIAL</t>
  </si>
  <si>
    <t>Spojni, tesnilni,  nosilni in pritrdilni materiala za cevi, sestoječega iz: varilni material,  nosilne objemke z zateznimi vijaki in gumiranim vložkom (npr: MUPRO), jeleni profili (NPU in NPL), jekleni pocinkani preforiran tak, jeklene navojne palice in jekleni vijaki (M8, M10, M12), vložki za vgradnjo v zid ali beton</t>
  </si>
  <si>
    <t>ANTIKOROZIJSKA ZAŠČITA</t>
  </si>
  <si>
    <t>Čiščenje in 2-krat korozijska zaščita nosilnega materiala v zvezi z vodovodom.</t>
  </si>
  <si>
    <t>BARVANJE</t>
  </si>
  <si>
    <t>Barvanje vseh kovinskih delov v zvezi z vodovodno instalacijo.</t>
  </si>
  <si>
    <t>ČRNA - po izbiri arhitekta</t>
  </si>
  <si>
    <t>NAPISI</t>
  </si>
  <si>
    <t>Plastičnih napisnih tablic z napisom v beli barvi za označevanje razvodov v omaricah in glavnih odcepov.</t>
  </si>
  <si>
    <t>TLAČNI PREIZKUS</t>
  </si>
  <si>
    <t>Tlačni preizkusi strojnih instalacij, s sestavo zapisnika. Vsi preizkusi se izvedejo skladno s standardi navedenimi v tehničnem poročilu.</t>
  </si>
  <si>
    <t>Sanitarna voda</t>
  </si>
  <si>
    <t>Fekalna kanalizacija</t>
  </si>
  <si>
    <t>SPIRANJE</t>
  </si>
  <si>
    <t>Spiranje cevi vodovodnih priključkov novega in obstoječega dela vodovoda.</t>
  </si>
  <si>
    <t>DEZINFEKCIJA</t>
  </si>
  <si>
    <t>Dezinfekcija cevi mrzle in tople vode, odvzem vzorca in potrdilom o ustreznosti, s strani pooblaščene organizacije.</t>
  </si>
  <si>
    <t>KRONSKO VRTANJE LUKENJ V PLOŠČI IN ZIDOVIH</t>
  </si>
  <si>
    <r>
      <t xml:space="preserve">Vrtanje lukenj Ø50÷110 za potrebe novih razvodov, v AB plošči in zidovih, </t>
    </r>
    <r>
      <rPr>
        <b/>
        <sz val="10"/>
        <color indexed="8"/>
        <rFont val="Calibri"/>
        <family val="2"/>
      </rPr>
      <t>globina do 30 cm</t>
    </r>
    <r>
      <rPr>
        <sz val="10"/>
        <rFont val="Arial CE"/>
        <family val="2"/>
      </rPr>
      <t>, komplet s s čiščenjem.</t>
    </r>
  </si>
  <si>
    <t>1F-201</t>
  </si>
  <si>
    <t>RADIATORJI</t>
  </si>
  <si>
    <t>DEMONTAŽA RADIATORJEV</t>
  </si>
  <si>
    <t>Obveščanje, zapiranje in praznjenje sistema ogrevanja, demontaža treh jeklenih radiatorjev z ventili in z zidnimi nosilci, predelava cevnih priključkov za potrebe novih radiatorjev (4 ure), komplet z odvozom na odpad ali v skladišče.</t>
  </si>
  <si>
    <t xml:space="preserve">DEMONTAŽA: </t>
  </si>
  <si>
    <t>PREMONTAŽA OBSTOJEČEGA RADIATORJA</t>
  </si>
  <si>
    <t>Demontaža obstoječega radiatorja pri dvigalu, čiščenje, skladiščenje in ponovna montaža.</t>
  </si>
  <si>
    <t>PRIKLJUČEK ZA NOV RADIATOR ZA PULTOM</t>
  </si>
  <si>
    <t>Predelava priključkov obstoječega radiatorja za potrebe priključka dodatnega radiatorja.</t>
  </si>
  <si>
    <t>JEKLENI PLOŠČATI RADIATOR</t>
  </si>
  <si>
    <t>Jekleni ploščati radiator,  s stranskimi priključki.
Priključki: 4× DN 20
Max. obratovalni tlak pN10 bar.
Max. delovna temperatura 110°C.
Barvan s praškasto barvo RAL 9016 - bela.
Komplet z radiatorskim odzračevalnim ventilom, s spojkami, tesnili, čepi in redukcijami.</t>
  </si>
  <si>
    <t>VOGEL &amp; NOOT</t>
  </si>
  <si>
    <t>22 KV - H×L= 400 × 2000</t>
  </si>
  <si>
    <t>22 KV - H×L= 900 × 400</t>
  </si>
  <si>
    <t>22 KV - H×L= 600 × 900</t>
  </si>
  <si>
    <t>ZIDNE KONZOLE</t>
  </si>
  <si>
    <t>Radiatorske zidne konzole, sestoječe iz: pocinkani profil, spodnje in zgornje držalo, komplet z drobnim pritrdilnim materialom</t>
  </si>
  <si>
    <t>VN - Vonomat</t>
  </si>
  <si>
    <t>RADIATORSKI VENTIL - TERMOSTATSKI</t>
  </si>
  <si>
    <t>Kromirani radiatorski termostatski ventil z navojnimi priključki.
Kotni, s prednastavitvijo. 
Komplet s holendri, nastavki za priključitev cevi in tesnilnim materialom.
Zamenjava ventilov za nove radiatorje in za radiator pri dvigalu.</t>
  </si>
  <si>
    <t>DANFOSS</t>
  </si>
  <si>
    <t>RA-N - DN 15</t>
  </si>
  <si>
    <t>RADIATORSKI VENTIL - POVRATNI</t>
  </si>
  <si>
    <t>Kromirani radiatorski povratni ventil z navojnimi priključki. 
Kotni. 
Komplet s holendri, nastavki za priključitev cevi in tesnilnim materialom.
Zamenjava ventilov za nove radiatorje in za radiator pri dvigalu.</t>
  </si>
  <si>
    <t>RLV - DN 15</t>
  </si>
  <si>
    <t>TERMOSTATSKA GLAVA</t>
  </si>
  <si>
    <t>Radiatorska termostatska glava, skladna s EN 215-1, z možnostjo blokiranja in omejevanja temperature.
Zamenjava ventilov za nove radiatorje in za radiator pri dvigalu.</t>
  </si>
  <si>
    <t>RA 2940</t>
  </si>
  <si>
    <t>JEKLENA CEV - SIST EN 10255 - SERIJE M</t>
  </si>
  <si>
    <t>Nelegirana jeklena cev za varjenje in vrezovanje, EN 10255, SREDNJE TEŽKE izvedbe, protikorozijsko zaščitena.
Komplet s fitingi  (kolena, odcepi, redukcije...), ter varilnim materialom.</t>
  </si>
  <si>
    <t>DN 15</t>
  </si>
  <si>
    <t>DN 20</t>
  </si>
  <si>
    <t>Čiščenje in 2-krat korozijska zaščita spojev cevi in nosilnega materiala v zvezi z centralno kurjavo. Zaščitna barva s temperaturno odpornostjo do 140°C</t>
  </si>
  <si>
    <t>Barvanje z oljno barvo (2-krat) cevi in nosilni materiala v zvezi z centralno kurjavo. Barva s temperaturno odpornostjo do 140°C.</t>
  </si>
  <si>
    <t>Spojni, tesnilni, nosilni in pritrdilni material, varilni material, nosilne objemke z zateznimi vijaki in gumiranim vložkom, jekleni profili, pocinkan perforiran trak, navojne palice in vijaki z vložki za vgradnjo v zid ali beton.</t>
  </si>
  <si>
    <t>Ogrevanje</t>
  </si>
  <si>
    <t>IZPIRANJE</t>
  </si>
  <si>
    <t>Izpiranje obstoječega ogrevalnega razvoda.</t>
  </si>
  <si>
    <t>ODZRAČEVANJE SISTEMA</t>
  </si>
  <si>
    <t>Polnjenje in odzračevanje sistema.</t>
  </si>
  <si>
    <t>ANTIKOROZIJSKA ZAŠČITA - OBSTOJEČI RAZVOD OGREVANJA</t>
  </si>
  <si>
    <t>BARVANJE - OBSTOJEČI RAZVOD OGREVANJA</t>
  </si>
  <si>
    <t>1F-202</t>
  </si>
  <si>
    <t>KONVEKTOR - LABORATORIJ</t>
  </si>
  <si>
    <t>IZVEDBA ODCEPA</t>
  </si>
  <si>
    <t>Obveščanje, zapiranje in praznjenje obstoječega sistema hlajenja, izvedba priključkov DN25 na obstoječem razvodu hlajenja in priključkov DN20 na sistemu ogrevanja.
Medij iz sistema hlajenja se skladišči za potrebe ponovnega polnjenja sistema.</t>
  </si>
  <si>
    <t>*</t>
  </si>
  <si>
    <t>Praznenje in polnejnje sistema ogrevanja zajeta pri radiatorjih.</t>
  </si>
  <si>
    <t>IZPIRANJE SISTEMA HLAJENJA</t>
  </si>
  <si>
    <t>Izpiranje obstoječega razvoda hlajenja.</t>
  </si>
  <si>
    <t>ODZRAČEVANJE SISTEMA HLAJENJA</t>
  </si>
  <si>
    <t>Polnjenje in odzračevanje sistema hlajenja, komplet z 10 L propilen glikola za potrebe dopolnitve.</t>
  </si>
  <si>
    <t>STROPNI KONVEKTOR - 4 Cevni</t>
  </si>
  <si>
    <t>Ventilatorski konvektor za štiricevni sistem - stropni kasetni.
Za vgradnjo v spuščen strop.
Glavni deli:  spodnji pokrov z zajemo rešetko zraka, vpihovalnimi loputami na vseh štirih straneh z možnostjo zapiranja, pločevinasto toplo pocinkano ohišje, 2× Cu-Zn menjalnik toplote (voda/zrak), odzračevalni ventili, lovilno korito kondenza, črpalka kondenza s povezovalno cevko, trohitrostni  ventilator z elektromotorjem, filter EU2.
Komplet z:
1× tipalo vode, 
1× krmilna avtomatika za daljinskega termostata,
1× daljinski termostat z zidnim nosilcem.
Barvano v ČRNO barvo.</t>
  </si>
  <si>
    <t>AERMEC</t>
  </si>
  <si>
    <t>FCL 84 + daljinski krmilnik</t>
  </si>
  <si>
    <t>Tg= 20°C - 70/60°C</t>
  </si>
  <si>
    <t>Q°g = 4730/5710/7590 W</t>
  </si>
  <si>
    <t>Th= 27°C (50%) - 7/12 °C</t>
  </si>
  <si>
    <t>Q°h = 2760/3970/5850 W</t>
  </si>
  <si>
    <t>V° = 460/680/1100 m3/h</t>
  </si>
  <si>
    <t>P = 150 W (230 V)</t>
  </si>
  <si>
    <t>BALANSIRNI VENTIL</t>
  </si>
  <si>
    <t>Balansirni ventil za dušenje pretoka skozi konvektor, komplet s tesnilnim in pritrdilnim materialom ter z električnim povezovalnim materialom</t>
  </si>
  <si>
    <t>MSV-BD 20 NN</t>
  </si>
  <si>
    <t>V° = 0,021÷5,28 m3/h</t>
  </si>
  <si>
    <t>ZAGON</t>
  </si>
  <si>
    <t>Zagon in nastavitev obratovalnih parametrov konvektorjev, preizkusno obratovanje, šolanje predstavnika investitorja, sestava zapisnika.</t>
  </si>
  <si>
    <t>KROGELNA PIPA</t>
  </si>
  <si>
    <t>Krogelna pipa z navojnima priključkoma in ročico - priklop konvektorjev.</t>
  </si>
  <si>
    <t>DN 20 (pN 16)</t>
  </si>
  <si>
    <t>DN 25 (pN 16)</t>
  </si>
  <si>
    <t>KROGELNA PIPA IZPUSTNA</t>
  </si>
  <si>
    <t>AVTOMATSKI ODZRAČEVALNI VENTIL</t>
  </si>
  <si>
    <t>Avtomatski odzračevalni ventil s priključno pipico</t>
  </si>
  <si>
    <t>Priključek: DN10</t>
  </si>
  <si>
    <t>PE-X CEV V ROLI</t>
  </si>
  <si>
    <t>Večplastna cev v roli: zamrežen polietilena - aluminij- zamrežen polietilen (PE-X-Al-PE-X), EN 21003.
Za pitno vodo, ogrevanje in hlajenje.
Komplet s "PRESS" fitingi (kolena, T kosi, redukcije, spojke, spojke za jekleno cev...).</t>
  </si>
  <si>
    <t>PE-X Ø25</t>
  </si>
  <si>
    <t>PE-X Ø32</t>
  </si>
  <si>
    <t>DN 25</t>
  </si>
  <si>
    <t>Parozaporna izolacija iz ekspandiranega polimera,  odpornost na ogenj EN 13501: BL-s3, d0, cevaste oblike, difuzijska upornost (µ &gt; 10.000), komplet z lepilom in samolepilnimi trakovi.
Debelina 25 mm</t>
  </si>
  <si>
    <t>ST25 × 35 (DN 25)</t>
  </si>
  <si>
    <t>PP KANALIZACIJSKA CEV - KONDENZ</t>
  </si>
  <si>
    <t>Odtočna večslojna kanalizacijske cevi iz plipropilena - PP, z čašastim priključkom, po DIN 19560.
Komplet s fazonskimi kosti (kolena, odcepi, ekscentri, razširitvami,…).
Komplet s tesnili in pritrdilnim materialom.
Komplet s podložno nosilno letvico iz pocinkane pločevine, s vezivnim materijalom za na cev - vezice.</t>
  </si>
  <si>
    <t>Ø32</t>
  </si>
  <si>
    <t>SINTETIČNA IZOLACIJA</t>
  </si>
  <si>
    <t>Parozaporna izolacija iz ekspandiranega polimera,  odpornost na ogenj EN 13501: BL-s3, d0, cevaste oblike, difuzijska upornost (mi &gt; 7000), komplet z lepilom in samolepilnimi trakovi. 
Debelina: 10 mm.</t>
  </si>
  <si>
    <t>ST35 (DN 25)</t>
  </si>
  <si>
    <t>GIBKA CEV</t>
  </si>
  <si>
    <t>Gibka cev iz PVC, komplet z vijačno s spojkamo za odvod kondenza</t>
  </si>
  <si>
    <t>PVC Ø18</t>
  </si>
  <si>
    <t>L= 300 mm</t>
  </si>
  <si>
    <t>SIFON KONDENZA</t>
  </si>
  <si>
    <t>Sifon kondenza za vgradnjo v zid, s kroglico, komplet z vgradnim materiajalom in snemljivim servisnim pokrovom</t>
  </si>
  <si>
    <t>HL</t>
  </si>
  <si>
    <t>Spojni, tesnilni, nosilni in pritrdilni material, varilni material, nosilne objemke z zateznimi vijaki in gumiranim vložkom, jekleni pocinkani profili, pocinkan perforiran trak, navojne palice in vijaki z vložki za vgradnjo v zid ali beton.</t>
  </si>
  <si>
    <t>Hlajenje</t>
  </si>
  <si>
    <t>Tlačni preizkus sistema ogrevanja je zajet pri radiatorjih.</t>
  </si>
  <si>
    <t>1F-203</t>
  </si>
  <si>
    <t>OBSTOJEČI KONVEKTORJI</t>
  </si>
  <si>
    <t>KONVEKTOR NAD PULTOM</t>
  </si>
  <si>
    <t>DOVOD KONVEKTORJA NAD PULTOM V PRITLIČJU</t>
  </si>
  <si>
    <t>Demontaža obstoječega dovodnega difuzorja s komoro, za dovod zraka konvektorja v pritličju nad pultom:
- izolacija komore s toplotno izolacijo s parozaporna izolacija iz ekspandiranega polimera,  odpornost na ogenj EN 13501: BL-s3, d0, cevaste oblike, difuzijska upornost (µ &gt; 10.000), komplet z lepilom in samolepilnimi trakovi, debeline 9,0 mm, A=1,5 m2.
- barvanje difuzorja v črno barvo
in ponovna montaža pod strop na novo lokacijo - mikrolokacija po navodilih arhitektke.</t>
  </si>
  <si>
    <t>KONVEKTOR NAD PULTOM V PRITLIČJU</t>
  </si>
  <si>
    <t>Demontaža dveh obstoječih zajemnih difuzorjev s priključnimi cevmi, zajemno komoro, odklop konvektorja iz električnega napajanja, demontaža konvektorja s priključnimi ventili za ogrevalni in hladilni razvod in s tlačno komoro vpiha zraka. 
Odvod dveh zajemnih difuzorjev z zajemno komoro na odpad ali v skladišče.
Montaža konvektorja z dovodno tlačno komoro na novo lokacijo - mikrolokacija po navodilih arhitektke.</t>
  </si>
  <si>
    <t>DUŠILEC ZVOKA - KVADRAT - ZAJEM KONVEKTORJA</t>
  </si>
  <si>
    <t>Dušilna enota za pravokotni kanal, izdelana iz toplo pocinkane pločevine, z vgrajenimi dušilnimi kulisami, s polnilom s folijo proti odnašanju vlaken in prirobičnima priključkoma - za montažo na zajem prestavljenega konvektorja.
Dušilec zvoka barvan v ČRNO barvo.</t>
  </si>
  <si>
    <t>DZ-2 /100</t>
  </si>
  <si>
    <t>Debelina dušilne kulise: 100 mm</t>
  </si>
  <si>
    <t>Št. kulis= 9</t>
  </si>
  <si>
    <t>B×H= 1200×300 mm</t>
  </si>
  <si>
    <t>L= 500 mm</t>
  </si>
  <si>
    <t>Točne dimenzije se določi na objektu glede na dimenzije konvektorja!</t>
  </si>
  <si>
    <t>ST25 × 25 (DN 20)</t>
  </si>
  <si>
    <t>PREDELAVA PRIKLJUČKOV</t>
  </si>
  <si>
    <t>Predelava priključkov konvektorja nad pultom, za ogrevanje in hlajenje ter kondenz.</t>
  </si>
  <si>
    <t>KONVEKTORJI PO OBJEKTU</t>
  </si>
  <si>
    <t>OBSTOJEČI DOVODNI DIFUZORJI KONVEKTORJEV</t>
  </si>
  <si>
    <t>Obstoječi difuzorji s komoro, za dovod zraka konvektorjev:
- izolacija komore s toplotno izolacijo s parozaporna izolacija iz ekspandiranega polimera,  odpornost na ogenj EN 13501: BL-s3, d0, cevaste oblike, difuzijska upornost (µ &gt; 10.000), komplet z lepilom in samolepilnimi trakovi, debeline 9,0 mm, A=1,5 m2.
- barvanje difuzorja v črno barvo
in dvig difuzorjev do pod stropa.</t>
  </si>
  <si>
    <t>OBSTOJEČI ZAJEMNI DIFUZORJI KONVEKTORJEV</t>
  </si>
  <si>
    <t>Obstoječi difuzorji s komoro, za zajem obtočnega zraka konvektorjev:
- barvanje komore iz pocinkane pločevine v črno barvo
- barvanje difuzorja v črno barvo
in dvig difuzorjev do pod stropa.</t>
  </si>
  <si>
    <t>NOV KVADRATNI DIFUZOR S KOMORO - ZAJEM ZRAKA:</t>
  </si>
  <si>
    <t>Kvadratni difuzor s fiksnimi režami, z režami razporejenimi v krogu, s centralno pritrditvijo, komplet s komoro iz pocinkane pločevine, z difuzisko pločevino.
Difuzor in komora barvana v ČRNI barvi.</t>
  </si>
  <si>
    <t>DIEM</t>
  </si>
  <si>
    <t>DVS/600</t>
  </si>
  <si>
    <t>DEMONTAŽA CEVI</t>
  </si>
  <si>
    <t>Demontaža obstoječih priključnih gibkih cevi difuzorjev na konvektorje, komplet s spojnim materijalom, odvoz na odpad in čiščenje.
Gibke cevi DN200÷DN250.</t>
  </si>
  <si>
    <t>VENTILACIJSKI SPIRO KANAL</t>
  </si>
  <si>
    <t xml:space="preserve">Spiro kanal iz pocinkane pločevine. 
Komplet s fazonskimi kosi (kolena,..),ter drobnim spojnim in pritrdilnim materialom. </t>
  </si>
  <si>
    <t>b = 0,8 mm</t>
  </si>
  <si>
    <t>Parozaporna izolacija iz ekspandiranega polimera,  odpornost na ogenj EN 13501: BL-s3, d0, cevaste oblike, difuzijska upornost (µ &gt; 10.000), komplet z lepilom in samolepilnimi trakovi.
Širina 1,0 m v roli.
Toplotna izolacija dovodnih kanalov difuzorjev.</t>
  </si>
  <si>
    <t>PL 9, b=9 mm</t>
  </si>
  <si>
    <t>BARVANJE KANALOV IN KONVEKTORJEV IN MATERIALA</t>
  </si>
  <si>
    <t>Barvanje nosilnega in pritrdilnega materiala, ventilacijskih kanalov zajema zraka konvektorjev, konvektorjev. Bela ČRNA.</t>
  </si>
  <si>
    <t>Spojni, tesnilni,  nosilni in pritrdilni materiala za kanale, sestoječega iz: varilni material,  nosilne objemke z zateznimi vijaki in gumiranim vložkom (npr: MUPRO), jeleni pocinkani profili (NPU in NPL), jekleni pocinkani perforiran tak, jeklene navojne palice in jekleni vijaki (M8, M10, M12), vložki za vgradnjo v zid ali beton, prirobnicami s tesnilnim in pritrdilnim materialom.</t>
  </si>
  <si>
    <t>1F-301</t>
  </si>
  <si>
    <t>VENTILACIJA - OV.1 - SANITARIJE</t>
  </si>
  <si>
    <t xml:space="preserve">enota
</t>
  </si>
  <si>
    <t>ODVODNI VENTILATOR TIHE IZVEDBE</t>
  </si>
  <si>
    <t>Kanalski ventilator sestoječ iz: ohišje ventilatorja iz plastike, z dušilnim polnilom in perforirano zaščito polnila, priključki za okrogle kanale, ventilatorski rotor, elektromotor, komplet s pritrdilnim materialom, in dušilci vibracij na priklopu na kanal in brezstopenjskim stikalom nadometne izvedbe.
Ventilator tihe izvedbe.</t>
  </si>
  <si>
    <t>S&amp;P</t>
  </si>
  <si>
    <t>TD-500/160 SILENT + REB-1N</t>
  </si>
  <si>
    <t>V° z =180 m3/h</t>
  </si>
  <si>
    <t>dp =110 Pa</t>
  </si>
  <si>
    <t>Priključka: Ø160</t>
  </si>
  <si>
    <t>Pel =59 W (230 V)</t>
  </si>
  <si>
    <t>PROTIPOVRATNA LOPUTA</t>
  </si>
  <si>
    <t>Protipovratna loputa iz pocinkane pločevine z vzmetnim zapiralom, za montažo v okrogel kanal.</t>
  </si>
  <si>
    <t>IMP</t>
  </si>
  <si>
    <t>RSK-160</t>
  </si>
  <si>
    <t>Ø160</t>
  </si>
  <si>
    <t xml:space="preserve">PREZRAČEVALNI VENTIL </t>
  </si>
  <si>
    <t xml:space="preserve">Prezračevalni ventil sestoječ iz ohišja, nastavljive kape in vgradnega okvirja. 
Izdelan iz pločevine barva RAL 9010 - bela. 
Komplet z drobnim pritrdilnim materialom in dvema objemnima jeklenima spojkama s samozateznima vijakoma za priključitev na gibko cev. </t>
  </si>
  <si>
    <t>PV-1 Ø125</t>
  </si>
  <si>
    <t>REŠETKA - ZUNANJA FASADA</t>
  </si>
  <si>
    <t>Zunanja aluminijasta zračna rešetka, s protimrčesno mrežo, komplet z okvirjem in drobnim materialom za vgradnjo v okno.
Komplet s predelavo okna.</t>
  </si>
  <si>
    <t>200×200</t>
  </si>
  <si>
    <t>VENTILACIJSKI KANAL - PRAVOKOTEN IN SPIRO KANAL</t>
  </si>
  <si>
    <t>Pravokotni ventilacijski kanal iz pocinkane pločevine, izdelani po SIST EN 1505 in spiro kanal iz pocinkane pločevine. 
Komplet s fazonskimi kosi (kolena, odcepi, T-kosi, odcepi za gibke cevi, lopute za enkratno nastavitev, čistine odprtine, redukcije...),ter drobnim spojnim in pritrdilnim materialom. 
Vsi deli ventilacijskih kanalov se opremijo z prirobičnimi spoji in tesnili. Izvedba skladno s standardom SIST EN 1507: tesnost razred B.
Tu sta zajeta tudi skupni izpuh odpadnega zraka in skupni zajem svežega zraka klimatov v strojnici.</t>
  </si>
  <si>
    <t>b = 0,8÷1,2 mm</t>
  </si>
  <si>
    <t>PREGLED SISTEMA</t>
  </si>
  <si>
    <t>Nastavitve in meritve ventilacijskih sistemov in izdaja poročila.</t>
  </si>
  <si>
    <t>HVAC</t>
  </si>
  <si>
    <t>BARVANJE OBSTOJEČIH KANALOV REŠETK</t>
  </si>
  <si>
    <t>Barvanje nosilnega in pritrdilnega materiala, ventilacijskih kanalov iz pocinkane pločevine in rešetk. Bela ČRNA.</t>
  </si>
  <si>
    <t>1F-302</t>
  </si>
  <si>
    <t>TEHNOLOŠKA VENTILACIJA - LASER</t>
  </si>
  <si>
    <t>Pravokotni ventilacijski kanal iz pocinkane pločevine, izdelani po SIST EN 1505 in spiro kanal iz pocinkane pločevine. 
Komplet s fazonskimi kosi (kolena, odcepi, T-kosi, odcepi za gibke cevi, lopute za enkratno nastavitev, čistine odprtine, redukcije...),ter drobnim spojnim in pritrdilnim materialom. 
Vsi deli ventilacijskih kanalov se opremijo z prirobičnimi spoji in tesnili. Izvedba skladno s standardom SIST EN 1507: tesnost razred B.</t>
  </si>
  <si>
    <t>1F-401</t>
  </si>
  <si>
    <t>KOMPRIMIRAN ZRAK IZDELOVALNEGA LABORATORIJA</t>
  </si>
  <si>
    <t>PIPA - KROGELNA N</t>
  </si>
  <si>
    <t>Krogelna pipa z notranjima navojnima priključkoma in zaporno ročico, komplet s tesnilnim materialom</t>
  </si>
  <si>
    <t>DN 15 (pN 25)</t>
  </si>
  <si>
    <t>KONDENČNI LONČEK - ORODJE</t>
  </si>
  <si>
    <t>Kondenčnih lončkov z navojnimi priključki po načrtu:
1× DN 15 priklop,
2× DN 15 hitrospojne spojke,
1× DN 15 odvod kondenza.</t>
  </si>
  <si>
    <t>DN 80 × 500 mm</t>
  </si>
  <si>
    <t>IZPUSTNA PIPA - KROGELNA N</t>
  </si>
  <si>
    <t>Krogelna izpustna pipa z notranjima navojnima priključkoma, nastavkom za gumi cev in zaporno ročico, komplet s tesnilnim materialom</t>
  </si>
  <si>
    <t>HITROSPOJNE SPOJKE</t>
  </si>
  <si>
    <t>Hitrospojna spojka za zrak, z navojnima priključkoma, komplet s tesnilnim materialom</t>
  </si>
  <si>
    <t>JEKLENA CEV - SIST EN 10216</t>
  </si>
  <si>
    <t>Nevarjena jeklena cev za tlačne cevovode, EN 10216.
Komplet s fitingi (kolena, odcepi, redukcije...), ter varilnim materialom.</t>
  </si>
  <si>
    <t>DN 15 (21,3×2,0)</t>
  </si>
  <si>
    <t>Čiščenje in 2-krat korozijska zaščita cevi in nosilnega materiala v zvezi s komprimiranim zrakom.</t>
  </si>
  <si>
    <t xml:space="preserve">Barvanje z oljno barvo (2-krat) cevi materiala v zvezi s komprimiranim zrakom. </t>
  </si>
  <si>
    <t>RAL 7001 - siva</t>
  </si>
  <si>
    <t>Gibka gumijasta cev opletena s plaščem iz nerjavečega jekla, za komprimiran zrak, z navojnimi priključki.
Za priklop kompresorja na razvod.</t>
  </si>
  <si>
    <t>L=0,5 m</t>
  </si>
  <si>
    <t>DN 15 (pN 16)</t>
  </si>
  <si>
    <t>Tlačni preizkusi nstalacije komprimiranega zraka. Vsi preizkusi se izvedejo skladno s standardi navedenimi v tehničnem poročilu.</t>
  </si>
  <si>
    <t>Komprimiran zrak</t>
  </si>
  <si>
    <t>MONTAŽNA KOMPRESORJA</t>
  </si>
  <si>
    <t>Montaža kompresorja v izdelovalnem laboratoriju. Kompresor se dobavi v okviru opreme laboratorija.</t>
  </si>
  <si>
    <t>Montaža:</t>
  </si>
  <si>
    <t>1F-501</t>
  </si>
  <si>
    <t>PROJEKTANTSKI NADZOR IN PID 1. FAZA</t>
  </si>
  <si>
    <t>NAČRT PID STROJNE INŠTALACIJE - 1. FAZA</t>
  </si>
  <si>
    <t>Načrt faze PID za strojne inštalacije objektaza 1. fazo izvedbe. Obstoječi priključki na javno infrastrukturo (vodomerno mesto, toplotna postaja), niso predmet te ponudbe.</t>
  </si>
  <si>
    <t>PROJEKTANTSKI NADZOR STROJNE INŠTALACIJE - 1. FAZA</t>
  </si>
  <si>
    <t>Projektantski nadzor, sodelovanje na operativnih sestankih na objektu, obračunano po posameznem obisku na objektu. Predvideni štirje obiski v času popravila objekta in tolmačenje načrtov na našem sedežu podjetja.</t>
  </si>
  <si>
    <t>SKUPAJ Z DDV:</t>
  </si>
  <si>
    <t>DDV (22%)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</si>
</sst>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quot; € &quot;;\-#,##0.00&quot; € &quot;;&quot; -&quot;#&quot; € &quot;;@\ "/>
    <numFmt numFmtId="165" formatCode="#,##0.00&quot;       &quot;;\-#,##0.00&quot;       &quot;;&quot; -&quot;#&quot;       &quot;;@\ "/>
    <numFmt numFmtId="166" formatCode="#,###.00"/>
    <numFmt numFmtId="167" formatCode="0.0"/>
    <numFmt numFmtId="168" formatCode="#,##0.00\ [$€-424];[Red]\-#,##0.00\ [$€-424]"/>
    <numFmt numFmtId="169" formatCode="#,##0\ ;\-#,##0\ "/>
    <numFmt numFmtId="170" formatCode="#,##0.00&quot; €&quot;"/>
    <numFmt numFmtId="171" formatCode="000"/>
    <numFmt numFmtId="172" formatCode="#,##0.0"/>
    <numFmt numFmtId="173" formatCode="_(* #,##0.00_);_(* \(#,##0.00\);_(* &quot;-&quot;??_);_(@_)"/>
    <numFmt numFmtId="174" formatCode="00&quot;.&quot;"/>
    <numFmt numFmtId="175" formatCode="#,##0.00\ _€"/>
    <numFmt numFmtId="176" formatCode="#,##0.00_ ;\-#,##0.00\ "/>
  </numFmts>
  <fonts count="87">
    <font>
      <sz val="10"/>
      <name val="Arial CE"/>
      <family val="2"/>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b/>
      <sz val="18"/>
      <color indexed="62"/>
      <name val="Cambria"/>
      <family val="2"/>
    </font>
    <font>
      <b/>
      <sz val="11"/>
      <color indexed="8"/>
      <name val="Calibri"/>
      <family val="2"/>
    </font>
    <font>
      <b/>
      <sz val="10"/>
      <color indexed="8"/>
      <name val="Arial"/>
      <family val="2"/>
    </font>
    <font>
      <sz val="10"/>
      <color indexed="8"/>
      <name val="Arial"/>
      <family val="2"/>
    </font>
    <font>
      <sz val="9"/>
      <name val="Arial CE"/>
      <family val="2"/>
    </font>
    <font>
      <b/>
      <sz val="12"/>
      <color indexed="8"/>
      <name val="Arial"/>
      <family val="2"/>
    </font>
    <font>
      <sz val="12"/>
      <color indexed="8"/>
      <name val="Arial"/>
      <family val="2"/>
    </font>
    <font>
      <b/>
      <sz val="9"/>
      <name val="Arial CE"/>
      <family val="2"/>
    </font>
    <font>
      <b/>
      <sz val="10"/>
      <name val="Arial CE"/>
      <family val="2"/>
    </font>
    <font>
      <b/>
      <sz val="10"/>
      <name val="Arial"/>
      <family val="2"/>
    </font>
    <font>
      <b/>
      <sz val="9"/>
      <name val="Arial"/>
      <family val="2"/>
    </font>
    <font>
      <sz val="9"/>
      <name val="Arial"/>
      <family val="2"/>
    </font>
    <font>
      <b/>
      <sz val="9"/>
      <color indexed="9"/>
      <name val="Arial"/>
      <family val="2"/>
    </font>
    <font>
      <sz val="9"/>
      <color indexed="9"/>
      <name val="Arial"/>
      <family val="2"/>
    </font>
    <font>
      <b/>
      <sz val="9"/>
      <color indexed="8"/>
      <name val="Arial"/>
      <family val="2"/>
    </font>
    <font>
      <sz val="9"/>
      <color indexed="8"/>
      <name val="Arial"/>
      <family val="2"/>
    </font>
    <font>
      <b/>
      <sz val="9"/>
      <color indexed="8"/>
      <name val="Arial CE"/>
      <family val="2"/>
    </font>
    <font>
      <sz val="9"/>
      <color indexed="8"/>
      <name val="Arial CE"/>
      <family val="2"/>
    </font>
    <font>
      <sz val="10"/>
      <color indexed="8"/>
      <name val="Arial CE"/>
      <family val="2"/>
    </font>
    <font>
      <sz val="9"/>
      <color indexed="53"/>
      <name val="Arial"/>
      <family val="2"/>
    </font>
    <font>
      <b/>
      <sz val="10"/>
      <color indexed="8"/>
      <name val="Arial CE"/>
      <family val="2"/>
    </font>
    <font>
      <sz val="9"/>
      <color indexed="21"/>
      <name val="Arial"/>
      <family val="2"/>
    </font>
    <font>
      <sz val="10"/>
      <color indexed="21"/>
      <name val="Arial CE"/>
      <family val="2"/>
    </font>
    <font>
      <sz val="10"/>
      <color indexed="21"/>
      <name val="Arial"/>
      <family val="2"/>
    </font>
    <font>
      <b/>
      <sz val="10"/>
      <color indexed="8"/>
      <name val="Tahoma"/>
      <family val="2"/>
    </font>
    <font>
      <sz val="8"/>
      <color indexed="8"/>
      <name val="Tahoma"/>
      <family val="2"/>
    </font>
    <font>
      <b/>
      <sz val="8"/>
      <color indexed="8"/>
      <name val="Tahoma"/>
      <family val="2"/>
    </font>
    <font>
      <b/>
      <sz val="9"/>
      <color indexed="8"/>
      <name val="Tahoma"/>
      <family val="2"/>
    </font>
    <font>
      <sz val="10"/>
      <color indexed="53"/>
      <name val="Arial"/>
      <family val="2"/>
    </font>
    <font>
      <b/>
      <u val="single"/>
      <sz val="10"/>
      <color indexed="8"/>
      <name val="Tahoma"/>
      <family val="2"/>
    </font>
    <font>
      <sz val="11"/>
      <color indexed="8"/>
      <name val="Arial"/>
      <family val="2"/>
    </font>
    <font>
      <vertAlign val="superscript"/>
      <sz val="8"/>
      <color indexed="8"/>
      <name val="Tahoma"/>
      <family val="2"/>
    </font>
    <font>
      <b/>
      <sz val="8"/>
      <color indexed="8"/>
      <name val="Arial CE"/>
      <family val="2"/>
    </font>
    <font>
      <sz val="8"/>
      <color indexed="8"/>
      <name val="Arial CE"/>
      <family val="2"/>
    </font>
    <font>
      <vertAlign val="superscript"/>
      <sz val="8"/>
      <color indexed="8"/>
      <name val="Times New Roman"/>
      <family val="1"/>
    </font>
    <font>
      <b/>
      <sz val="11"/>
      <name val="Calibri"/>
      <family val="2"/>
    </font>
    <font>
      <sz val="10"/>
      <name val="Calibri"/>
      <family val="2"/>
    </font>
    <font>
      <sz val="10"/>
      <color indexed="8"/>
      <name val="Calibri"/>
      <family val="2"/>
    </font>
    <font>
      <sz val="9"/>
      <color indexed="8"/>
      <name val="Calibri"/>
      <family val="2"/>
    </font>
    <font>
      <sz val="9"/>
      <name val="Calibri"/>
      <family val="2"/>
    </font>
    <font>
      <sz val="11"/>
      <name val="Arial"/>
      <family val="2"/>
    </font>
    <font>
      <b/>
      <sz val="10"/>
      <color indexed="8"/>
      <name val="Calibri"/>
      <family val="2"/>
    </font>
    <font>
      <sz val="10"/>
      <color indexed="10"/>
      <name val="Calibri"/>
      <family val="2"/>
    </font>
    <font>
      <sz val="10"/>
      <name val="Times New Roman"/>
      <family val="1"/>
    </font>
    <font>
      <sz val="8.5"/>
      <name val="Calibri"/>
      <family val="2"/>
    </font>
    <font>
      <sz val="8.5"/>
      <color indexed="10"/>
      <name val="Calibri"/>
      <family val="2"/>
    </font>
    <font>
      <sz val="10"/>
      <name val="Times New Roman CE"/>
      <family val="0"/>
    </font>
    <font>
      <sz val="8.5"/>
      <name val="MS Serif"/>
      <family val="1"/>
    </font>
    <font>
      <b/>
      <sz val="10"/>
      <name val="Calibri"/>
      <family val="2"/>
    </font>
    <font>
      <sz val="18"/>
      <color indexed="54"/>
      <name val="Calibri Light"/>
      <family val="2"/>
    </font>
    <font>
      <sz val="9"/>
      <color indexed="10"/>
      <name val="Calibri"/>
      <family val="2"/>
    </font>
    <font>
      <b/>
      <sz val="18"/>
      <color indexed="54"/>
      <name val="Calibri Light"/>
      <family val="2"/>
    </font>
    <font>
      <u val="single"/>
      <sz val="10"/>
      <color indexed="30"/>
      <name val="Arial CE"/>
      <family val="2"/>
    </font>
    <font>
      <u val="single"/>
      <sz val="10"/>
      <color indexed="25"/>
      <name val="Arial CE"/>
      <family val="2"/>
    </font>
    <font>
      <sz val="10"/>
      <color theme="1"/>
      <name val="Calibri"/>
      <family val="2"/>
    </font>
    <font>
      <u val="single"/>
      <sz val="10"/>
      <color theme="10"/>
      <name val="Arial CE"/>
      <family val="2"/>
    </font>
    <font>
      <sz val="9"/>
      <color theme="1"/>
      <name val="Calibri"/>
      <family val="2"/>
    </font>
    <font>
      <b/>
      <sz val="10"/>
      <color theme="1"/>
      <name val="Calibri"/>
      <family val="2"/>
    </font>
    <font>
      <sz val="18"/>
      <color theme="3"/>
      <name val="Calibri Light"/>
      <family val="2"/>
    </font>
    <font>
      <b/>
      <sz val="18"/>
      <color theme="3"/>
      <name val="Calibri Light"/>
      <family val="2"/>
    </font>
    <font>
      <u val="single"/>
      <sz val="10"/>
      <color theme="11"/>
      <name val="Arial CE"/>
      <family val="2"/>
    </font>
    <font>
      <i/>
      <sz val="11"/>
      <color rgb="FF7F7F7F"/>
      <name val="Calibri"/>
      <family val="2"/>
    </font>
    <font>
      <sz val="10"/>
      <color rgb="FFFF0000"/>
      <name val="Calibri"/>
      <family val="2"/>
    </font>
    <font>
      <sz val="9"/>
      <color rgb="FFFF0000"/>
      <name val="Calibri"/>
      <family val="2"/>
    </font>
    <font>
      <sz val="10"/>
      <color rgb="FF000000"/>
      <name val="Calibri"/>
      <family val="2"/>
    </font>
    <font>
      <b/>
      <sz val="8"/>
      <color rgb="FF000000"/>
      <name val="Tahoma"/>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tint="0.7999799847602844"/>
        <bgColor indexed="64"/>
      </patternFill>
    </fill>
    <fill>
      <patternFill patternType="solid">
        <fgColor indexed="62"/>
        <bgColor indexed="64"/>
      </patternFill>
    </fill>
    <fill>
      <patternFill patternType="solid">
        <fgColor indexed="27"/>
        <bgColor indexed="64"/>
      </patternFill>
    </fill>
    <fill>
      <patternFill patternType="solid">
        <fgColor indexed="9"/>
        <bgColor indexed="64"/>
      </patternFill>
    </fill>
    <fill>
      <patternFill patternType="solid">
        <fgColor theme="3" tint="0.7999799847602844"/>
        <bgColor indexed="64"/>
      </patternFill>
    </fill>
    <fill>
      <patternFill patternType="solid">
        <fgColor theme="4" tint="0.7999799847602844"/>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style="thin">
        <color indexed="9"/>
      </left>
      <right style="thin">
        <color indexed="9"/>
      </right>
      <top style="thin">
        <color indexed="9"/>
      </top>
      <bottom style="thin">
        <color indexed="9"/>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color indexed="63"/>
      </bottom>
    </border>
    <border>
      <left style="thin">
        <color indexed="55"/>
      </left>
      <right style="thin">
        <color indexed="55"/>
      </right>
      <top style="hair">
        <color indexed="8"/>
      </top>
      <bottom style="hair">
        <color indexed="8"/>
      </bottom>
    </border>
    <border>
      <left>
        <color indexed="63"/>
      </left>
      <right>
        <color indexed="63"/>
      </right>
      <top>
        <color indexed="63"/>
      </top>
      <bottom style="thin"/>
    </border>
    <border>
      <left/>
      <right/>
      <top style="thin">
        <color theme="3"/>
      </top>
      <bottom/>
    </border>
    <border>
      <left style="thin">
        <color theme="3"/>
      </left>
      <right style="thin">
        <color theme="3"/>
      </right>
      <top style="thin">
        <color theme="3"/>
      </top>
      <bottom style="thin">
        <color theme="3"/>
      </bottom>
    </border>
    <border>
      <left style="thin">
        <color indexed="56"/>
      </left>
      <right style="thin">
        <color indexed="56"/>
      </right>
      <top style="thin">
        <color indexed="56"/>
      </top>
      <bottom style="thin">
        <color indexed="56"/>
      </bottom>
    </border>
    <border>
      <left/>
      <right/>
      <top style="thin">
        <color indexed="56"/>
      </top>
      <bottom/>
    </border>
    <border>
      <left style="thin"/>
      <right style="thin"/>
      <top style="thin"/>
      <bottom style="thin"/>
    </border>
    <border>
      <left style="thin">
        <color indexed="55"/>
      </left>
      <right style="thin">
        <color indexed="55"/>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color indexed="63"/>
      </left>
      <right>
        <color indexed="63"/>
      </right>
      <top style="hair">
        <color indexed="8"/>
      </top>
      <bottom>
        <color indexed="63"/>
      </bottom>
    </border>
    <border>
      <left style="thin">
        <color indexed="55"/>
      </left>
      <right style="thin">
        <color indexed="55"/>
      </right>
      <top>
        <color indexed="63"/>
      </top>
      <bottom style="hair">
        <color indexed="8"/>
      </bottom>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7"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4" fillId="3" borderId="0" applyNumberFormat="0" applyBorder="0" applyAlignment="0" applyProtection="0"/>
    <xf numFmtId="0" fontId="5" fillId="8" borderId="1" applyNumberFormat="0" applyAlignment="0" applyProtection="0"/>
    <xf numFmtId="0" fontId="6" fillId="24" borderId="2" applyNumberFormat="0" applyAlignment="0" applyProtection="0"/>
    <xf numFmtId="173" fontId="0" fillId="0" borderId="0" applyFont="0" applyFill="0" applyBorder="0" applyAlignment="0" applyProtection="0"/>
    <xf numFmtId="4" fontId="75" fillId="0" borderId="0">
      <alignment horizontal="right" vertical="top" wrapText="1"/>
      <protection/>
    </xf>
    <xf numFmtId="4" fontId="58" fillId="0" borderId="0">
      <alignment horizontal="right" vertical="top" wrapText="1"/>
      <protection/>
    </xf>
    <xf numFmtId="0" fontId="7" fillId="4" borderId="0" applyNumberFormat="0" applyBorder="0" applyAlignment="0" applyProtection="0"/>
    <xf numFmtId="0" fontId="1" fillId="0" borderId="0">
      <alignment/>
      <protection/>
    </xf>
    <xf numFmtId="0" fontId="24" fillId="0" borderId="0" applyNumberFormat="0" applyFill="0" applyBorder="0" applyProtection="0">
      <alignment/>
    </xf>
    <xf numFmtId="4" fontId="56" fillId="2" borderId="0" applyBorder="0" applyProtection="0">
      <alignment horizontal="left" vertical="top"/>
    </xf>
    <xf numFmtId="0" fontId="8" fillId="0" borderId="0" applyNumberFormat="0" applyFill="0" applyBorder="0" applyAlignment="0" applyProtection="0"/>
    <xf numFmtId="0" fontId="7"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12" fillId="7" borderId="1" applyNumberFormat="0" applyAlignment="0" applyProtection="0"/>
    <xf numFmtId="0" fontId="13" fillId="14" borderId="6" applyNumberFormat="0" applyAlignment="0" applyProtection="0"/>
    <xf numFmtId="4" fontId="77" fillId="0" borderId="0">
      <alignment horizontal="right" vertical="top"/>
      <protection/>
    </xf>
    <xf numFmtId="4" fontId="59" fillId="0" borderId="0">
      <alignment horizontal="right" vertical="top"/>
      <protection/>
    </xf>
    <xf numFmtId="4" fontId="78" fillId="0" borderId="0">
      <alignment horizontal="left" vertical="top"/>
      <protection/>
    </xf>
    <xf numFmtId="0" fontId="14" fillId="0" borderId="7" applyNumberFormat="0" applyFill="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4"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56" fillId="25" borderId="0" applyNumberFormat="0" applyBorder="0" applyProtection="0">
      <alignment horizontal="left" vertical="top"/>
    </xf>
    <xf numFmtId="0" fontId="80" fillId="0" borderId="0" applyNumberFormat="0" applyFill="0" applyBorder="0" applyAlignment="0" applyProtection="0"/>
    <xf numFmtId="4" fontId="75" fillId="0" borderId="0">
      <alignment horizontal="left" vertical="top" wrapText="1"/>
      <protection/>
    </xf>
    <xf numFmtId="0" fontId="64" fillId="0" borderId="0">
      <alignment/>
      <protection/>
    </xf>
    <xf numFmtId="4" fontId="75" fillId="0" borderId="0">
      <alignment horizontal="left" vertical="top" wrapText="1"/>
      <protection/>
    </xf>
    <xf numFmtId="0" fontId="64" fillId="0" borderId="0">
      <alignment/>
      <protection/>
    </xf>
    <xf numFmtId="2" fontId="57" fillId="0" borderId="0">
      <alignment/>
      <protection/>
    </xf>
    <xf numFmtId="4" fontId="58" fillId="0" borderId="0">
      <alignment horizontal="left" vertical="top" wrapText="1"/>
      <protection/>
    </xf>
    <xf numFmtId="0" fontId="19" fillId="15" borderId="0" applyNumberFormat="0" applyBorder="0" applyAlignment="0" applyProtection="0"/>
    <xf numFmtId="0" fontId="19" fillId="15" borderId="0" applyNumberFormat="0" applyBorder="0" applyAlignment="0" applyProtection="0"/>
    <xf numFmtId="0" fontId="67" fillId="0" borderId="0">
      <alignment/>
      <protection/>
    </xf>
    <xf numFmtId="0" fontId="0" fillId="0" borderId="0">
      <alignment/>
      <protection/>
    </xf>
    <xf numFmtId="0" fontId="0" fillId="9" borderId="10" applyNumberFormat="0" applyAlignment="0" applyProtection="0"/>
    <xf numFmtId="0" fontId="81" fillId="0" borderId="0" applyNumberFormat="0" applyFill="0" applyBorder="0" applyAlignment="0" applyProtection="0"/>
    <xf numFmtId="9" fontId="1" fillId="0" borderId="0" applyFill="0" applyBorder="0" applyAlignment="0" applyProtection="0"/>
    <xf numFmtId="0" fontId="0" fillId="9" borderId="10" applyNumberFormat="0" applyAlignment="0" applyProtection="0"/>
    <xf numFmtId="0" fontId="20" fillId="0" borderId="0" applyNumberFormat="0" applyFill="0" applyBorder="0" applyAlignment="0" applyProtection="0"/>
    <xf numFmtId="0" fontId="13" fillId="8" borderId="6" applyNumberFormat="0" applyAlignment="0" applyProtection="0"/>
    <xf numFmtId="0" fontId="8" fillId="0" borderId="0" applyNumberFormat="0" applyFill="0" applyBorder="0" applyAlignment="0" applyProtection="0"/>
    <xf numFmtId="0" fontId="82" fillId="0" borderId="0" applyNumberFormat="0" applyFill="0" applyBorder="0" applyAlignment="0" applyProtection="0"/>
    <xf numFmtId="0" fontId="3" fillId="26"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14" fillId="0" borderId="7" applyNumberFormat="0" applyFill="0" applyAlignment="0" applyProtection="0"/>
    <xf numFmtId="0" fontId="6" fillId="24" borderId="2" applyNumberFormat="0" applyAlignment="0" applyProtection="0"/>
    <xf numFmtId="0" fontId="5" fillId="14" borderId="1" applyNumberFormat="0" applyAlignment="0" applyProtection="0"/>
    <xf numFmtId="0" fontId="4" fillId="3" borderId="0" applyNumberFormat="0" applyBorder="0" applyAlignment="0" applyProtection="0"/>
    <xf numFmtId="0" fontId="21" fillId="0" borderId="0" applyNumberFormat="0" applyFill="0" applyBorder="0" applyAlignment="0" applyProtection="0"/>
    <xf numFmtId="0" fontId="22" fillId="0" borderId="11" applyNumberFormat="0" applyFill="0" applyAlignment="0" applyProtection="0"/>
    <xf numFmtId="164" fontId="1" fillId="0" borderId="0" applyFill="0" applyBorder="0" applyAlignment="0" applyProtection="0"/>
    <xf numFmtId="42" fontId="1" fillId="0" borderId="0" applyFill="0" applyBorder="0" applyAlignment="0" applyProtection="0"/>
    <xf numFmtId="165" fontId="0" fillId="0" borderId="0" applyFill="0" applyBorder="0" applyAlignment="0" applyProtection="0"/>
    <xf numFmtId="41" fontId="1" fillId="0" borderId="0" applyFill="0" applyBorder="0" applyAlignment="0" applyProtection="0"/>
    <xf numFmtId="0" fontId="12" fillId="7" borderId="1" applyNumberFormat="0" applyAlignment="0" applyProtection="0"/>
    <xf numFmtId="0" fontId="22" fillId="0" borderId="12" applyNumberFormat="0" applyFill="0" applyAlignment="0" applyProtection="0"/>
    <xf numFmtId="0" fontId="20" fillId="0" borderId="0" applyNumberFormat="0" applyFill="0" applyBorder="0" applyAlignment="0" applyProtection="0"/>
  </cellStyleXfs>
  <cellXfs count="561">
    <xf numFmtId="0" fontId="0" fillId="0" borderId="0" xfId="0" applyAlignment="1">
      <alignment/>
    </xf>
    <xf numFmtId="0" fontId="23" fillId="0" borderId="0" xfId="0" applyFont="1" applyFill="1" applyBorder="1" applyAlignment="1">
      <alignment horizontal="left" vertical="top" wrapText="1"/>
    </xf>
    <xf numFmtId="4" fontId="24" fillId="0" borderId="0" xfId="0" applyNumberFormat="1" applyFont="1" applyFill="1" applyBorder="1" applyAlignment="1">
      <alignment horizontal="left" wrapText="1"/>
    </xf>
    <xf numFmtId="164" fontId="1" fillId="0" borderId="0" xfId="118" applyFill="1" applyBorder="1" applyAlignment="1" applyProtection="1">
      <alignment horizontal="center" wrapText="1"/>
      <protection/>
    </xf>
    <xf numFmtId="4" fontId="24" fillId="0" borderId="0" xfId="0" applyNumberFormat="1" applyFont="1" applyFill="1" applyBorder="1" applyAlignment="1">
      <alignment horizontal="center" wrapText="1"/>
    </xf>
    <xf numFmtId="0" fontId="25" fillId="0" borderId="0" xfId="0" applyFont="1" applyFill="1" applyBorder="1" applyAlignment="1">
      <alignment horizontal="center" wrapText="1"/>
    </xf>
    <xf numFmtId="0" fontId="25" fillId="0" borderId="0" xfId="0" applyFont="1" applyFill="1" applyBorder="1" applyAlignment="1">
      <alignment wrapText="1"/>
    </xf>
    <xf numFmtId="0" fontId="0" fillId="0" borderId="0" xfId="0" applyFont="1" applyAlignment="1">
      <alignment/>
    </xf>
    <xf numFmtId="4" fontId="23" fillId="0" borderId="0" xfId="0" applyNumberFormat="1" applyFont="1" applyFill="1" applyBorder="1" applyAlignment="1">
      <alignment horizontal="left" wrapText="1"/>
    </xf>
    <xf numFmtId="164" fontId="24" fillId="0" borderId="0" xfId="118" applyFont="1" applyFill="1" applyBorder="1" applyAlignment="1" applyProtection="1">
      <alignment horizontal="center" wrapText="1"/>
      <protection/>
    </xf>
    <xf numFmtId="3" fontId="26" fillId="0" borderId="0" xfId="0" applyNumberFormat="1" applyFont="1" applyFill="1" applyBorder="1" applyAlignment="1">
      <alignment horizontal="left" vertical="top"/>
    </xf>
    <xf numFmtId="3" fontId="27" fillId="0" borderId="0" xfId="0" applyNumberFormat="1" applyFont="1" applyFill="1" applyBorder="1" applyAlignment="1">
      <alignment horizontal="left" vertical="top"/>
    </xf>
    <xf numFmtId="0" fontId="24" fillId="0" borderId="0" xfId="0" applyFont="1" applyBorder="1" applyAlignment="1">
      <alignment/>
    </xf>
    <xf numFmtId="4" fontId="26" fillId="0" borderId="0" xfId="0" applyNumberFormat="1" applyFont="1" applyFill="1" applyBorder="1" applyAlignment="1">
      <alignment horizontal="left" vertical="top" wrapText="1"/>
    </xf>
    <xf numFmtId="4" fontId="24" fillId="0" borderId="0" xfId="120" applyNumberFormat="1" applyFont="1" applyFill="1" applyBorder="1" applyAlignment="1" applyProtection="1">
      <alignment horizontal="center" wrapText="1"/>
      <protection/>
    </xf>
    <xf numFmtId="0" fontId="23" fillId="0" borderId="0" xfId="0" applyFont="1" applyFill="1" applyBorder="1" applyAlignment="1">
      <alignment horizontal="left" vertical="top"/>
    </xf>
    <xf numFmtId="4" fontId="27" fillId="0" borderId="0" xfId="0" applyNumberFormat="1" applyFont="1" applyFill="1" applyBorder="1" applyAlignment="1">
      <alignment horizontal="left" vertical="top" wrapText="1"/>
    </xf>
    <xf numFmtId="4" fontId="26" fillId="0" borderId="0" xfId="0" applyNumberFormat="1" applyFont="1" applyFill="1" applyBorder="1" applyAlignment="1">
      <alignment horizontal="left" vertical="top"/>
    </xf>
    <xf numFmtId="4" fontId="26" fillId="0" borderId="0" xfId="0" applyNumberFormat="1" applyFont="1" applyFill="1" applyBorder="1" applyAlignment="1">
      <alignment horizontal="left"/>
    </xf>
    <xf numFmtId="4" fontId="24" fillId="0" borderId="0" xfId="0" applyNumberFormat="1" applyFont="1" applyFill="1" applyBorder="1" applyAlignment="1">
      <alignment horizontal="left" vertical="top" wrapText="1"/>
    </xf>
    <xf numFmtId="4" fontId="23" fillId="0" borderId="0" xfId="120" applyNumberFormat="1" applyFont="1" applyFill="1" applyBorder="1" applyAlignment="1" applyProtection="1">
      <alignment horizontal="center" wrapText="1"/>
      <protection/>
    </xf>
    <xf numFmtId="0" fontId="28" fillId="0" borderId="0" xfId="0" applyFont="1" applyFill="1" applyBorder="1" applyAlignment="1">
      <alignment horizontal="center" wrapText="1"/>
    </xf>
    <xf numFmtId="0" fontId="28" fillId="0" borderId="0" xfId="0" applyFont="1" applyFill="1" applyBorder="1" applyAlignment="1">
      <alignment wrapText="1"/>
    </xf>
    <xf numFmtId="0" fontId="29" fillId="0" borderId="0" xfId="0" applyFont="1" applyAlignment="1">
      <alignment/>
    </xf>
    <xf numFmtId="164" fontId="24" fillId="0" borderId="0" xfId="118" applyFont="1" applyFill="1" applyBorder="1" applyAlignment="1" applyProtection="1">
      <alignment/>
      <protection/>
    </xf>
    <xf numFmtId="164" fontId="1" fillId="0" borderId="0" xfId="118" applyFill="1" applyBorder="1" applyAlignment="1" applyProtection="1">
      <alignment/>
      <protection/>
    </xf>
    <xf numFmtId="164" fontId="25" fillId="0" borderId="0" xfId="0" applyNumberFormat="1" applyFont="1" applyFill="1" applyBorder="1" applyAlignment="1">
      <alignment horizontal="center" wrapText="1"/>
    </xf>
    <xf numFmtId="164" fontId="24" fillId="0" borderId="0" xfId="118" applyFont="1" applyFill="1" applyBorder="1" applyAlignment="1" applyProtection="1">
      <alignment horizontal="right" wrapText="1"/>
      <protection/>
    </xf>
    <xf numFmtId="164" fontId="23" fillId="0" borderId="0" xfId="118" applyFont="1" applyFill="1" applyBorder="1" applyAlignment="1" applyProtection="1">
      <alignment/>
      <protection/>
    </xf>
    <xf numFmtId="164" fontId="30" fillId="0" borderId="0" xfId="118" applyFont="1" applyFill="1" applyBorder="1" applyAlignment="1" applyProtection="1">
      <alignment/>
      <protection/>
    </xf>
    <xf numFmtId="4" fontId="26" fillId="0" borderId="0" xfId="0" applyNumberFormat="1" applyFont="1" applyFill="1" applyBorder="1" applyAlignment="1">
      <alignment horizontal="left" wrapText="1"/>
    </xf>
    <xf numFmtId="0" fontId="31" fillId="0" borderId="0" xfId="0" applyFont="1" applyFill="1" applyBorder="1" applyAlignment="1">
      <alignment horizontal="left" vertical="top" wrapText="1"/>
    </xf>
    <xf numFmtId="4" fontId="32" fillId="0" borderId="0" xfId="0" applyNumberFormat="1" applyFont="1" applyFill="1" applyBorder="1" applyAlignment="1">
      <alignment horizontal="left" wrapText="1"/>
    </xf>
    <xf numFmtId="4" fontId="32" fillId="0" borderId="0" xfId="120" applyNumberFormat="1" applyFont="1" applyFill="1" applyBorder="1" applyAlignment="1" applyProtection="1">
      <alignment horizontal="right" wrapText="1"/>
      <protection/>
    </xf>
    <xf numFmtId="4" fontId="32" fillId="0" borderId="0" xfId="0" applyNumberFormat="1" applyFont="1" applyFill="1" applyBorder="1" applyAlignment="1">
      <alignment horizontal="right" wrapText="1"/>
    </xf>
    <xf numFmtId="4" fontId="28" fillId="0" borderId="0" xfId="0" applyNumberFormat="1" applyFont="1" applyFill="1" applyBorder="1" applyAlignment="1">
      <alignment horizontal="right" wrapText="1"/>
    </xf>
    <xf numFmtId="4" fontId="25" fillId="0" borderId="0" xfId="0" applyNumberFormat="1" applyFont="1" applyFill="1" applyBorder="1" applyAlignment="1">
      <alignment wrapText="1"/>
    </xf>
    <xf numFmtId="0" fontId="25" fillId="0" borderId="0" xfId="0" applyFont="1" applyFill="1" applyAlignment="1">
      <alignment/>
    </xf>
    <xf numFmtId="4" fontId="31" fillId="0" borderId="0" xfId="0" applyNumberFormat="1" applyFont="1" applyFill="1" applyBorder="1" applyAlignment="1">
      <alignment horizontal="left" vertical="top" wrapText="1"/>
    </xf>
    <xf numFmtId="4" fontId="32" fillId="0" borderId="0" xfId="0" applyNumberFormat="1" applyFont="1" applyFill="1" applyBorder="1" applyAlignment="1" applyProtection="1">
      <alignment horizontal="right" wrapText="1"/>
      <protection/>
    </xf>
    <xf numFmtId="0" fontId="35" fillId="0" borderId="0" xfId="0" applyFont="1" applyFill="1" applyBorder="1" applyAlignment="1">
      <alignment horizontal="left" vertical="top" wrapText="1"/>
    </xf>
    <xf numFmtId="4"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right" wrapText="1"/>
    </xf>
    <xf numFmtId="4" fontId="36" fillId="0" borderId="0" xfId="0" applyNumberFormat="1" applyFont="1" applyFill="1" applyBorder="1" applyAlignment="1" applyProtection="1">
      <alignment horizontal="right" wrapText="1"/>
      <protection/>
    </xf>
    <xf numFmtId="4" fontId="37" fillId="0" borderId="0" xfId="0" applyNumberFormat="1" applyFont="1" applyFill="1" applyBorder="1" applyAlignment="1">
      <alignment horizontal="right" wrapText="1"/>
    </xf>
    <xf numFmtId="4" fontId="38" fillId="0" borderId="0" xfId="0" applyNumberFormat="1" applyFont="1" applyFill="1" applyBorder="1" applyAlignment="1">
      <alignment wrapText="1"/>
    </xf>
    <xf numFmtId="2" fontId="36" fillId="8" borderId="0" xfId="0" applyNumberFormat="1" applyFont="1" applyFill="1" applyBorder="1" applyAlignment="1">
      <alignment horizontal="right"/>
    </xf>
    <xf numFmtId="0" fontId="36" fillId="8" borderId="0" xfId="0" applyFont="1" applyFill="1" applyBorder="1" applyAlignment="1">
      <alignment horizontal="right" vertical="top"/>
    </xf>
    <xf numFmtId="4" fontId="36" fillId="8" borderId="0" xfId="0" applyNumberFormat="1" applyFont="1" applyFill="1" applyBorder="1" applyAlignment="1">
      <alignment horizontal="right" wrapText="1"/>
    </xf>
    <xf numFmtId="4" fontId="36" fillId="8" borderId="0" xfId="0" applyNumberFormat="1" applyFont="1" applyFill="1" applyBorder="1" applyAlignment="1" applyProtection="1">
      <alignment horizontal="right" wrapText="1"/>
      <protection/>
    </xf>
    <xf numFmtId="4" fontId="37" fillId="8" borderId="0" xfId="0" applyNumberFormat="1" applyFont="1" applyFill="1" applyBorder="1" applyAlignment="1">
      <alignment horizontal="right" wrapText="1"/>
    </xf>
    <xf numFmtId="0" fontId="35" fillId="0" borderId="0" xfId="0" applyFont="1" applyFill="1" applyAlignment="1">
      <alignment/>
    </xf>
    <xf numFmtId="2" fontId="36" fillId="0" borderId="0" xfId="0" applyNumberFormat="1" applyFont="1" applyFill="1" applyBorder="1" applyAlignment="1">
      <alignment horizontal="right"/>
    </xf>
    <xf numFmtId="0" fontId="36" fillId="0" borderId="0" xfId="0" applyFont="1" applyFill="1" applyBorder="1" applyAlignment="1">
      <alignment horizontal="right" vertical="top"/>
    </xf>
    <xf numFmtId="4" fontId="35" fillId="0" borderId="0" xfId="0" applyNumberFormat="1" applyFont="1" applyFill="1" applyBorder="1" applyAlignment="1">
      <alignment horizontal="left" vertical="top" wrapText="1"/>
    </xf>
    <xf numFmtId="0" fontId="36" fillId="0" borderId="0" xfId="97" applyFont="1" applyFill="1" applyAlignment="1">
      <alignment vertical="top" wrapText="1"/>
      <protection/>
    </xf>
    <xf numFmtId="4" fontId="38" fillId="0" borderId="0" xfId="0" applyNumberFormat="1" applyFont="1" applyFill="1" applyBorder="1" applyAlignment="1">
      <alignment horizontal="right" wrapText="1"/>
    </xf>
    <xf numFmtId="0" fontId="37" fillId="0" borderId="0" xfId="0" applyFont="1" applyFill="1" applyBorder="1" applyAlignment="1">
      <alignment wrapText="1"/>
    </xf>
    <xf numFmtId="0" fontId="37" fillId="0" borderId="0" xfId="0" applyFont="1" applyFill="1" applyBorder="1" applyAlignment="1">
      <alignment horizontal="right" wrapText="1"/>
    </xf>
    <xf numFmtId="166" fontId="36" fillId="0" borderId="0" xfId="0" applyNumberFormat="1" applyFont="1" applyFill="1" applyAlignment="1">
      <alignment horizontal="right"/>
    </xf>
    <xf numFmtId="4" fontId="36" fillId="0" borderId="0" xfId="120" applyNumberFormat="1" applyFont="1" applyFill="1" applyBorder="1" applyAlignment="1" applyProtection="1">
      <alignment horizontal="right" wrapText="1"/>
      <protection/>
    </xf>
    <xf numFmtId="166" fontId="36" fillId="0" borderId="0" xfId="120" applyNumberFormat="1" applyFont="1" applyFill="1" applyBorder="1" applyAlignment="1" applyProtection="1">
      <alignment horizontal="right" wrapText="1"/>
      <protection/>
    </xf>
    <xf numFmtId="4" fontId="36" fillId="0" borderId="0" xfId="0" applyNumberFormat="1" applyFont="1" applyFill="1" applyBorder="1" applyAlignment="1">
      <alignment horizontal="left" wrapText="1"/>
    </xf>
    <xf numFmtId="0" fontId="36" fillId="0" borderId="0" xfId="0" applyNumberFormat="1" applyFont="1" applyFill="1" applyBorder="1" applyAlignment="1">
      <alignment wrapText="1"/>
    </xf>
    <xf numFmtId="166" fontId="35" fillId="0" borderId="0" xfId="120" applyNumberFormat="1" applyFont="1" applyFill="1" applyBorder="1" applyAlignment="1" applyProtection="1">
      <alignment horizontal="right" wrapText="1"/>
      <protection/>
    </xf>
    <xf numFmtId="0" fontId="36" fillId="0" borderId="0" xfId="0" applyFont="1" applyFill="1" applyBorder="1" applyAlignment="1">
      <alignment horizontal="left" vertical="top" wrapText="1"/>
    </xf>
    <xf numFmtId="166" fontId="38" fillId="0" borderId="0" xfId="0" applyNumberFormat="1" applyFont="1" applyFill="1" applyAlignment="1">
      <alignment horizontal="right"/>
    </xf>
    <xf numFmtId="0" fontId="38" fillId="0" borderId="0" xfId="0" applyFont="1" applyFill="1" applyAlignment="1">
      <alignment horizontal="right"/>
    </xf>
    <xf numFmtId="0" fontId="39" fillId="0" borderId="0" xfId="0" applyFont="1" applyAlignment="1">
      <alignment/>
    </xf>
    <xf numFmtId="166" fontId="32" fillId="0" borderId="0" xfId="120" applyNumberFormat="1" applyFont="1" applyFill="1" applyBorder="1" applyAlignment="1" applyProtection="1">
      <alignment horizontal="right" wrapText="1"/>
      <protection/>
    </xf>
    <xf numFmtId="0" fontId="36" fillId="0" borderId="0" xfId="97" applyFont="1" applyFill="1" applyAlignment="1">
      <alignment horizontal="right"/>
      <protection/>
    </xf>
    <xf numFmtId="4" fontId="38" fillId="0" borderId="0" xfId="0" applyNumberFormat="1" applyFont="1" applyFill="1" applyAlignment="1">
      <alignment wrapText="1"/>
    </xf>
    <xf numFmtId="0" fontId="36" fillId="0" borderId="0" xfId="97" applyFont="1" applyFill="1" applyBorder="1" applyAlignment="1">
      <alignment vertical="top" wrapText="1"/>
      <protection/>
    </xf>
    <xf numFmtId="0" fontId="35" fillId="0" borderId="13" xfId="0" applyFont="1" applyFill="1" applyBorder="1" applyAlignment="1">
      <alignment horizontal="left" vertical="top" wrapText="1"/>
    </xf>
    <xf numFmtId="0" fontId="36" fillId="0" borderId="13" xfId="97" applyFont="1" applyFill="1" applyBorder="1" applyAlignment="1">
      <alignment vertical="top" wrapText="1"/>
      <protection/>
    </xf>
    <xf numFmtId="0" fontId="36" fillId="0" borderId="13" xfId="97" applyFont="1" applyFill="1" applyBorder="1" applyAlignment="1">
      <alignment horizontal="right"/>
      <protection/>
    </xf>
    <xf numFmtId="4" fontId="38" fillId="0" borderId="13" xfId="0" applyNumberFormat="1" applyFont="1" applyFill="1" applyBorder="1" applyAlignment="1">
      <alignment wrapText="1"/>
    </xf>
    <xf numFmtId="0" fontId="35" fillId="0" borderId="0" xfId="0" applyFont="1" applyFill="1" applyBorder="1" applyAlignment="1">
      <alignment horizontal="right"/>
    </xf>
    <xf numFmtId="0" fontId="35" fillId="0" borderId="0" xfId="0" applyFont="1" applyFill="1" applyBorder="1" applyAlignment="1">
      <alignment/>
    </xf>
    <xf numFmtId="4" fontId="35" fillId="0" borderId="0" xfId="0" applyNumberFormat="1" applyFont="1" applyFill="1" applyBorder="1" applyAlignment="1">
      <alignment horizontal="right"/>
    </xf>
    <xf numFmtId="4" fontId="35" fillId="0" borderId="0" xfId="0" applyNumberFormat="1" applyFont="1" applyFill="1" applyBorder="1" applyAlignment="1" applyProtection="1">
      <alignment horizontal="right" wrapText="1"/>
      <protection/>
    </xf>
    <xf numFmtId="2" fontId="31" fillId="0" borderId="0" xfId="0" applyNumberFormat="1" applyFont="1" applyFill="1" applyBorder="1" applyAlignment="1">
      <alignment horizontal="right"/>
    </xf>
    <xf numFmtId="0" fontId="32" fillId="0" borderId="0" xfId="0" applyFont="1" applyFill="1" applyBorder="1" applyAlignment="1">
      <alignment horizontal="right"/>
    </xf>
    <xf numFmtId="0" fontId="31" fillId="0" borderId="0" xfId="0" applyFont="1" applyFill="1" applyBorder="1" applyAlignment="1">
      <alignment/>
    </xf>
    <xf numFmtId="4" fontId="32" fillId="0" borderId="0" xfId="0" applyNumberFormat="1" applyFont="1" applyFill="1" applyBorder="1" applyAlignment="1">
      <alignment horizontal="right"/>
    </xf>
    <xf numFmtId="2" fontId="32" fillId="0" borderId="0" xfId="0" applyNumberFormat="1" applyFont="1" applyFill="1" applyBorder="1" applyAlignment="1">
      <alignment horizontal="right"/>
    </xf>
    <xf numFmtId="4" fontId="32" fillId="0" borderId="0" xfId="0" applyNumberFormat="1" applyFont="1" applyFill="1" applyBorder="1" applyAlignment="1">
      <alignment horizontal="left" vertical="top" wrapText="1"/>
    </xf>
    <xf numFmtId="3" fontId="36" fillId="0" borderId="0" xfId="0" applyNumberFormat="1" applyFont="1" applyFill="1" applyBorder="1" applyAlignment="1">
      <alignment horizontal="right" wrapText="1"/>
    </xf>
    <xf numFmtId="0" fontId="36" fillId="0" borderId="0" xfId="97" applyFont="1" applyFill="1" applyBorder="1" applyAlignment="1">
      <alignment horizontal="right"/>
      <protection/>
    </xf>
    <xf numFmtId="0" fontId="35" fillId="0" borderId="14" xfId="0" applyFont="1" applyFill="1" applyBorder="1" applyAlignment="1">
      <alignment horizontal="left" vertical="top" wrapText="1"/>
    </xf>
    <xf numFmtId="0" fontId="36" fillId="0" borderId="14" xfId="97" applyFont="1" applyFill="1" applyBorder="1" applyAlignment="1">
      <alignment vertical="top" wrapText="1"/>
      <protection/>
    </xf>
    <xf numFmtId="0" fontId="36" fillId="0" borderId="14" xfId="97" applyFont="1" applyFill="1" applyBorder="1" applyAlignment="1">
      <alignment horizontal="right"/>
      <protection/>
    </xf>
    <xf numFmtId="4" fontId="38" fillId="0" borderId="14" xfId="0" applyNumberFormat="1" applyFont="1" applyFill="1" applyBorder="1" applyAlignment="1">
      <alignment wrapText="1"/>
    </xf>
    <xf numFmtId="4" fontId="37" fillId="0" borderId="14" xfId="0" applyNumberFormat="1" applyFont="1" applyFill="1" applyBorder="1" applyAlignment="1">
      <alignment horizontal="right" wrapText="1"/>
    </xf>
    <xf numFmtId="4" fontId="36" fillId="0" borderId="14" xfId="0" applyNumberFormat="1" applyFont="1" applyFill="1" applyBorder="1" applyAlignment="1" applyProtection="1">
      <alignment horizontal="right" wrapText="1"/>
      <protection/>
    </xf>
    <xf numFmtId="0" fontId="36" fillId="0" borderId="0" xfId="0" applyFont="1" applyFill="1" applyBorder="1" applyAlignment="1">
      <alignment horizontal="right" vertical="top" wrapText="1"/>
    </xf>
    <xf numFmtId="0" fontId="35" fillId="0" borderId="0" xfId="0" applyFont="1" applyFill="1" applyBorder="1" applyAlignment="1">
      <alignment vertical="top" wrapText="1"/>
    </xf>
    <xf numFmtId="4" fontId="36" fillId="0" borderId="0" xfId="0" applyNumberFormat="1" applyFont="1" applyFill="1" applyBorder="1" applyAlignment="1">
      <alignment horizontal="right" vertical="top" wrapText="1"/>
    </xf>
    <xf numFmtId="4" fontId="35" fillId="0" borderId="0" xfId="0" applyNumberFormat="1" applyFont="1" applyFill="1" applyBorder="1" applyAlignment="1">
      <alignment horizontal="right" vertical="top" wrapText="1"/>
    </xf>
    <xf numFmtId="4" fontId="37" fillId="0" borderId="0" xfId="0" applyNumberFormat="1" applyFont="1" applyFill="1" applyAlignment="1">
      <alignment/>
    </xf>
    <xf numFmtId="4" fontId="40" fillId="0" borderId="0" xfId="0" applyNumberFormat="1" applyFont="1" applyFill="1" applyBorder="1" applyAlignment="1">
      <alignment horizontal="left" wrapText="1"/>
    </xf>
    <xf numFmtId="2" fontId="31" fillId="0" borderId="0" xfId="0" applyNumberFormat="1" applyFont="1" applyFill="1" applyBorder="1" applyAlignment="1">
      <alignment horizontal="left" vertical="top" wrapText="1"/>
    </xf>
    <xf numFmtId="2" fontId="32" fillId="0" borderId="0" xfId="0" applyNumberFormat="1" applyFont="1" applyFill="1" applyBorder="1" applyAlignment="1" applyProtection="1">
      <alignment horizontal="right" wrapText="1"/>
      <protection/>
    </xf>
    <xf numFmtId="166" fontId="31" fillId="0" borderId="0" xfId="0" applyNumberFormat="1" applyFont="1" applyFill="1" applyBorder="1" applyAlignment="1">
      <alignment horizontal="right" wrapText="1"/>
    </xf>
    <xf numFmtId="0" fontId="31" fillId="0" borderId="0" xfId="0" applyFont="1" applyFill="1" applyBorder="1" applyAlignment="1">
      <alignment wrapText="1"/>
    </xf>
    <xf numFmtId="0" fontId="32" fillId="0" borderId="0" xfId="0" applyFont="1" applyFill="1" applyBorder="1" applyAlignment="1">
      <alignment wrapText="1"/>
    </xf>
    <xf numFmtId="0" fontId="32" fillId="0" borderId="0" xfId="0" applyFont="1" applyFill="1" applyAlignment="1">
      <alignment/>
    </xf>
    <xf numFmtId="4" fontId="34" fillId="0" borderId="0" xfId="120" applyNumberFormat="1" applyFont="1" applyFill="1" applyBorder="1" applyAlignment="1" applyProtection="1">
      <alignment horizontal="right" wrapText="1"/>
      <protection/>
    </xf>
    <xf numFmtId="2" fontId="33" fillId="0" borderId="0" xfId="0" applyNumberFormat="1" applyFont="1" applyFill="1" applyBorder="1" applyAlignment="1">
      <alignment horizontal="left" vertical="top" wrapText="1"/>
    </xf>
    <xf numFmtId="4" fontId="34" fillId="0" borderId="0" xfId="0" applyNumberFormat="1" applyFont="1" applyFill="1" applyBorder="1" applyAlignment="1">
      <alignment horizontal="left" vertical="top" wrapText="1"/>
    </xf>
    <xf numFmtId="2" fontId="34" fillId="0" borderId="0" xfId="0" applyNumberFormat="1" applyFont="1" applyFill="1" applyBorder="1" applyAlignment="1" applyProtection="1">
      <alignment horizontal="right" wrapText="1"/>
      <protection/>
    </xf>
    <xf numFmtId="166" fontId="33" fillId="0" borderId="0" xfId="0" applyNumberFormat="1" applyFont="1" applyFill="1" applyBorder="1" applyAlignment="1">
      <alignment horizontal="right" wrapText="1"/>
    </xf>
    <xf numFmtId="0" fontId="33" fillId="0" borderId="0" xfId="0" applyFont="1" applyFill="1" applyBorder="1" applyAlignment="1">
      <alignment wrapText="1"/>
    </xf>
    <xf numFmtId="0" fontId="34" fillId="0" borderId="15" xfId="0" applyFont="1" applyFill="1" applyBorder="1" applyAlignment="1">
      <alignment wrapText="1"/>
    </xf>
    <xf numFmtId="0" fontId="34" fillId="0" borderId="15" xfId="0" applyFont="1" applyFill="1" applyBorder="1" applyAlignment="1">
      <alignment/>
    </xf>
    <xf numFmtId="2" fontId="35" fillId="0" borderId="0" xfId="0" applyNumberFormat="1" applyFont="1" applyFill="1" applyBorder="1" applyAlignment="1">
      <alignment horizontal="left" vertical="top" wrapText="1"/>
    </xf>
    <xf numFmtId="2" fontId="36" fillId="0" borderId="0" xfId="0" applyNumberFormat="1" applyFont="1" applyFill="1" applyBorder="1" applyAlignment="1">
      <alignment horizontal="right" wrapText="1"/>
    </xf>
    <xf numFmtId="166" fontId="35" fillId="0" borderId="0" xfId="0" applyNumberFormat="1" applyFont="1" applyFill="1" applyBorder="1" applyAlignment="1">
      <alignment horizontal="right" wrapText="1"/>
    </xf>
    <xf numFmtId="0" fontId="35" fillId="0" borderId="0" xfId="0" applyFont="1" applyFill="1" applyBorder="1" applyAlignment="1">
      <alignment wrapText="1"/>
    </xf>
    <xf numFmtId="0" fontId="36" fillId="0" borderId="0" xfId="0" applyFont="1" applyFill="1" applyBorder="1" applyAlignment="1">
      <alignment horizontal="right"/>
    </xf>
    <xf numFmtId="166" fontId="35" fillId="0" borderId="0" xfId="0" applyNumberFormat="1" applyFont="1" applyFill="1" applyBorder="1" applyAlignment="1">
      <alignment horizontal="right"/>
    </xf>
    <xf numFmtId="167" fontId="35" fillId="0" borderId="0" xfId="0" applyNumberFormat="1" applyFont="1" applyFill="1" applyBorder="1" applyAlignment="1">
      <alignment horizontal="left" vertical="top" wrapText="1"/>
    </xf>
    <xf numFmtId="167" fontId="36" fillId="0" borderId="0" xfId="0" applyNumberFormat="1" applyFont="1" applyFill="1" applyBorder="1" applyAlignment="1">
      <alignment horizontal="left" vertical="top" wrapText="1"/>
    </xf>
    <xf numFmtId="2" fontId="36" fillId="8" borderId="0" xfId="0" applyNumberFormat="1" applyFont="1" applyFill="1" applyBorder="1" applyAlignment="1" applyProtection="1">
      <alignment horizontal="right" wrapText="1"/>
      <protection/>
    </xf>
    <xf numFmtId="2" fontId="35" fillId="8" borderId="0" xfId="0" applyNumberFormat="1" applyFont="1" applyFill="1" applyBorder="1" applyAlignment="1" applyProtection="1">
      <alignment horizontal="right" wrapText="1"/>
      <protection/>
    </xf>
    <xf numFmtId="0" fontId="39" fillId="0" borderId="0" xfId="0" applyFont="1" applyFill="1" applyAlignment="1">
      <alignment/>
    </xf>
    <xf numFmtId="0" fontId="39" fillId="0" borderId="0" xfId="0" applyFont="1" applyFill="1" applyAlignment="1">
      <alignment horizontal="right"/>
    </xf>
    <xf numFmtId="0" fontId="41" fillId="0" borderId="0" xfId="0" applyFont="1" applyFill="1" applyAlignment="1">
      <alignment/>
    </xf>
    <xf numFmtId="168" fontId="35" fillId="0" borderId="0" xfId="0" applyNumberFormat="1" applyFont="1" applyFill="1" applyBorder="1" applyAlignment="1" applyProtection="1">
      <alignment horizontal="right" wrapText="1"/>
      <protection/>
    </xf>
    <xf numFmtId="169" fontId="36" fillId="0" borderId="0" xfId="0" applyNumberFormat="1" applyFont="1" applyFill="1" applyBorder="1" applyAlignment="1">
      <alignment horizontal="right" wrapText="1"/>
    </xf>
    <xf numFmtId="0" fontId="36" fillId="0" borderId="0" xfId="0" applyFont="1" applyFill="1" applyBorder="1" applyAlignment="1">
      <alignment vertical="top" wrapText="1"/>
    </xf>
    <xf numFmtId="2" fontId="35" fillId="0" borderId="13" xfId="0" applyNumberFormat="1" applyFont="1" applyFill="1" applyBorder="1" applyAlignment="1">
      <alignment horizontal="left" vertical="top" wrapText="1"/>
    </xf>
    <xf numFmtId="0" fontId="36" fillId="0" borderId="13" xfId="0" applyFont="1" applyFill="1" applyBorder="1" applyAlignment="1">
      <alignment vertical="top" wrapText="1"/>
    </xf>
    <xf numFmtId="0" fontId="35" fillId="0" borderId="0" xfId="0" applyFont="1" applyFill="1" applyAlignment="1">
      <alignment wrapText="1"/>
    </xf>
    <xf numFmtId="2" fontId="36" fillId="0" borderId="0" xfId="0" applyNumberFormat="1" applyFont="1" applyFill="1" applyAlignment="1">
      <alignment/>
    </xf>
    <xf numFmtId="4" fontId="36" fillId="0" borderId="13" xfId="120" applyNumberFormat="1" applyFont="1" applyFill="1" applyBorder="1" applyAlignment="1" applyProtection="1">
      <alignment horizontal="right" wrapText="1"/>
      <protection/>
    </xf>
    <xf numFmtId="2" fontId="36" fillId="0" borderId="13" xfId="0" applyNumberFormat="1" applyFont="1" applyFill="1" applyBorder="1" applyAlignment="1">
      <alignment horizontal="right" wrapText="1"/>
    </xf>
    <xf numFmtId="0" fontId="35" fillId="0" borderId="0" xfId="0" applyFont="1" applyFill="1" applyBorder="1" applyAlignment="1">
      <alignment horizontal="right" wrapText="1"/>
    </xf>
    <xf numFmtId="2" fontId="35" fillId="0" borderId="0" xfId="0" applyNumberFormat="1" applyFont="1" applyFill="1" applyBorder="1" applyAlignment="1">
      <alignment wrapText="1"/>
    </xf>
    <xf numFmtId="0" fontId="35" fillId="0" borderId="0" xfId="0" applyFont="1" applyFill="1" applyBorder="1" applyAlignment="1">
      <alignment horizontal="left" vertical="top"/>
    </xf>
    <xf numFmtId="168" fontId="35" fillId="0" borderId="0" xfId="0" applyNumberFormat="1" applyFont="1" applyFill="1" applyAlignment="1">
      <alignment/>
    </xf>
    <xf numFmtId="2" fontId="36" fillId="0" borderId="0" xfId="0" applyNumberFormat="1" applyFont="1" applyFill="1" applyBorder="1" applyAlignment="1">
      <alignment horizontal="left" vertical="top" wrapText="1"/>
    </xf>
    <xf numFmtId="0" fontId="36" fillId="0" borderId="0" xfId="0" applyFont="1" applyFill="1" applyAlignment="1">
      <alignment horizontal="right"/>
    </xf>
    <xf numFmtId="0" fontId="36" fillId="0" borderId="0" xfId="0" applyFont="1" applyFill="1" applyAlignment="1">
      <alignment wrapText="1"/>
    </xf>
    <xf numFmtId="2" fontId="36" fillId="0" borderId="0" xfId="0" applyNumberFormat="1" applyFont="1" applyFill="1" applyAlignment="1">
      <alignment horizontal="right"/>
    </xf>
    <xf numFmtId="0" fontId="42" fillId="0" borderId="0" xfId="0" applyFont="1" applyFill="1" applyBorder="1" applyAlignment="1">
      <alignment wrapText="1"/>
    </xf>
    <xf numFmtId="0" fontId="42" fillId="0" borderId="0" xfId="0" applyFont="1" applyFill="1" applyAlignment="1">
      <alignment/>
    </xf>
    <xf numFmtId="0" fontId="43" fillId="0" borderId="0" xfId="0" applyFont="1" applyAlignment="1">
      <alignment/>
    </xf>
    <xf numFmtId="0" fontId="36" fillId="0" borderId="13" xfId="0" applyFont="1" applyFill="1" applyBorder="1" applyAlignment="1">
      <alignment wrapText="1"/>
    </xf>
    <xf numFmtId="2" fontId="36" fillId="0" borderId="0" xfId="0" applyNumberFormat="1" applyFont="1" applyFill="1" applyBorder="1" applyAlignment="1" applyProtection="1">
      <alignment horizontal="right" wrapText="1"/>
      <protection/>
    </xf>
    <xf numFmtId="4" fontId="36" fillId="0" borderId="13" xfId="0" applyNumberFormat="1" applyFont="1" applyFill="1" applyBorder="1" applyAlignment="1">
      <alignment horizontal="left" vertical="top" wrapText="1"/>
    </xf>
    <xf numFmtId="2" fontId="36" fillId="0" borderId="13" xfId="0" applyNumberFormat="1" applyFont="1" applyFill="1" applyBorder="1" applyAlignment="1" applyProtection="1">
      <alignment horizontal="right" wrapText="1"/>
      <protection/>
    </xf>
    <xf numFmtId="4" fontId="35" fillId="0" borderId="0" xfId="120" applyNumberFormat="1" applyFont="1" applyFill="1" applyBorder="1" applyAlignment="1" applyProtection="1">
      <alignment horizontal="right" wrapText="1"/>
      <protection/>
    </xf>
    <xf numFmtId="2" fontId="35" fillId="0" borderId="0" xfId="0" applyNumberFormat="1" applyFont="1" applyFill="1" applyBorder="1" applyAlignment="1" applyProtection="1">
      <alignment horizontal="right" wrapText="1"/>
      <protection/>
    </xf>
    <xf numFmtId="168" fontId="35" fillId="0" borderId="0" xfId="0" applyNumberFormat="1" applyFont="1" applyFill="1" applyBorder="1" applyAlignment="1">
      <alignment/>
    </xf>
    <xf numFmtId="0" fontId="36" fillId="0" borderId="0" xfId="64" applyFont="1" applyFill="1">
      <alignment/>
      <protection/>
    </xf>
    <xf numFmtId="2" fontId="35" fillId="0" borderId="0" xfId="64" applyNumberFormat="1" applyFont="1" applyFill="1" applyBorder="1" applyAlignment="1">
      <alignment horizontal="left" vertical="top" wrapText="1"/>
      <protection/>
    </xf>
    <xf numFmtId="0" fontId="36" fillId="0" borderId="0" xfId="64" applyFont="1" applyFill="1" applyBorder="1" applyAlignment="1">
      <alignment vertical="top" wrapText="1"/>
      <protection/>
    </xf>
    <xf numFmtId="0" fontId="36" fillId="0" borderId="0" xfId="64" applyFont="1" applyFill="1" applyAlignment="1">
      <alignment horizontal="left" vertical="top" wrapText="1"/>
      <protection/>
    </xf>
    <xf numFmtId="0" fontId="31" fillId="0" borderId="0" xfId="0" applyFont="1" applyFill="1" applyBorder="1" applyAlignment="1">
      <alignment horizontal="fill" wrapText="1"/>
    </xf>
    <xf numFmtId="0" fontId="32" fillId="0" borderId="0" xfId="0" applyFont="1" applyFill="1" applyAlignment="1">
      <alignment horizontal="fill"/>
    </xf>
    <xf numFmtId="2" fontId="35" fillId="0" borderId="13" xfId="64" applyNumberFormat="1" applyFont="1" applyFill="1" applyBorder="1" applyAlignment="1">
      <alignment horizontal="left" vertical="top" wrapText="1"/>
      <protection/>
    </xf>
    <xf numFmtId="0" fontId="36" fillId="0" borderId="13" xfId="64" applyFont="1" applyFill="1" applyBorder="1" applyAlignment="1">
      <alignment horizontal="left" vertical="top" wrapText="1"/>
      <protection/>
    </xf>
    <xf numFmtId="2" fontId="35" fillId="0" borderId="13" xfId="0" applyNumberFormat="1" applyFont="1" applyFill="1" applyBorder="1" applyAlignment="1">
      <alignment/>
    </xf>
    <xf numFmtId="0" fontId="36" fillId="0" borderId="0" xfId="64" applyFont="1" applyFill="1" applyBorder="1" applyAlignment="1">
      <alignment horizontal="left" vertical="top" wrapText="1"/>
      <protection/>
    </xf>
    <xf numFmtId="4" fontId="36" fillId="0" borderId="0" xfId="0" applyNumberFormat="1" applyFont="1" applyFill="1" applyAlignment="1">
      <alignment vertical="top" wrapText="1"/>
    </xf>
    <xf numFmtId="0" fontId="36" fillId="0" borderId="0" xfId="0" applyFont="1" applyFill="1" applyBorder="1" applyAlignment="1">
      <alignment wrapText="1"/>
    </xf>
    <xf numFmtId="3" fontId="36" fillId="0" borderId="13" xfId="0" applyNumberFormat="1" applyFont="1" applyFill="1" applyBorder="1" applyAlignment="1">
      <alignment horizontal="right" wrapText="1"/>
    </xf>
    <xf numFmtId="2" fontId="36" fillId="0" borderId="0" xfId="0" applyNumberFormat="1" applyFont="1" applyFill="1" applyBorder="1" applyAlignment="1">
      <alignment horizontal="right" vertical="top" wrapText="1"/>
    </xf>
    <xf numFmtId="0" fontId="35" fillId="0" borderId="0" xfId="0" applyFont="1" applyFill="1" applyBorder="1" applyAlignment="1">
      <alignment horizontal="right" vertical="top" wrapText="1"/>
    </xf>
    <xf numFmtId="2" fontId="35" fillId="0" borderId="0" xfId="0" applyNumberFormat="1" applyFont="1" applyFill="1" applyBorder="1" applyAlignment="1">
      <alignment horizontal="right" vertical="top" wrapText="1"/>
    </xf>
    <xf numFmtId="0" fontId="36" fillId="0" borderId="0" xfId="0" applyFont="1" applyFill="1" applyAlignment="1">
      <alignment horizontal="left" vertical="top" wrapText="1"/>
    </xf>
    <xf numFmtId="168" fontId="35" fillId="0" borderId="0" xfId="0" applyNumberFormat="1" applyFont="1" applyFill="1" applyBorder="1" applyAlignment="1">
      <alignment horizontal="right" wrapText="1"/>
    </xf>
    <xf numFmtId="0" fontId="35" fillId="0" borderId="0" xfId="0" applyFont="1" applyFill="1" applyAlignment="1">
      <alignment vertical="top"/>
    </xf>
    <xf numFmtId="2" fontId="35" fillId="0" borderId="0" xfId="120" applyNumberFormat="1" applyFont="1" applyFill="1" applyBorder="1" applyAlignment="1" applyProtection="1">
      <alignment horizontal="right" wrapText="1"/>
      <protection/>
    </xf>
    <xf numFmtId="2" fontId="35" fillId="0" borderId="0" xfId="0" applyNumberFormat="1" applyFont="1" applyFill="1" applyBorder="1" applyAlignment="1">
      <alignment horizontal="right" wrapText="1"/>
    </xf>
    <xf numFmtId="0" fontId="31" fillId="0" borderId="0" xfId="0" applyFont="1" applyFill="1" applyAlignment="1">
      <alignment/>
    </xf>
    <xf numFmtId="0" fontId="35" fillId="0" borderId="0" xfId="0" applyFont="1" applyFill="1" applyBorder="1" applyAlignment="1">
      <alignment vertical="top"/>
    </xf>
    <xf numFmtId="0" fontId="36" fillId="0" borderId="0" xfId="0" applyFont="1" applyFill="1" applyAlignment="1">
      <alignment/>
    </xf>
    <xf numFmtId="0" fontId="36" fillId="0" borderId="0" xfId="0" applyFont="1" applyFill="1" applyAlignment="1">
      <alignment vertical="top" wrapText="1"/>
    </xf>
    <xf numFmtId="2" fontId="36" fillId="0" borderId="0" xfId="120" applyNumberFormat="1" applyFont="1" applyFill="1" applyBorder="1" applyAlignment="1" applyProtection="1">
      <alignment horizontal="right" wrapText="1"/>
      <protection/>
    </xf>
    <xf numFmtId="0" fontId="31" fillId="0" borderId="0" xfId="0" applyFont="1" applyFill="1" applyAlignment="1">
      <alignment vertical="top"/>
    </xf>
    <xf numFmtId="0" fontId="24" fillId="0" borderId="0" xfId="65" applyFill="1" applyBorder="1" applyProtection="1">
      <alignment/>
      <protection/>
    </xf>
    <xf numFmtId="49" fontId="47" fillId="14" borderId="16" xfId="65" applyNumberFormat="1" applyFont="1" applyFill="1" applyBorder="1" applyAlignment="1" applyProtection="1">
      <alignment horizontal="center" vertical="center"/>
      <protection/>
    </xf>
    <xf numFmtId="49" fontId="47" fillId="14" borderId="17" xfId="65" applyNumberFormat="1" applyFont="1" applyFill="1" applyBorder="1" applyAlignment="1" applyProtection="1">
      <alignment horizontal="left" vertical="center"/>
      <protection/>
    </xf>
    <xf numFmtId="170" fontId="47" fillId="14" borderId="17" xfId="65" applyNumberFormat="1" applyFont="1" applyFill="1" applyBorder="1" applyAlignment="1" applyProtection="1">
      <alignment horizontal="center" vertical="center"/>
      <protection/>
    </xf>
    <xf numFmtId="49" fontId="47" fillId="14" borderId="18" xfId="65" applyNumberFormat="1" applyFont="1" applyFill="1" applyBorder="1" applyAlignment="1" applyProtection="1">
      <alignment horizontal="right" vertical="center"/>
      <protection/>
    </xf>
    <xf numFmtId="0" fontId="47" fillId="27" borderId="16" xfId="65" applyFont="1" applyFill="1" applyBorder="1" applyAlignment="1" applyProtection="1">
      <alignment horizontal="center" vertical="center" wrapText="1"/>
      <protection/>
    </xf>
    <xf numFmtId="170" fontId="47" fillId="27" borderId="18" xfId="65" applyNumberFormat="1" applyFont="1" applyFill="1" applyBorder="1" applyAlignment="1" applyProtection="1">
      <alignment horizontal="right" vertical="center" wrapText="1"/>
      <protection/>
    </xf>
    <xf numFmtId="0" fontId="46" fillId="28" borderId="16" xfId="65" applyFont="1" applyFill="1" applyBorder="1" applyAlignment="1" applyProtection="1">
      <alignment horizontal="left" vertical="center"/>
      <protection/>
    </xf>
    <xf numFmtId="0" fontId="46" fillId="28" borderId="17" xfId="65" applyFont="1" applyFill="1" applyBorder="1" applyAlignment="1" applyProtection="1">
      <alignment horizontal="left" vertical="center"/>
      <protection/>
    </xf>
    <xf numFmtId="0" fontId="46" fillId="28" borderId="18" xfId="65" applyFont="1" applyFill="1" applyBorder="1" applyAlignment="1" applyProtection="1">
      <alignment horizontal="left" vertical="center"/>
      <protection/>
    </xf>
    <xf numFmtId="170" fontId="48" fillId="14" borderId="19" xfId="65" applyNumberFormat="1" applyFont="1" applyFill="1" applyBorder="1" applyAlignment="1" applyProtection="1">
      <alignment horizontal="right" vertical="center"/>
      <protection/>
    </xf>
    <xf numFmtId="0" fontId="47" fillId="14" borderId="16" xfId="65" applyFont="1" applyFill="1" applyBorder="1" applyAlignment="1" applyProtection="1">
      <alignment horizontal="center" vertical="top"/>
      <protection/>
    </xf>
    <xf numFmtId="170" fontId="45" fillId="14" borderId="20" xfId="65" applyNumberFormat="1" applyFont="1" applyFill="1" applyBorder="1" applyAlignment="1" applyProtection="1">
      <alignment horizontal="right" vertical="center"/>
      <protection/>
    </xf>
    <xf numFmtId="49" fontId="47" fillId="14" borderId="16" xfId="65" applyNumberFormat="1" applyFont="1" applyFill="1" applyBorder="1" applyAlignment="1" applyProtection="1">
      <alignment horizontal="center" vertical="top"/>
      <protection/>
    </xf>
    <xf numFmtId="49" fontId="47" fillId="14" borderId="17" xfId="65" applyNumberFormat="1" applyFont="1" applyFill="1" applyBorder="1" applyAlignment="1" applyProtection="1">
      <alignment horizontal="left" vertical="top"/>
      <protection/>
    </xf>
    <xf numFmtId="49" fontId="47" fillId="14" borderId="17" xfId="65" applyNumberFormat="1" applyFont="1" applyFill="1" applyBorder="1" applyAlignment="1" applyProtection="1">
      <alignment horizontal="right" vertical="center"/>
      <protection/>
    </xf>
    <xf numFmtId="49" fontId="47" fillId="14" borderId="17" xfId="65" applyNumberFormat="1" applyFont="1" applyFill="1" applyBorder="1" applyAlignment="1" applyProtection="1">
      <alignment horizontal="center" vertical="center"/>
      <protection/>
    </xf>
    <xf numFmtId="0" fontId="24" fillId="0" borderId="0" xfId="65" applyFill="1" applyBorder="1" applyAlignment="1" applyProtection="1">
      <alignment horizontal="center" vertical="top"/>
      <protection/>
    </xf>
    <xf numFmtId="0" fontId="24" fillId="0" borderId="0" xfId="65" applyFill="1" applyBorder="1" applyAlignment="1" applyProtection="1">
      <alignment horizontal="left" vertical="top"/>
      <protection/>
    </xf>
    <xf numFmtId="0" fontId="47" fillId="14" borderId="21" xfId="65" applyFont="1" applyFill="1" applyBorder="1" applyAlignment="1" applyProtection="1">
      <alignment horizontal="center"/>
      <protection/>
    </xf>
    <xf numFmtId="170" fontId="50" fillId="14" borderId="18" xfId="65" applyNumberFormat="1" applyFont="1" applyFill="1" applyBorder="1" applyAlignment="1" applyProtection="1">
      <alignment horizontal="right"/>
      <protection/>
    </xf>
    <xf numFmtId="0" fontId="23" fillId="28" borderId="22" xfId="65" applyFont="1" applyFill="1" applyBorder="1" applyAlignment="1" applyProtection="1">
      <alignment horizontal="center"/>
      <protection/>
    </xf>
    <xf numFmtId="49" fontId="47" fillId="14" borderId="17" xfId="65" applyNumberFormat="1" applyFont="1" applyFill="1" applyBorder="1" applyAlignment="1" applyProtection="1">
      <alignment horizontal="left" vertical="center" wrapText="1"/>
      <protection/>
    </xf>
    <xf numFmtId="170" fontId="45" fillId="14" borderId="20" xfId="65" applyNumberFormat="1" applyFont="1" applyFill="1" applyBorder="1" applyAlignment="1" applyProtection="1">
      <alignment horizontal="right"/>
      <protection/>
    </xf>
    <xf numFmtId="0" fontId="24" fillId="28" borderId="22" xfId="65" applyFill="1" applyBorder="1" applyAlignment="1" applyProtection="1">
      <alignment horizontal="center"/>
      <protection/>
    </xf>
    <xf numFmtId="170" fontId="50" fillId="14" borderId="18" xfId="65" applyNumberFormat="1" applyFont="1" applyFill="1" applyBorder="1" applyAlignment="1" applyProtection="1">
      <alignment horizontal="right" vertical="top"/>
      <protection/>
    </xf>
    <xf numFmtId="171" fontId="56" fillId="25" borderId="0" xfId="86" applyNumberFormat="1">
      <alignment horizontal="left" vertical="top"/>
    </xf>
    <xf numFmtId="4" fontId="56" fillId="25" borderId="0" xfId="86" applyNumberFormat="1">
      <alignment horizontal="left" vertical="top"/>
    </xf>
    <xf numFmtId="171" fontId="75" fillId="0" borderId="0" xfId="61" applyNumberFormat="1" applyAlignment="1">
      <alignment horizontal="right" vertical="top" indent="1"/>
      <protection/>
    </xf>
    <xf numFmtId="4" fontId="78" fillId="0" borderId="0" xfId="78">
      <alignment horizontal="left" vertical="top"/>
      <protection/>
    </xf>
    <xf numFmtId="4" fontId="75" fillId="0" borderId="0" xfId="88">
      <alignment horizontal="left" vertical="top" wrapText="1"/>
      <protection/>
    </xf>
    <xf numFmtId="4" fontId="75" fillId="0" borderId="0" xfId="88" applyAlignment="1" quotePrefix="1">
      <alignment wrapText="1"/>
      <protection/>
    </xf>
    <xf numFmtId="4" fontId="75" fillId="0" borderId="0" xfId="88" applyAlignment="1">
      <alignment wrapText="1"/>
      <protection/>
    </xf>
    <xf numFmtId="4" fontId="75" fillId="0" borderId="0" xfId="61" applyAlignment="1">
      <alignment horizontal="right" vertical="top" indent="1"/>
      <protection/>
    </xf>
    <xf numFmtId="4" fontId="75" fillId="0" borderId="0" xfId="88" quotePrefix="1">
      <alignment horizontal="left" vertical="top" wrapText="1"/>
      <protection/>
    </xf>
    <xf numFmtId="4" fontId="75" fillId="0" borderId="0" xfId="88" applyAlignment="1">
      <alignment horizontal="right" vertical="top" wrapText="1"/>
      <protection/>
    </xf>
    <xf numFmtId="4" fontId="78" fillId="0" borderId="0" xfId="88" applyFont="1">
      <alignment horizontal="left" vertical="top" wrapText="1"/>
      <protection/>
    </xf>
    <xf numFmtId="4" fontId="75" fillId="0" borderId="23" xfId="88" applyBorder="1" applyAlignment="1">
      <alignment horizontal="right" vertical="top" wrapText="1"/>
      <protection/>
    </xf>
    <xf numFmtId="4" fontId="75" fillId="0" borderId="24" xfId="88" applyBorder="1">
      <alignment horizontal="left" vertical="top" wrapText="1"/>
      <protection/>
    </xf>
    <xf numFmtId="4" fontId="56" fillId="25" borderId="0" xfId="86" applyNumberFormat="1" quotePrefix="1">
      <alignment horizontal="left" vertical="top"/>
    </xf>
    <xf numFmtId="0" fontId="56" fillId="25" borderId="0" xfId="86">
      <alignment horizontal="left" vertical="top"/>
    </xf>
    <xf numFmtId="172" fontId="57" fillId="25" borderId="0" xfId="86" applyNumberFormat="1" applyFont="1">
      <alignment horizontal="left" vertical="top"/>
    </xf>
    <xf numFmtId="4" fontId="77" fillId="25" borderId="0" xfId="76" applyFill="1">
      <alignment horizontal="right" vertical="top"/>
      <protection/>
    </xf>
    <xf numFmtId="4" fontId="75" fillId="0" borderId="0" xfId="61">
      <alignment horizontal="right" vertical="top" wrapText="1"/>
      <protection/>
    </xf>
    <xf numFmtId="171" fontId="75" fillId="0" borderId="25" xfId="61" applyNumberFormat="1" applyBorder="1">
      <alignment horizontal="right" vertical="top" wrapText="1"/>
      <protection/>
    </xf>
    <xf numFmtId="4" fontId="75" fillId="0" borderId="25" xfId="61" applyBorder="1">
      <alignment horizontal="right" vertical="top" wrapText="1"/>
      <protection/>
    </xf>
    <xf numFmtId="0" fontId="75" fillId="0" borderId="25" xfId="88" applyNumberFormat="1" applyBorder="1">
      <alignment horizontal="left" vertical="top" wrapText="1"/>
      <protection/>
    </xf>
    <xf numFmtId="4" fontId="75" fillId="0" borderId="25" xfId="88" applyBorder="1" applyAlignment="1">
      <alignment horizontal="right" vertical="top" indent="1"/>
      <protection/>
    </xf>
    <xf numFmtId="172" fontId="75" fillId="0" borderId="25" xfId="88" applyNumberFormat="1" applyBorder="1">
      <alignment horizontal="left" vertical="top" wrapText="1"/>
      <protection/>
    </xf>
    <xf numFmtId="4" fontId="77" fillId="0" borderId="25" xfId="76" applyBorder="1">
      <alignment horizontal="right" vertical="top"/>
      <protection/>
    </xf>
    <xf numFmtId="171" fontId="75" fillId="0" borderId="0" xfId="61" applyNumberFormat="1">
      <alignment horizontal="right" vertical="top" wrapText="1"/>
      <protection/>
    </xf>
    <xf numFmtId="0" fontId="75" fillId="0" borderId="0" xfId="88" applyNumberFormat="1">
      <alignment horizontal="left" vertical="top" wrapText="1"/>
      <protection/>
    </xf>
    <xf numFmtId="4" fontId="75" fillId="0" borderId="0" xfId="88" applyAlignment="1">
      <alignment horizontal="right" vertical="top" indent="1"/>
      <protection/>
    </xf>
    <xf numFmtId="172" fontId="75" fillId="0" borderId="0" xfId="88" applyNumberFormat="1">
      <alignment horizontal="left" vertical="top" wrapText="1"/>
      <protection/>
    </xf>
    <xf numFmtId="4" fontId="77" fillId="0" borderId="0" xfId="76">
      <alignment horizontal="right" vertical="top"/>
      <protection/>
    </xf>
    <xf numFmtId="171" fontId="57" fillId="0" borderId="0" xfId="61" applyNumberFormat="1" applyFont="1">
      <alignment horizontal="right" vertical="top" wrapText="1"/>
      <protection/>
    </xf>
    <xf numFmtId="4" fontId="57" fillId="0" borderId="0" xfId="62" applyFont="1">
      <alignment horizontal="right" vertical="top" wrapText="1"/>
      <protection/>
    </xf>
    <xf numFmtId="4" fontId="57" fillId="0" borderId="0" xfId="88" applyFont="1">
      <alignment horizontal="left" vertical="top" wrapText="1"/>
      <protection/>
    </xf>
    <xf numFmtId="4" fontId="57" fillId="0" borderId="0" xfId="88" applyFont="1" applyAlignment="1">
      <alignment horizontal="right" vertical="top" indent="1"/>
      <protection/>
    </xf>
    <xf numFmtId="172" fontId="57" fillId="0" borderId="0" xfId="88" applyNumberFormat="1" applyFont="1">
      <alignment horizontal="left" vertical="top" wrapText="1"/>
      <protection/>
    </xf>
    <xf numFmtId="4" fontId="60" fillId="0" borderId="0" xfId="77" applyFont="1">
      <alignment horizontal="right" vertical="top"/>
      <protection/>
    </xf>
    <xf numFmtId="171" fontId="57" fillId="0" borderId="0" xfId="62" applyNumberFormat="1" applyFont="1">
      <alignment horizontal="right" vertical="top" wrapText="1"/>
      <protection/>
    </xf>
    <xf numFmtId="4" fontId="59" fillId="0" borderId="0" xfId="76" applyFont="1">
      <alignment horizontal="right" vertical="top"/>
      <protection/>
    </xf>
    <xf numFmtId="171" fontId="58" fillId="0" borderId="0" xfId="62" applyNumberFormat="1">
      <alignment horizontal="right" vertical="top" wrapText="1"/>
      <protection/>
    </xf>
    <xf numFmtId="4" fontId="58" fillId="0" borderId="0" xfId="62">
      <alignment horizontal="right" vertical="top" wrapText="1"/>
      <protection/>
    </xf>
    <xf numFmtId="4" fontId="59" fillId="0" borderId="0" xfId="77">
      <alignment horizontal="right" vertical="top"/>
      <protection/>
    </xf>
    <xf numFmtId="4" fontId="57" fillId="0" borderId="0" xfId="61" applyFont="1">
      <alignment horizontal="right" vertical="top" wrapText="1"/>
      <protection/>
    </xf>
    <xf numFmtId="4" fontId="83" fillId="0" borderId="0" xfId="88" applyFont="1" applyAlignment="1">
      <alignment horizontal="right" vertical="top" indent="1"/>
      <protection/>
    </xf>
    <xf numFmtId="172" fontId="83" fillId="0" borderId="0" xfId="88" applyNumberFormat="1" applyFont="1">
      <alignment horizontal="left" vertical="top" wrapText="1"/>
      <protection/>
    </xf>
    <xf numFmtId="4" fontId="84" fillId="0" borderId="0" xfId="76" applyFont="1">
      <alignment horizontal="right" vertical="top"/>
      <protection/>
    </xf>
    <xf numFmtId="4" fontId="83" fillId="0" borderId="0" xfId="88" applyFont="1">
      <alignment horizontal="left" vertical="top" wrapText="1"/>
      <protection/>
    </xf>
    <xf numFmtId="174" fontId="1" fillId="0" borderId="0" xfId="60" applyNumberFormat="1" applyFont="1" applyFill="1" applyAlignment="1">
      <alignment horizontal="right" vertical="top"/>
    </xf>
    <xf numFmtId="4" fontId="75" fillId="0" borderId="0" xfId="88" applyAlignment="1">
      <alignment horizontal="right" indent="1"/>
      <protection/>
    </xf>
    <xf numFmtId="172" fontId="75" fillId="0" borderId="0" xfId="88" applyNumberFormat="1" applyAlignment="1">
      <alignment horizontal="left" wrapText="1"/>
      <protection/>
    </xf>
    <xf numFmtId="4" fontId="1" fillId="0" borderId="0" xfId="88" applyFont="1" applyAlignment="1" applyProtection="1">
      <alignment/>
      <protection locked="0"/>
    </xf>
    <xf numFmtId="4" fontId="77" fillId="0" borderId="0" xfId="76" applyAlignment="1">
      <alignment horizontal="right"/>
      <protection/>
    </xf>
    <xf numFmtId="0" fontId="61" fillId="0" borderId="0" xfId="88" applyNumberFormat="1" applyFont="1" applyAlignment="1">
      <alignment/>
      <protection/>
    </xf>
    <xf numFmtId="167" fontId="75" fillId="0" borderId="0" xfId="88" applyNumberFormat="1">
      <alignment horizontal="left" vertical="top" wrapText="1"/>
      <protection/>
    </xf>
    <xf numFmtId="4" fontId="75" fillId="0" borderId="0" xfId="61" applyAlignment="1">
      <alignment horizontal="left" vertical="top" wrapText="1"/>
      <protection/>
    </xf>
    <xf numFmtId="171" fontId="75" fillId="0" borderId="0" xfId="62" applyNumberFormat="1" applyFont="1">
      <alignment horizontal="right" vertical="top" wrapText="1"/>
      <protection/>
    </xf>
    <xf numFmtId="4" fontId="75" fillId="0" borderId="0" xfId="62" applyFont="1">
      <alignment horizontal="right" vertical="top" wrapText="1"/>
      <protection/>
    </xf>
    <xf numFmtId="4" fontId="77" fillId="0" borderId="0" xfId="77" applyFont="1">
      <alignment horizontal="right" vertical="top"/>
      <protection/>
    </xf>
    <xf numFmtId="4" fontId="57" fillId="0" borderId="0" xfId="88" applyFont="1" quotePrefix="1">
      <alignment horizontal="left" vertical="top" wrapText="1"/>
      <protection/>
    </xf>
    <xf numFmtId="171" fontId="58" fillId="0" borderId="0" xfId="61" applyNumberFormat="1" applyFont="1">
      <alignment horizontal="right" vertical="top" wrapText="1"/>
      <protection/>
    </xf>
    <xf numFmtId="4" fontId="58" fillId="0" borderId="0" xfId="61" applyFont="1">
      <alignment horizontal="right" vertical="top" wrapText="1"/>
      <protection/>
    </xf>
    <xf numFmtId="4" fontId="60" fillId="0" borderId="0" xfId="76" applyFont="1">
      <alignment horizontal="right" vertical="top"/>
      <protection/>
    </xf>
    <xf numFmtId="171" fontId="75" fillId="0" borderId="24" xfId="61" applyNumberFormat="1" applyBorder="1">
      <alignment horizontal="right" vertical="top" wrapText="1"/>
      <protection/>
    </xf>
    <xf numFmtId="4" fontId="75" fillId="0" borderId="24" xfId="61" applyBorder="1">
      <alignment horizontal="right" vertical="top" wrapText="1"/>
      <protection/>
    </xf>
    <xf numFmtId="0" fontId="75" fillId="0" borderId="24" xfId="88" applyNumberFormat="1" applyBorder="1">
      <alignment horizontal="left" vertical="top" wrapText="1"/>
      <protection/>
    </xf>
    <xf numFmtId="4" fontId="75" fillId="0" borderId="24" xfId="88" applyBorder="1" applyAlignment="1">
      <alignment horizontal="right" vertical="top" indent="1"/>
      <protection/>
    </xf>
    <xf numFmtId="172" fontId="75" fillId="0" borderId="24" xfId="88" applyNumberFormat="1" applyBorder="1">
      <alignment horizontal="left" vertical="top" wrapText="1"/>
      <protection/>
    </xf>
    <xf numFmtId="4" fontId="77" fillId="0" borderId="24" xfId="76" applyBorder="1">
      <alignment horizontal="right" vertical="top"/>
      <protection/>
    </xf>
    <xf numFmtId="167" fontId="57" fillId="25" borderId="0" xfId="86" applyNumberFormat="1" applyFont="1">
      <alignment horizontal="left" vertical="top"/>
    </xf>
    <xf numFmtId="4" fontId="75" fillId="25" borderId="0" xfId="76" applyFont="1" applyFill="1" applyAlignment="1">
      <alignment horizontal="right"/>
      <protection/>
    </xf>
    <xf numFmtId="4" fontId="77" fillId="25" borderId="0" xfId="76" applyFont="1" applyFill="1">
      <alignment horizontal="right" vertical="top"/>
      <protection/>
    </xf>
    <xf numFmtId="167" fontId="75" fillId="0" borderId="25" xfId="88" applyNumberFormat="1" applyBorder="1">
      <alignment horizontal="left" vertical="top" wrapText="1"/>
      <protection/>
    </xf>
    <xf numFmtId="4" fontId="75" fillId="0" borderId="25" xfId="76" applyFont="1" applyBorder="1" applyAlignment="1">
      <alignment horizontal="right"/>
      <protection/>
    </xf>
    <xf numFmtId="4" fontId="77" fillId="0" borderId="25" xfId="76" applyFont="1" applyBorder="1">
      <alignment horizontal="right" vertical="top"/>
      <protection/>
    </xf>
    <xf numFmtId="4" fontId="75" fillId="0" borderId="0" xfId="76" applyFont="1" applyAlignment="1">
      <alignment horizontal="right"/>
      <protection/>
    </xf>
    <xf numFmtId="4" fontId="77" fillId="0" borderId="0" xfId="76" applyFont="1">
      <alignment horizontal="right" vertical="top"/>
      <protection/>
    </xf>
    <xf numFmtId="0" fontId="64" fillId="0" borderId="0" xfId="88" applyNumberFormat="1" applyFont="1" applyAlignment="1">
      <alignment horizontal="right" vertical="top" wrapText="1"/>
      <protection/>
    </xf>
    <xf numFmtId="0" fontId="57" fillId="0" borderId="0" xfId="89" applyFont="1" applyAlignment="1">
      <alignment horizontal="left" vertical="top" wrapText="1"/>
      <protection/>
    </xf>
    <xf numFmtId="4" fontId="57" fillId="0" borderId="0" xfId="89" applyNumberFormat="1" applyFont="1" applyAlignment="1">
      <alignment horizontal="right" vertical="top" indent="1"/>
      <protection/>
    </xf>
    <xf numFmtId="167" fontId="57" fillId="0" borderId="0" xfId="89" applyNumberFormat="1" applyFont="1" applyAlignment="1">
      <alignment horizontal="left" vertical="top" wrapText="1"/>
      <protection/>
    </xf>
    <xf numFmtId="4" fontId="77" fillId="0" borderId="0" xfId="76" applyFont="1">
      <alignment horizontal="right" vertical="top"/>
      <protection/>
    </xf>
    <xf numFmtId="0" fontId="75" fillId="0" borderId="0" xfId="88" applyNumberFormat="1" applyAlignment="1">
      <alignment/>
      <protection/>
    </xf>
    <xf numFmtId="167" fontId="75" fillId="0" borderId="0" xfId="88" applyNumberFormat="1" applyAlignment="1">
      <alignment horizontal="left"/>
      <protection/>
    </xf>
    <xf numFmtId="167" fontId="75" fillId="0" borderId="0" xfId="88" applyNumberFormat="1" applyAlignment="1">
      <alignment horizontal="left" wrapText="1"/>
      <protection/>
    </xf>
    <xf numFmtId="4" fontId="77" fillId="0" borderId="0" xfId="76" applyFont="1" applyAlignment="1">
      <alignment horizontal="right"/>
      <protection/>
    </xf>
    <xf numFmtId="171" fontId="63" fillId="0" borderId="0" xfId="88" applyNumberFormat="1" applyFont="1" applyAlignment="1">
      <alignment horizontal="left" vertical="top"/>
      <protection/>
    </xf>
    <xf numFmtId="0" fontId="57" fillId="0" borderId="0" xfId="88" applyNumberFormat="1" applyFont="1" applyAlignment="1">
      <alignment vertical="top" wrapText="1"/>
      <protection/>
    </xf>
    <xf numFmtId="167" fontId="57" fillId="0" borderId="0" xfId="88" applyNumberFormat="1" applyFont="1" applyAlignment="1">
      <alignment horizontal="left"/>
      <protection/>
    </xf>
    <xf numFmtId="4" fontId="57" fillId="0" borderId="0" xfId="88" applyFont="1" applyAlignment="1">
      <alignment horizontal="right"/>
      <protection/>
    </xf>
    <xf numFmtId="0" fontId="57" fillId="0" borderId="0" xfId="88" applyNumberFormat="1" applyFont="1" applyAlignment="1">
      <alignment/>
      <protection/>
    </xf>
    <xf numFmtId="167" fontId="75" fillId="0" borderId="24" xfId="88" applyNumberFormat="1" applyBorder="1">
      <alignment horizontal="left" vertical="top" wrapText="1"/>
      <protection/>
    </xf>
    <xf numFmtId="4" fontId="75" fillId="0" borderId="24" xfId="76" applyFont="1" applyBorder="1" applyAlignment="1">
      <alignment horizontal="right"/>
      <protection/>
    </xf>
    <xf numFmtId="4" fontId="77" fillId="0" borderId="24" xfId="76" applyFont="1" applyBorder="1">
      <alignment horizontal="right" vertical="top"/>
      <protection/>
    </xf>
    <xf numFmtId="3" fontId="57" fillId="0" borderId="0" xfId="88" applyNumberFormat="1" applyFont="1" applyAlignment="1">
      <alignment horizontal="left"/>
      <protection/>
    </xf>
    <xf numFmtId="4" fontId="65" fillId="0" borderId="0" xfId="88" applyFont="1" applyAlignment="1">
      <alignment/>
      <protection/>
    </xf>
    <xf numFmtId="4" fontId="66" fillId="0" borderId="0" xfId="88" applyFont="1" applyAlignment="1">
      <alignment/>
      <protection/>
    </xf>
    <xf numFmtId="3" fontId="57" fillId="0" borderId="0" xfId="88" applyNumberFormat="1" applyFont="1" applyAlignment="1">
      <alignment horizontal="left" indent="1"/>
      <protection/>
    </xf>
    <xf numFmtId="49" fontId="57" fillId="0" borderId="0" xfId="88" applyNumberFormat="1" applyFont="1" applyAlignment="1">
      <alignment horizontal="right"/>
      <protection/>
    </xf>
    <xf numFmtId="1" fontId="57" fillId="0" borderId="0" xfId="88" applyNumberFormat="1" applyFont="1" applyAlignment="1">
      <alignment horizontal="left"/>
      <protection/>
    </xf>
    <xf numFmtId="1" fontId="57" fillId="0" borderId="0" xfId="88" applyNumberFormat="1" applyFont="1" applyAlignment="1">
      <alignment horizontal="left" indent="1"/>
      <protection/>
    </xf>
    <xf numFmtId="0" fontId="57" fillId="0" borderId="0" xfId="96" applyFont="1" applyAlignment="1">
      <alignment horizontal="right"/>
      <protection/>
    </xf>
    <xf numFmtId="171" fontId="57" fillId="0" borderId="0" xfId="96" applyNumberFormat="1" applyFont="1" applyAlignment="1">
      <alignment horizontal="left" vertical="top"/>
      <protection/>
    </xf>
    <xf numFmtId="0" fontId="57" fillId="0" borderId="0" xfId="96" applyFont="1" applyAlignment="1">
      <alignment vertical="top" wrapText="1"/>
      <protection/>
    </xf>
    <xf numFmtId="49" fontId="57" fillId="0" borderId="0" xfId="96" applyNumberFormat="1" applyFont="1" applyAlignment="1">
      <alignment horizontal="right"/>
      <protection/>
    </xf>
    <xf numFmtId="1" fontId="57" fillId="0" borderId="0" xfId="96" applyNumberFormat="1" applyFont="1" applyAlignment="1">
      <alignment horizontal="left"/>
      <protection/>
    </xf>
    <xf numFmtId="175" fontId="65" fillId="0" borderId="0" xfId="96" applyNumberFormat="1" applyFont="1" applyAlignment="1">
      <alignment horizontal="right"/>
      <protection/>
    </xf>
    <xf numFmtId="1" fontId="57" fillId="0" borderId="0" xfId="96" applyNumberFormat="1" applyFont="1" applyAlignment="1">
      <alignment horizontal="left" indent="1"/>
      <protection/>
    </xf>
    <xf numFmtId="0" fontId="57" fillId="0" borderId="0" xfId="96" applyFont="1">
      <alignment/>
      <protection/>
    </xf>
    <xf numFmtId="4" fontId="57" fillId="0" borderId="0" xfId="96" applyNumberFormat="1" applyFont="1" applyAlignment="1">
      <alignment horizontal="right"/>
      <protection/>
    </xf>
    <xf numFmtId="3" fontId="57" fillId="0" borderId="0" xfId="96" applyNumberFormat="1" applyFont="1" applyAlignment="1">
      <alignment horizontal="left"/>
      <protection/>
    </xf>
    <xf numFmtId="3" fontId="57" fillId="0" borderId="0" xfId="96" applyNumberFormat="1" applyFont="1" applyAlignment="1">
      <alignment horizontal="left" indent="1"/>
      <protection/>
    </xf>
    <xf numFmtId="171" fontId="57" fillId="0" borderId="0" xfId="96" applyNumberFormat="1" applyFont="1" applyAlignment="1">
      <alignment horizontal="right" vertical="top"/>
      <protection/>
    </xf>
    <xf numFmtId="171" fontId="57" fillId="0" borderId="0" xfId="88" applyNumberFormat="1" applyFont="1" applyAlignment="1">
      <alignment horizontal="left" vertical="top"/>
      <protection/>
    </xf>
    <xf numFmtId="4" fontId="56" fillId="29" borderId="0" xfId="66" applyFill="1" quotePrefix="1">
      <alignment horizontal="left" vertical="top"/>
    </xf>
    <xf numFmtId="4" fontId="69" fillId="29" borderId="0" xfId="66" applyFont="1" applyFill="1">
      <alignment horizontal="left" vertical="top"/>
    </xf>
    <xf numFmtId="4" fontId="56" fillId="29" borderId="0" xfId="66" applyFont="1" applyFill="1">
      <alignment horizontal="left" vertical="top"/>
    </xf>
    <xf numFmtId="4" fontId="56" fillId="29" borderId="0" xfId="66" applyFill="1" applyAlignment="1">
      <alignment horizontal="right" vertical="top" indent="1"/>
    </xf>
    <xf numFmtId="167" fontId="58" fillId="29" borderId="0" xfId="93" applyNumberFormat="1" applyFill="1">
      <alignment horizontal="left" vertical="top" wrapText="1"/>
      <protection/>
    </xf>
    <xf numFmtId="39" fontId="59" fillId="29" borderId="0" xfId="77" applyNumberFormat="1" applyFill="1" applyAlignment="1">
      <alignment vertical="top"/>
      <protection/>
    </xf>
    <xf numFmtId="4" fontId="58" fillId="0" borderId="0" xfId="93">
      <alignment horizontal="left" vertical="top" wrapText="1"/>
      <protection/>
    </xf>
    <xf numFmtId="171" fontId="57" fillId="0" borderId="26" xfId="62" applyNumberFormat="1" applyFont="1" applyBorder="1">
      <alignment horizontal="right" vertical="top" wrapText="1"/>
      <protection/>
    </xf>
    <xf numFmtId="4" fontId="57" fillId="0" borderId="26" xfId="62" applyFont="1" applyBorder="1">
      <alignment horizontal="right" vertical="top" wrapText="1"/>
      <protection/>
    </xf>
    <xf numFmtId="4" fontId="57" fillId="0" borderId="26" xfId="93" applyFont="1" applyBorder="1">
      <alignment horizontal="left" vertical="top" wrapText="1"/>
      <protection/>
    </xf>
    <xf numFmtId="4" fontId="57" fillId="0" borderId="26" xfId="93" applyFont="1" applyBorder="1" applyAlignment="1">
      <alignment horizontal="right" vertical="top" wrapText="1" indent="1"/>
      <protection/>
    </xf>
    <xf numFmtId="167" fontId="57" fillId="0" borderId="26" xfId="93" applyNumberFormat="1" applyFont="1" applyBorder="1" applyAlignment="1">
      <alignment horizontal="left" vertical="top"/>
      <protection/>
    </xf>
    <xf numFmtId="39" fontId="60" fillId="0" borderId="26" xfId="93" applyNumberFormat="1" applyFont="1" applyBorder="1" applyAlignment="1">
      <alignment vertical="top"/>
      <protection/>
    </xf>
    <xf numFmtId="4" fontId="57" fillId="0" borderId="0" xfId="93" applyFont="1">
      <alignment horizontal="left" vertical="top" wrapText="1"/>
      <protection/>
    </xf>
    <xf numFmtId="4" fontId="57" fillId="0" borderId="0" xfId="62" applyFont="1">
      <alignment horizontal="right" vertical="top" wrapText="1"/>
      <protection/>
    </xf>
    <xf numFmtId="4" fontId="57" fillId="0" borderId="0" xfId="93" applyFont="1">
      <alignment horizontal="left" vertical="top" wrapText="1"/>
      <protection/>
    </xf>
    <xf numFmtId="4" fontId="57" fillId="0" borderId="0" xfId="93" applyFont="1" applyAlignment="1">
      <alignment horizontal="right" vertical="top" indent="1"/>
      <protection/>
    </xf>
    <xf numFmtId="167" fontId="57" fillId="0" borderId="0" xfId="93" applyNumberFormat="1" applyFont="1">
      <alignment horizontal="left" vertical="top" wrapText="1"/>
      <protection/>
    </xf>
    <xf numFmtId="39" fontId="60" fillId="0" borderId="0" xfId="77" applyNumberFormat="1" applyFont="1" applyAlignment="1">
      <alignment vertical="top"/>
      <protection/>
    </xf>
    <xf numFmtId="4" fontId="69" fillId="0" borderId="0" xfId="93" applyFont="1">
      <alignment horizontal="left" vertical="top" wrapText="1"/>
      <protection/>
    </xf>
    <xf numFmtId="171" fontId="64" fillId="0" borderId="0" xfId="88" applyNumberFormat="1" applyFont="1" applyAlignment="1">
      <alignment horizontal="left" vertical="top"/>
      <protection/>
    </xf>
    <xf numFmtId="0" fontId="57" fillId="0" borderId="0" xfId="88" applyNumberFormat="1" applyFont="1" applyAlignment="1">
      <alignment wrapText="1"/>
      <protection/>
    </xf>
    <xf numFmtId="0" fontId="69" fillId="0" borderId="0" xfId="88" applyNumberFormat="1" applyFont="1" applyAlignment="1">
      <alignment wrapText="1"/>
      <protection/>
    </xf>
    <xf numFmtId="172" fontId="57" fillId="0" borderId="0" xfId="93" applyNumberFormat="1" applyFont="1">
      <alignment horizontal="left" vertical="top" wrapText="1"/>
      <protection/>
    </xf>
    <xf numFmtId="0" fontId="57" fillId="0" borderId="0" xfId="89" applyFont="1" applyAlignment="1">
      <alignment horizontal="right" vertical="top" wrapText="1"/>
      <protection/>
    </xf>
    <xf numFmtId="167" fontId="57" fillId="0" borderId="0" xfId="89" applyNumberFormat="1" applyFont="1" applyAlignment="1">
      <alignment horizontal="left" vertical="top" wrapText="1"/>
      <protection/>
    </xf>
    <xf numFmtId="4" fontId="60" fillId="0" borderId="0" xfId="76" applyFont="1">
      <alignment horizontal="right" vertical="top"/>
      <protection/>
    </xf>
    <xf numFmtId="4" fontId="57" fillId="0" borderId="0" xfId="90" applyFont="1">
      <alignment horizontal="left" vertical="top" wrapText="1"/>
      <protection/>
    </xf>
    <xf numFmtId="171" fontId="57" fillId="0" borderId="27" xfId="62" applyNumberFormat="1" applyFont="1" applyBorder="1">
      <alignment horizontal="right" vertical="top" wrapText="1"/>
      <protection/>
    </xf>
    <xf numFmtId="4" fontId="57" fillId="0" borderId="27" xfId="62" applyFont="1" applyBorder="1">
      <alignment horizontal="right" vertical="top" wrapText="1"/>
      <protection/>
    </xf>
    <xf numFmtId="4" fontId="57" fillId="0" borderId="27" xfId="93" applyFont="1" applyBorder="1">
      <alignment horizontal="left" vertical="top" wrapText="1"/>
      <protection/>
    </xf>
    <xf numFmtId="4" fontId="57" fillId="0" borderId="27" xfId="93" applyFont="1" applyBorder="1" applyAlignment="1">
      <alignment horizontal="right" vertical="top" indent="1"/>
      <protection/>
    </xf>
    <xf numFmtId="167" fontId="57" fillId="0" borderId="27" xfId="93" applyNumberFormat="1" applyFont="1" applyBorder="1">
      <alignment horizontal="left" vertical="top" wrapText="1"/>
      <protection/>
    </xf>
    <xf numFmtId="39" fontId="60" fillId="0" borderId="27" xfId="77" applyNumberFormat="1" applyFont="1" applyBorder="1" applyAlignment="1">
      <alignment vertical="top"/>
      <protection/>
    </xf>
    <xf numFmtId="4" fontId="58" fillId="0" borderId="0" xfId="62" applyFont="1">
      <alignment horizontal="right" vertical="top" wrapText="1"/>
      <protection/>
    </xf>
    <xf numFmtId="4" fontId="58" fillId="0" borderId="0" xfId="93" applyFont="1">
      <alignment horizontal="left" vertical="top" wrapText="1"/>
      <protection/>
    </xf>
    <xf numFmtId="4" fontId="58" fillId="0" borderId="0" xfId="93" applyAlignment="1">
      <alignment horizontal="right" vertical="top" indent="1"/>
      <protection/>
    </xf>
    <xf numFmtId="167" fontId="58" fillId="0" borderId="0" xfId="93" applyNumberFormat="1">
      <alignment horizontal="left" vertical="top" wrapText="1"/>
      <protection/>
    </xf>
    <xf numFmtId="39" fontId="59" fillId="0" borderId="0" xfId="77" applyNumberFormat="1" applyAlignment="1">
      <alignment vertical="top"/>
      <protection/>
    </xf>
    <xf numFmtId="4" fontId="56" fillId="30" borderId="0" xfId="66" applyFill="1" quotePrefix="1">
      <alignment horizontal="left" vertical="top"/>
    </xf>
    <xf numFmtId="4" fontId="69" fillId="30" borderId="0" xfId="66" applyFont="1" applyFill="1">
      <alignment horizontal="left" vertical="top"/>
    </xf>
    <xf numFmtId="4" fontId="56" fillId="30" borderId="0" xfId="66" applyFont="1" applyFill="1">
      <alignment horizontal="left" vertical="top"/>
    </xf>
    <xf numFmtId="4" fontId="56" fillId="30" borderId="0" xfId="66" applyFill="1" applyAlignment="1">
      <alignment horizontal="right" vertical="top" indent="1"/>
    </xf>
    <xf numFmtId="167" fontId="58" fillId="30" borderId="0" xfId="93" applyNumberFormat="1" applyFill="1">
      <alignment horizontal="left" vertical="top" wrapText="1"/>
      <protection/>
    </xf>
    <xf numFmtId="39" fontId="59" fillId="30" borderId="0" xfId="77" applyNumberFormat="1" applyFill="1" applyAlignment="1">
      <alignment vertical="top"/>
      <protection/>
    </xf>
    <xf numFmtId="4" fontId="58" fillId="25" borderId="0" xfId="93" applyFill="1">
      <alignment horizontal="left" vertical="top" wrapText="1"/>
      <protection/>
    </xf>
    <xf numFmtId="171" fontId="75" fillId="0" borderId="26" xfId="62" applyNumberFormat="1" applyFont="1" applyBorder="1">
      <alignment horizontal="right" vertical="top" wrapText="1"/>
      <protection/>
    </xf>
    <xf numFmtId="4" fontId="75" fillId="0" borderId="26" xfId="62" applyFont="1" applyBorder="1">
      <alignment horizontal="right" vertical="top" wrapText="1"/>
      <protection/>
    </xf>
    <xf numFmtId="4" fontId="58" fillId="0" borderId="26" xfId="93" applyFont="1" applyBorder="1">
      <alignment horizontal="left" vertical="top" wrapText="1"/>
      <protection/>
    </xf>
    <xf numFmtId="4" fontId="58" fillId="0" borderId="26" xfId="93" applyBorder="1" applyAlignment="1">
      <alignment horizontal="right" vertical="top" wrapText="1" indent="1"/>
      <protection/>
    </xf>
    <xf numFmtId="167" fontId="58" fillId="0" borderId="26" xfId="93" applyNumberFormat="1" applyBorder="1" applyAlignment="1">
      <alignment horizontal="left" vertical="top"/>
      <protection/>
    </xf>
    <xf numFmtId="39" fontId="59" fillId="0" borderId="26" xfId="93" applyNumberFormat="1" applyFont="1" applyBorder="1" applyAlignment="1">
      <alignment vertical="top"/>
      <protection/>
    </xf>
    <xf numFmtId="4" fontId="75" fillId="0" borderId="0" xfId="61" applyFont="1">
      <alignment horizontal="right" vertical="top" wrapText="1"/>
      <protection/>
    </xf>
    <xf numFmtId="4" fontId="75" fillId="0" borderId="0" xfId="88" applyFont="1">
      <alignment horizontal="left" vertical="top" wrapText="1"/>
      <protection/>
    </xf>
    <xf numFmtId="172" fontId="58" fillId="0" borderId="0" xfId="93" applyNumberFormat="1">
      <alignment horizontal="left" vertical="top" wrapText="1"/>
      <protection/>
    </xf>
    <xf numFmtId="39" fontId="59" fillId="0" borderId="0" xfId="77" applyNumberFormat="1">
      <alignment horizontal="right" vertical="top"/>
      <protection/>
    </xf>
    <xf numFmtId="171" fontId="58" fillId="0" borderId="27" xfId="62" applyNumberFormat="1" applyBorder="1">
      <alignment horizontal="right" vertical="top" wrapText="1"/>
      <protection/>
    </xf>
    <xf numFmtId="4" fontId="58" fillId="0" borderId="27" xfId="62" applyFont="1" applyBorder="1">
      <alignment horizontal="right" vertical="top" wrapText="1"/>
      <protection/>
    </xf>
    <xf numFmtId="4" fontId="58" fillId="0" borderId="27" xfId="93" applyFont="1" applyBorder="1">
      <alignment horizontal="left" vertical="top" wrapText="1"/>
      <protection/>
    </xf>
    <xf numFmtId="4" fontId="58" fillId="0" borderId="27" xfId="93" applyBorder="1" applyAlignment="1">
      <alignment horizontal="right" vertical="top" indent="1"/>
      <protection/>
    </xf>
    <xf numFmtId="167" fontId="58" fillId="0" borderId="27" xfId="93" applyNumberFormat="1" applyBorder="1">
      <alignment horizontal="left" vertical="top" wrapText="1"/>
      <protection/>
    </xf>
    <xf numFmtId="39" fontId="59" fillId="0" borderId="27" xfId="77" applyNumberFormat="1" applyBorder="1" applyAlignment="1">
      <alignment vertical="top"/>
      <protection/>
    </xf>
    <xf numFmtId="4" fontId="56" fillId="25" borderId="0" xfId="87" applyNumberFormat="1" applyFont="1" applyFill="1" applyAlignment="1" quotePrefix="1">
      <alignment horizontal="left" vertical="top"/>
    </xf>
    <xf numFmtId="4" fontId="56" fillId="25" borderId="0" xfId="87" applyNumberFormat="1" applyFont="1" applyFill="1" applyAlignment="1">
      <alignment horizontal="left" vertical="top"/>
    </xf>
    <xf numFmtId="4" fontId="56" fillId="25" borderId="0" xfId="87" applyNumberFormat="1" applyFont="1" applyFill="1" applyAlignment="1">
      <alignment horizontal="left" vertical="top"/>
    </xf>
    <xf numFmtId="172" fontId="57" fillId="25" borderId="0" xfId="87" applyNumberFormat="1" applyFont="1" applyFill="1" applyAlignment="1">
      <alignment horizontal="left" vertical="top"/>
    </xf>
    <xf numFmtId="4" fontId="77" fillId="25" borderId="0" xfId="76" applyFont="1" applyFill="1">
      <alignment horizontal="right" vertical="top"/>
      <protection/>
    </xf>
    <xf numFmtId="4" fontId="57" fillId="0" borderId="0" xfId="92" applyNumberFormat="1" applyAlignment="1">
      <alignment horizontal="left" vertical="top" wrapText="1"/>
      <protection/>
    </xf>
    <xf numFmtId="171" fontId="57" fillId="0" borderId="25" xfId="61" applyNumberFormat="1" applyFont="1" applyBorder="1">
      <alignment horizontal="right" vertical="top" wrapText="1"/>
      <protection/>
    </xf>
    <xf numFmtId="4" fontId="57" fillId="0" borderId="25" xfId="61" applyFont="1" applyBorder="1">
      <alignment horizontal="right" vertical="top" wrapText="1"/>
      <protection/>
    </xf>
    <xf numFmtId="4" fontId="57" fillId="0" borderId="25" xfId="92" applyNumberFormat="1" applyBorder="1" applyAlignment="1">
      <alignment horizontal="left" vertical="top" wrapText="1"/>
      <protection/>
    </xf>
    <xf numFmtId="4" fontId="57" fillId="0" borderId="25" xfId="92" applyNumberFormat="1" applyFont="1" applyBorder="1" applyAlignment="1">
      <alignment horizontal="right" vertical="top" indent="1"/>
      <protection/>
    </xf>
    <xf numFmtId="172" fontId="57" fillId="0" borderId="25" xfId="92" applyNumberFormat="1" applyFont="1" applyBorder="1" applyAlignment="1">
      <alignment horizontal="left" vertical="top" wrapText="1"/>
      <protection/>
    </xf>
    <xf numFmtId="4" fontId="60" fillId="0" borderId="25" xfId="76" applyFont="1" applyBorder="1">
      <alignment horizontal="right" vertical="top"/>
      <protection/>
    </xf>
    <xf numFmtId="4" fontId="57" fillId="0" borderId="0" xfId="92" applyNumberFormat="1" applyFont="1" applyAlignment="1">
      <alignment horizontal="right" vertical="top" indent="1"/>
      <protection/>
    </xf>
    <xf numFmtId="172" fontId="57" fillId="0" borderId="0" xfId="92" applyNumberFormat="1" applyFont="1" applyAlignment="1">
      <alignment horizontal="left" vertical="top" wrapText="1"/>
      <protection/>
    </xf>
    <xf numFmtId="4" fontId="57" fillId="0" borderId="0" xfId="92" applyNumberFormat="1" applyAlignment="1">
      <alignment horizontal="right" vertical="top" indent="1"/>
      <protection/>
    </xf>
    <xf numFmtId="172" fontId="57" fillId="0" borderId="0" xfId="92" applyNumberFormat="1" applyAlignment="1">
      <alignment horizontal="left" vertical="top" wrapText="1"/>
      <protection/>
    </xf>
    <xf numFmtId="171" fontId="57" fillId="0" borderId="24" xfId="61" applyNumberFormat="1" applyFont="1" applyBorder="1">
      <alignment horizontal="right" vertical="top" wrapText="1"/>
      <protection/>
    </xf>
    <xf numFmtId="4" fontId="57" fillId="0" borderId="24" xfId="61" applyFont="1" applyBorder="1">
      <alignment horizontal="right" vertical="top" wrapText="1"/>
      <protection/>
    </xf>
    <xf numFmtId="4" fontId="57" fillId="0" borderId="24" xfId="92" applyNumberFormat="1" applyBorder="1" applyAlignment="1">
      <alignment horizontal="left" vertical="top" wrapText="1"/>
      <protection/>
    </xf>
    <xf numFmtId="4" fontId="57" fillId="0" borderId="24" xfId="92" applyNumberFormat="1" applyFont="1" applyBorder="1" applyAlignment="1">
      <alignment horizontal="right" vertical="top" indent="1"/>
      <protection/>
    </xf>
    <xf numFmtId="172" fontId="57" fillId="0" borderId="24" xfId="92" applyNumberFormat="1" applyFont="1" applyBorder="1" applyAlignment="1">
      <alignment horizontal="left" vertical="top" wrapText="1"/>
      <protection/>
    </xf>
    <xf numFmtId="4" fontId="60" fillId="0" borderId="24" xfId="76" applyFont="1" applyBorder="1">
      <alignment horizontal="right" vertical="top"/>
      <protection/>
    </xf>
    <xf numFmtId="4" fontId="77" fillId="0" borderId="0" xfId="76" applyFont="1">
      <alignment horizontal="right" vertical="top"/>
      <protection/>
    </xf>
    <xf numFmtId="171" fontId="85" fillId="0" borderId="0" xfId="105" applyNumberFormat="1" applyFont="1" applyFill="1" applyBorder="1" applyAlignment="1">
      <alignment horizontal="right" vertical="top" wrapText="1"/>
    </xf>
    <xf numFmtId="4" fontId="85" fillId="0" borderId="0" xfId="105" applyNumberFormat="1" applyFont="1" applyFill="1" applyBorder="1" applyAlignment="1">
      <alignment horizontal="right" vertical="top" wrapText="1"/>
    </xf>
    <xf numFmtId="4" fontId="85" fillId="0" borderId="0" xfId="105" applyNumberFormat="1" applyFont="1" applyFill="1" applyBorder="1" applyAlignment="1" applyProtection="1">
      <alignment horizontal="right" vertical="top" wrapText="1"/>
      <protection locked="0"/>
    </xf>
    <xf numFmtId="4" fontId="57" fillId="0" borderId="0" xfId="105" applyNumberFormat="1" applyFont="1" applyFill="1" applyBorder="1" applyAlignment="1" applyProtection="1">
      <alignment horizontal="right" vertical="top" wrapText="1"/>
      <protection locked="0"/>
    </xf>
    <xf numFmtId="0" fontId="47" fillId="14" borderId="28" xfId="65" applyFont="1" applyFill="1" applyBorder="1" applyAlignment="1" applyProtection="1">
      <alignment horizontal="center" vertical="top"/>
      <protection/>
    </xf>
    <xf numFmtId="49" fontId="47" fillId="14" borderId="28" xfId="65" applyNumberFormat="1" applyFont="1" applyFill="1" applyBorder="1" applyAlignment="1" applyProtection="1">
      <alignment horizontal="left" vertical="top" wrapText="1"/>
      <protection/>
    </xf>
    <xf numFmtId="0" fontId="47" fillId="14" borderId="28" xfId="65" applyFont="1" applyFill="1" applyBorder="1" applyAlignment="1" applyProtection="1">
      <alignment horizontal="center" vertical="center"/>
      <protection/>
    </xf>
    <xf numFmtId="0" fontId="47" fillId="28" borderId="28" xfId="65" applyFont="1" applyFill="1" applyBorder="1" applyAlignment="1" applyProtection="1">
      <alignment horizontal="center" vertical="top"/>
      <protection/>
    </xf>
    <xf numFmtId="49" fontId="46" fillId="28" borderId="28" xfId="65" applyNumberFormat="1" applyFont="1" applyFill="1" applyBorder="1" applyAlignment="1" applyProtection="1">
      <alignment horizontal="left" vertical="top" wrapText="1"/>
      <protection/>
    </xf>
    <xf numFmtId="49" fontId="46" fillId="28" borderId="28" xfId="65" applyNumberFormat="1" applyFont="1" applyFill="1" applyBorder="1" applyAlignment="1" applyProtection="1">
      <alignment horizontal="right"/>
      <protection/>
    </xf>
    <xf numFmtId="0" fontId="46" fillId="28" borderId="28" xfId="65" applyFont="1" applyFill="1" applyBorder="1" applyAlignment="1" applyProtection="1">
      <alignment horizontal="right"/>
      <protection/>
    </xf>
    <xf numFmtId="170" fontId="46" fillId="28" borderId="28" xfId="65" applyNumberFormat="1" applyFont="1" applyFill="1" applyBorder="1" applyAlignment="1" applyProtection="1">
      <alignment horizontal="right"/>
      <protection/>
    </xf>
    <xf numFmtId="0" fontId="46" fillId="28" borderId="28" xfId="65" applyFont="1" applyFill="1" applyBorder="1" applyAlignment="1" applyProtection="1">
      <alignment horizontal="left" vertical="top"/>
      <protection/>
    </xf>
    <xf numFmtId="49" fontId="47" fillId="14" borderId="28" xfId="65" applyNumberFormat="1" applyFont="1" applyFill="1" applyBorder="1" applyAlignment="1" applyProtection="1">
      <alignment horizontal="left" vertical="top"/>
      <protection/>
    </xf>
    <xf numFmtId="49" fontId="47" fillId="28" borderId="28" xfId="65" applyNumberFormat="1" applyFont="1" applyFill="1" applyBorder="1" applyAlignment="1" applyProtection="1">
      <alignment horizontal="center" vertical="top" wrapText="1"/>
      <protection/>
    </xf>
    <xf numFmtId="0" fontId="46" fillId="28" borderId="28" xfId="65" applyFont="1" applyFill="1" applyBorder="1" applyAlignment="1" applyProtection="1">
      <alignment horizontal="right" vertical="top" wrapText="1"/>
      <protection/>
    </xf>
    <xf numFmtId="9" fontId="46" fillId="28" borderId="28" xfId="65" applyNumberFormat="1" applyFont="1" applyFill="1" applyBorder="1" applyAlignment="1" applyProtection="1">
      <alignment horizontal="right" vertical="top" wrapText="1"/>
      <protection/>
    </xf>
    <xf numFmtId="170" fontId="46" fillId="28" borderId="28" xfId="65" applyNumberFormat="1" applyFont="1" applyFill="1" applyBorder="1" applyAlignment="1" applyProtection="1">
      <alignment horizontal="right" vertical="top"/>
      <protection/>
    </xf>
    <xf numFmtId="170" fontId="46" fillId="28" borderId="28" xfId="65" applyNumberFormat="1" applyFont="1" applyFill="1" applyBorder="1" applyAlignment="1" applyProtection="1">
      <alignment horizontal="right" vertical="top" wrapText="1"/>
      <protection/>
    </xf>
    <xf numFmtId="49" fontId="47" fillId="14" borderId="28" xfId="65" applyNumberFormat="1" applyFont="1" applyFill="1" applyBorder="1" applyAlignment="1" applyProtection="1">
      <alignment horizontal="left" vertical="center"/>
      <protection/>
    </xf>
    <xf numFmtId="0" fontId="47" fillId="28" borderId="28" xfId="65" applyFont="1" applyFill="1" applyBorder="1" applyAlignment="1" applyProtection="1">
      <alignment horizontal="center" vertical="top" wrapText="1"/>
      <protection/>
    </xf>
    <xf numFmtId="49" fontId="46" fillId="28" borderId="28" xfId="65" applyNumberFormat="1" applyFont="1" applyFill="1" applyBorder="1" applyAlignment="1" applyProtection="1">
      <alignment vertical="top" wrapText="1"/>
      <protection/>
    </xf>
    <xf numFmtId="49" fontId="46" fillId="28" borderId="28" xfId="65" applyNumberFormat="1" applyFont="1" applyFill="1" applyBorder="1" applyAlignment="1" applyProtection="1">
      <alignment horizontal="right" wrapText="1"/>
      <protection/>
    </xf>
    <xf numFmtId="0" fontId="46" fillId="28" borderId="28" xfId="65" applyFont="1" applyFill="1" applyBorder="1" applyAlignment="1" applyProtection="1">
      <alignment horizontal="right" wrapText="1"/>
      <protection/>
    </xf>
    <xf numFmtId="170" fontId="46" fillId="28" borderId="28" xfId="65" applyNumberFormat="1" applyFont="1" applyFill="1" applyBorder="1" applyAlignment="1" applyProtection="1">
      <alignment horizontal="right" wrapText="1"/>
      <protection/>
    </xf>
    <xf numFmtId="0" fontId="46" fillId="28" borderId="28" xfId="65" applyFont="1" applyFill="1" applyBorder="1" applyAlignment="1" applyProtection="1">
      <alignment vertical="top" wrapText="1"/>
      <protection/>
    </xf>
    <xf numFmtId="0" fontId="47" fillId="28" borderId="29" xfId="65" applyFont="1" applyFill="1" applyBorder="1" applyAlignment="1" applyProtection="1">
      <alignment horizontal="center" vertical="top" wrapText="1"/>
      <protection/>
    </xf>
    <xf numFmtId="0" fontId="46" fillId="28" borderId="29" xfId="65" applyFont="1" applyFill="1" applyBorder="1" applyAlignment="1" applyProtection="1">
      <alignment horizontal="left" vertical="top" wrapText="1"/>
      <protection/>
    </xf>
    <xf numFmtId="0" fontId="46" fillId="28" borderId="29" xfId="65" applyFont="1" applyFill="1" applyBorder="1" applyAlignment="1" applyProtection="1">
      <alignment horizontal="right" vertical="top" wrapText="1"/>
      <protection/>
    </xf>
    <xf numFmtId="170" fontId="46" fillId="28" borderId="29" xfId="65" applyNumberFormat="1" applyFont="1" applyFill="1" applyBorder="1" applyAlignment="1" applyProtection="1">
      <alignment horizontal="right" vertical="top" wrapText="1"/>
      <protection/>
    </xf>
    <xf numFmtId="49" fontId="47" fillId="14" borderId="28" xfId="65" applyNumberFormat="1" applyFont="1" applyFill="1" applyBorder="1" applyAlignment="1" applyProtection="1">
      <alignment horizontal="center" vertical="center"/>
      <protection/>
    </xf>
    <xf numFmtId="49" fontId="46" fillId="28" borderId="28" xfId="65" applyNumberFormat="1" applyFont="1" applyFill="1" applyBorder="1" applyAlignment="1" applyProtection="1">
      <alignment horizontal="right" vertical="top" wrapText="1"/>
      <protection/>
    </xf>
    <xf numFmtId="49" fontId="47" fillId="14" borderId="28" xfId="65" applyNumberFormat="1" applyFont="1" applyFill="1" applyBorder="1" applyAlignment="1" applyProtection="1">
      <alignment horizontal="left" vertical="center" wrapText="1"/>
      <protection/>
    </xf>
    <xf numFmtId="0" fontId="47" fillId="2" borderId="28" xfId="65" applyFont="1" applyFill="1" applyBorder="1" applyAlignment="1" applyProtection="1">
      <alignment horizontal="right" vertical="top" wrapText="1"/>
      <protection/>
    </xf>
    <xf numFmtId="170" fontId="47" fillId="2" borderId="28" xfId="65" applyNumberFormat="1" applyFont="1" applyFill="1" applyBorder="1" applyAlignment="1" applyProtection="1">
      <alignment horizontal="right" vertical="top"/>
      <protection/>
    </xf>
    <xf numFmtId="170" fontId="47" fillId="2" borderId="28" xfId="65" applyNumberFormat="1" applyFont="1" applyFill="1" applyBorder="1" applyAlignment="1" applyProtection="1">
      <alignment horizontal="right" vertical="top" wrapText="1"/>
      <protection/>
    </xf>
    <xf numFmtId="0" fontId="46" fillId="28" borderId="28" xfId="65" applyFont="1" applyFill="1" applyBorder="1" applyAlignment="1" applyProtection="1">
      <alignment horizontal="left" vertical="top" wrapText="1"/>
      <protection/>
    </xf>
    <xf numFmtId="0" fontId="46" fillId="28" borderId="28" xfId="65" applyFont="1" applyFill="1" applyBorder="1" applyAlignment="1" applyProtection="1">
      <alignment horizontal="center"/>
      <protection/>
    </xf>
    <xf numFmtId="0" fontId="53" fillId="28" borderId="28" xfId="65" applyFont="1" applyFill="1" applyBorder="1" applyAlignment="1" applyProtection="1">
      <alignment horizontal="center" vertical="top" wrapText="1"/>
      <protection/>
    </xf>
    <xf numFmtId="0" fontId="54" fillId="28" borderId="28" xfId="65" applyFont="1" applyFill="1" applyBorder="1" applyAlignment="1" applyProtection="1">
      <alignment horizontal="left" vertical="top" wrapText="1"/>
      <protection/>
    </xf>
    <xf numFmtId="0" fontId="54" fillId="28" borderId="28" xfId="65" applyFont="1" applyFill="1" applyBorder="1" applyAlignment="1" applyProtection="1">
      <alignment horizontal="right" vertical="top" wrapText="1"/>
      <protection/>
    </xf>
    <xf numFmtId="0" fontId="54" fillId="28" borderId="28" xfId="65" applyFont="1" applyFill="1" applyBorder="1" applyAlignment="1" applyProtection="1">
      <alignment vertical="top" wrapText="1"/>
      <protection/>
    </xf>
    <xf numFmtId="49" fontId="47" fillId="2" borderId="28" xfId="65" applyNumberFormat="1" applyFont="1" applyFill="1" applyBorder="1" applyAlignment="1" applyProtection="1">
      <alignment horizontal="center" vertical="top" wrapText="1"/>
      <protection/>
    </xf>
    <xf numFmtId="49" fontId="47" fillId="2" borderId="28" xfId="65" applyNumberFormat="1" applyFont="1" applyFill="1" applyBorder="1" applyAlignment="1" applyProtection="1">
      <alignment horizontal="left" vertical="top" wrapText="1"/>
      <protection/>
    </xf>
    <xf numFmtId="0" fontId="54" fillId="28" borderId="28" xfId="65" applyFont="1" applyFill="1" applyBorder="1" applyAlignment="1" applyProtection="1">
      <alignment horizontal="center" vertical="top" wrapText="1"/>
      <protection/>
    </xf>
    <xf numFmtId="49" fontId="54" fillId="28" borderId="28" xfId="65" applyNumberFormat="1" applyFont="1" applyFill="1" applyBorder="1" applyAlignment="1" applyProtection="1">
      <alignment horizontal="left" vertical="top" wrapText="1"/>
      <protection/>
    </xf>
    <xf numFmtId="49" fontId="54" fillId="28" borderId="28" xfId="65" applyNumberFormat="1" applyFont="1" applyFill="1" applyBorder="1" applyAlignment="1" applyProtection="1">
      <alignment horizontal="right" vertical="top" wrapText="1"/>
      <protection/>
    </xf>
    <xf numFmtId="49" fontId="47" fillId="2" borderId="28" xfId="65" applyNumberFormat="1" applyFont="1" applyFill="1" applyBorder="1" applyAlignment="1" applyProtection="1">
      <alignment horizontal="right" vertical="top" wrapText="1"/>
      <protection/>
    </xf>
    <xf numFmtId="49" fontId="47" fillId="14" borderId="28" xfId="65" applyNumberFormat="1" applyFont="1" applyFill="1" applyBorder="1" applyAlignment="1" applyProtection="1">
      <alignment horizontal="right" vertical="center"/>
      <protection/>
    </xf>
    <xf numFmtId="0" fontId="24" fillId="28" borderId="28" xfId="65" applyFill="1" applyBorder="1" applyProtection="1">
      <alignment/>
      <protection/>
    </xf>
    <xf numFmtId="49" fontId="51" fillId="28" borderId="28" xfId="65" applyNumberFormat="1" applyFont="1" applyFill="1" applyBorder="1" applyAlignment="1" applyProtection="1">
      <alignment horizontal="left" wrapText="1"/>
      <protection/>
    </xf>
    <xf numFmtId="4" fontId="37" fillId="0" borderId="0" xfId="0" applyNumberFormat="1" applyFont="1" applyFill="1" applyBorder="1" applyAlignment="1" applyProtection="1">
      <alignment horizontal="right" wrapText="1"/>
      <protection locked="0"/>
    </xf>
    <xf numFmtId="4" fontId="28" fillId="0" borderId="0" xfId="0" applyNumberFormat="1" applyFont="1" applyFill="1" applyBorder="1" applyAlignment="1" applyProtection="1">
      <alignment horizontal="right" wrapText="1"/>
      <protection locked="0"/>
    </xf>
    <xf numFmtId="4" fontId="37" fillId="0" borderId="13" xfId="0" applyNumberFormat="1" applyFont="1" applyFill="1" applyBorder="1" applyAlignment="1" applyProtection="1">
      <alignment horizontal="right" wrapText="1"/>
      <protection locked="0"/>
    </xf>
    <xf numFmtId="4" fontId="35" fillId="0" borderId="0" xfId="0" applyNumberFormat="1" applyFont="1" applyFill="1" applyBorder="1" applyAlignment="1" applyProtection="1">
      <alignment horizontal="right"/>
      <protection locked="0"/>
    </xf>
    <xf numFmtId="4" fontId="31" fillId="0" borderId="0" xfId="0" applyNumberFormat="1" applyFont="1" applyFill="1" applyBorder="1" applyAlignment="1" applyProtection="1">
      <alignment horizontal="right"/>
      <protection locked="0"/>
    </xf>
    <xf numFmtId="0" fontId="25" fillId="0" borderId="0" xfId="0" applyFont="1" applyFill="1" applyAlignment="1" applyProtection="1">
      <alignment/>
      <protection locked="0"/>
    </xf>
    <xf numFmtId="2" fontId="31" fillId="0" borderId="0" xfId="0" applyNumberFormat="1" applyFont="1" applyFill="1" applyBorder="1" applyAlignment="1" applyProtection="1">
      <alignment horizontal="right"/>
      <protection locked="0"/>
    </xf>
    <xf numFmtId="2" fontId="32" fillId="0" borderId="0" xfId="0" applyNumberFormat="1" applyFont="1" applyFill="1" applyBorder="1" applyAlignment="1" applyProtection="1">
      <alignment horizontal="right"/>
      <protection locked="0"/>
    </xf>
    <xf numFmtId="0" fontId="28" fillId="0" borderId="0" xfId="0" applyFont="1" applyFill="1" applyBorder="1" applyAlignment="1" applyProtection="1">
      <alignment wrapText="1"/>
      <protection locked="0"/>
    </xf>
    <xf numFmtId="4" fontId="35" fillId="0" borderId="0" xfId="0" applyNumberFormat="1" applyFont="1" applyFill="1" applyAlignment="1" applyProtection="1">
      <alignment/>
      <protection locked="0"/>
    </xf>
    <xf numFmtId="166" fontId="35" fillId="0" borderId="0" xfId="0" applyNumberFormat="1" applyFont="1" applyFill="1" applyBorder="1" applyAlignment="1" applyProtection="1">
      <alignment horizontal="right" wrapText="1"/>
      <protection locked="0"/>
    </xf>
    <xf numFmtId="166" fontId="35" fillId="0" borderId="0" xfId="0" applyNumberFormat="1" applyFont="1" applyFill="1" applyAlignment="1" applyProtection="1">
      <alignment/>
      <protection locked="0"/>
    </xf>
    <xf numFmtId="4" fontId="35" fillId="0" borderId="13" xfId="0" applyNumberFormat="1" applyFont="1" applyFill="1" applyBorder="1" applyAlignment="1" applyProtection="1">
      <alignment/>
      <protection locked="0"/>
    </xf>
    <xf numFmtId="166" fontId="35" fillId="0" borderId="0" xfId="0" applyNumberFormat="1" applyFont="1" applyFill="1" applyBorder="1" applyAlignment="1" applyProtection="1">
      <alignment horizontal="right"/>
      <protection locked="0"/>
    </xf>
    <xf numFmtId="166" fontId="35" fillId="0" borderId="13" xfId="0" applyNumberFormat="1" applyFont="1" applyFill="1" applyBorder="1" applyAlignment="1" applyProtection="1">
      <alignment horizontal="right" wrapText="1"/>
      <protection locked="0"/>
    </xf>
    <xf numFmtId="0" fontId="35" fillId="0" borderId="0" xfId="0" applyFont="1" applyFill="1" applyAlignment="1" applyProtection="1">
      <alignment/>
      <protection locked="0"/>
    </xf>
    <xf numFmtId="166" fontId="35" fillId="0" borderId="0" xfId="0" applyNumberFormat="1" applyFont="1" applyFill="1" applyBorder="1" applyAlignment="1" applyProtection="1">
      <alignment horizontal="right" vertical="top" wrapText="1"/>
      <protection locked="0"/>
    </xf>
    <xf numFmtId="0" fontId="35" fillId="0" borderId="13" xfId="0" applyFont="1" applyFill="1" applyBorder="1" applyAlignment="1" applyProtection="1">
      <alignment/>
      <protection locked="0"/>
    </xf>
    <xf numFmtId="0" fontId="34" fillId="0" borderId="15" xfId="0" applyFont="1" applyFill="1" applyBorder="1" applyAlignment="1" applyProtection="1">
      <alignment wrapText="1"/>
      <protection locked="0"/>
    </xf>
    <xf numFmtId="0" fontId="32" fillId="0" borderId="0" xfId="0" applyFont="1" applyFill="1" applyBorder="1" applyAlignment="1" applyProtection="1">
      <alignment wrapText="1"/>
      <protection locked="0"/>
    </xf>
    <xf numFmtId="0" fontId="31" fillId="0" borderId="0" xfId="0" applyFont="1" applyFill="1" applyBorder="1" applyAlignment="1" applyProtection="1">
      <alignment wrapText="1"/>
      <protection locked="0"/>
    </xf>
    <xf numFmtId="0" fontId="42" fillId="0" borderId="0" xfId="0" applyFont="1" applyFill="1" applyBorder="1" applyAlignment="1" applyProtection="1">
      <alignment wrapText="1"/>
      <protection locked="0"/>
    </xf>
    <xf numFmtId="0" fontId="31" fillId="0" borderId="0" xfId="0" applyFont="1" applyFill="1" applyBorder="1" applyAlignment="1" applyProtection="1">
      <alignment horizontal="fill" wrapText="1"/>
      <protection locked="0"/>
    </xf>
    <xf numFmtId="170" fontId="46" fillId="28" borderId="28" xfId="65" applyNumberFormat="1" applyFont="1" applyFill="1" applyBorder="1" applyAlignment="1" applyProtection="1">
      <alignment horizontal="right"/>
      <protection locked="0"/>
    </xf>
    <xf numFmtId="0" fontId="47" fillId="14" borderId="28" xfId="65" applyFont="1" applyFill="1" applyBorder="1" applyAlignment="1" applyProtection="1">
      <alignment horizontal="center" vertical="center"/>
      <protection locked="0"/>
    </xf>
    <xf numFmtId="170" fontId="46" fillId="28" borderId="28" xfId="65" applyNumberFormat="1" applyFont="1" applyFill="1" applyBorder="1" applyAlignment="1" applyProtection="1">
      <alignment horizontal="right" vertical="top"/>
      <protection locked="0"/>
    </xf>
    <xf numFmtId="0" fontId="46" fillId="28" borderId="28" xfId="65" applyFont="1" applyFill="1" applyBorder="1" applyAlignment="1" applyProtection="1">
      <alignment horizontal="right" vertical="top" wrapText="1"/>
      <protection locked="0"/>
    </xf>
    <xf numFmtId="0" fontId="24" fillId="0" borderId="0" xfId="65" applyFill="1" applyBorder="1" applyProtection="1">
      <alignment/>
      <protection locked="0"/>
    </xf>
    <xf numFmtId="0" fontId="49" fillId="0" borderId="0" xfId="65" applyFont="1" applyFill="1" applyBorder="1" applyProtection="1">
      <alignment/>
      <protection locked="0"/>
    </xf>
    <xf numFmtId="0" fontId="49" fillId="0" borderId="0" xfId="65" applyFont="1" applyFill="1" applyBorder="1" applyAlignment="1" applyProtection="1">
      <alignment wrapText="1"/>
      <protection locked="0"/>
    </xf>
    <xf numFmtId="0" fontId="46" fillId="28" borderId="28" xfId="65" applyFont="1" applyFill="1" applyBorder="1" applyAlignment="1" applyProtection="1">
      <alignment horizontal="center"/>
      <protection locked="0"/>
    </xf>
    <xf numFmtId="170" fontId="47" fillId="2" borderId="28" xfId="65" applyNumberFormat="1" applyFont="1" applyFill="1" applyBorder="1" applyAlignment="1" applyProtection="1">
      <alignment horizontal="right" vertical="top"/>
      <protection locked="0"/>
    </xf>
    <xf numFmtId="0" fontId="54" fillId="28" borderId="28" xfId="65" applyFont="1" applyFill="1" applyBorder="1" applyAlignment="1" applyProtection="1">
      <alignment vertical="top" wrapText="1"/>
      <protection locked="0"/>
    </xf>
    <xf numFmtId="170" fontId="46" fillId="28" borderId="29" xfId="65" applyNumberFormat="1" applyFont="1" applyFill="1" applyBorder="1" applyAlignment="1" applyProtection="1">
      <alignment horizontal="right" vertical="top"/>
      <protection locked="0"/>
    </xf>
    <xf numFmtId="4" fontId="77" fillId="0" borderId="0" xfId="76" applyProtection="1">
      <alignment horizontal="right" vertical="top"/>
      <protection locked="0"/>
    </xf>
    <xf numFmtId="4" fontId="60" fillId="0" borderId="0" xfId="77" applyFont="1" applyProtection="1">
      <alignment horizontal="right" vertical="top"/>
      <protection locked="0"/>
    </xf>
    <xf numFmtId="4" fontId="59" fillId="0" borderId="0" xfId="76" applyFont="1" applyProtection="1">
      <alignment horizontal="right" vertical="top"/>
      <protection locked="0"/>
    </xf>
    <xf numFmtId="4" fontId="59" fillId="0" borderId="0" xfId="77" applyProtection="1">
      <alignment horizontal="right" vertical="top"/>
      <protection locked="0"/>
    </xf>
    <xf numFmtId="4" fontId="84" fillId="0" borderId="0" xfId="76" applyFont="1" applyProtection="1">
      <alignment horizontal="right" vertical="top"/>
      <protection locked="0"/>
    </xf>
    <xf numFmtId="4" fontId="77" fillId="0" borderId="0" xfId="77" applyFont="1" applyProtection="1">
      <alignment horizontal="right" vertical="top"/>
      <protection locked="0"/>
    </xf>
    <xf numFmtId="4" fontId="75" fillId="0" borderId="0" xfId="61" applyProtection="1">
      <alignment horizontal="right" vertical="top" wrapText="1"/>
      <protection locked="0"/>
    </xf>
    <xf numFmtId="4" fontId="75" fillId="0" borderId="0" xfId="88" applyProtection="1">
      <alignment horizontal="left" vertical="top" wrapText="1"/>
      <protection locked="0"/>
    </xf>
    <xf numFmtId="4" fontId="57" fillId="0" borderId="0" xfId="62" applyFont="1" applyProtection="1">
      <alignment horizontal="right" vertical="top" wrapText="1"/>
      <protection locked="0"/>
    </xf>
    <xf numFmtId="4" fontId="57" fillId="0" borderId="0" xfId="88" applyFont="1" applyProtection="1">
      <alignment horizontal="left" vertical="top" wrapText="1"/>
      <protection locked="0"/>
    </xf>
    <xf numFmtId="4" fontId="58" fillId="0" borderId="0" xfId="62" applyProtection="1">
      <alignment horizontal="right" vertical="top" wrapText="1"/>
      <protection locked="0"/>
    </xf>
    <xf numFmtId="4" fontId="83" fillId="0" borderId="0" xfId="88" applyFont="1" applyProtection="1">
      <alignment horizontal="left" vertical="top" wrapText="1"/>
      <protection locked="0"/>
    </xf>
    <xf numFmtId="0" fontId="61" fillId="0" borderId="0" xfId="88" applyNumberFormat="1" applyFont="1" applyAlignment="1" applyProtection="1">
      <alignment/>
      <protection locked="0"/>
    </xf>
    <xf numFmtId="4" fontId="75" fillId="0" borderId="0" xfId="62" applyFont="1" applyProtection="1">
      <alignment horizontal="right" vertical="top" wrapText="1"/>
      <protection locked="0"/>
    </xf>
    <xf numFmtId="4" fontId="63" fillId="0" borderId="0" xfId="62" applyFont="1" applyProtection="1">
      <alignment horizontal="right" vertical="top" wrapText="1"/>
      <protection locked="0"/>
    </xf>
    <xf numFmtId="4" fontId="83" fillId="0" borderId="0" xfId="61" applyFont="1" applyProtection="1">
      <alignment horizontal="right" vertical="top" wrapText="1"/>
      <protection locked="0"/>
    </xf>
    <xf numFmtId="4" fontId="58" fillId="0" borderId="0" xfId="61" applyFont="1" applyProtection="1">
      <alignment horizontal="right" vertical="top" wrapText="1"/>
      <protection locked="0"/>
    </xf>
    <xf numFmtId="4" fontId="63" fillId="0" borderId="0" xfId="61" applyFont="1" applyProtection="1">
      <alignment horizontal="right" vertical="top" wrapText="1"/>
      <protection locked="0"/>
    </xf>
    <xf numFmtId="4" fontId="83" fillId="0" borderId="0" xfId="62" applyFont="1" applyProtection="1">
      <alignment horizontal="right" vertical="top" wrapText="1"/>
      <protection locked="0"/>
    </xf>
    <xf numFmtId="4" fontId="57" fillId="0" borderId="0" xfId="61" applyFont="1" applyProtection="1">
      <alignment horizontal="right" vertical="top" wrapText="1"/>
      <protection locked="0"/>
    </xf>
    <xf numFmtId="4" fontId="60" fillId="0" borderId="0" xfId="76" applyFont="1" applyProtection="1">
      <alignment horizontal="right" vertical="top"/>
      <protection locked="0"/>
    </xf>
    <xf numFmtId="4" fontId="75" fillId="0" borderId="0" xfId="76" applyFont="1" applyAlignment="1" applyProtection="1">
      <alignment horizontal="right"/>
      <protection locked="0"/>
    </xf>
    <xf numFmtId="4" fontId="58" fillId="0" borderId="0" xfId="76" applyFont="1" applyAlignment="1" applyProtection="1">
      <alignment horizontal="right"/>
      <protection locked="0"/>
    </xf>
    <xf numFmtId="4" fontId="75" fillId="0" borderId="0" xfId="76" applyFont="1" applyAlignment="1" applyProtection="1">
      <alignment horizontal="right"/>
      <protection locked="0"/>
    </xf>
    <xf numFmtId="172" fontId="75" fillId="0" borderId="0" xfId="88" applyNumberFormat="1" applyAlignment="1" applyProtection="1">
      <alignment horizontal="right" wrapText="1"/>
      <protection locked="0"/>
    </xf>
    <xf numFmtId="4" fontId="75" fillId="0" borderId="0" xfId="88" applyAlignment="1" applyProtection="1">
      <alignment horizontal="right"/>
      <protection locked="0"/>
    </xf>
    <xf numFmtId="0" fontId="75" fillId="0" borderId="0" xfId="88" applyNumberFormat="1" applyAlignment="1" applyProtection="1">
      <alignment/>
      <protection locked="0"/>
    </xf>
    <xf numFmtId="4" fontId="77" fillId="0" borderId="0" xfId="76" applyAlignment="1" applyProtection="1">
      <alignment horizontal="right"/>
      <protection locked="0"/>
    </xf>
    <xf numFmtId="4" fontId="57" fillId="0" borderId="0" xfId="88" applyFont="1" applyAlignment="1" applyProtection="1">
      <alignment horizontal="right"/>
      <protection locked="0"/>
    </xf>
    <xf numFmtId="0" fontId="57" fillId="0" borderId="0" xfId="88" applyNumberFormat="1" applyFont="1" applyAlignment="1" applyProtection="1">
      <alignment/>
      <protection locked="0"/>
    </xf>
    <xf numFmtId="4" fontId="65" fillId="0" borderId="0" xfId="88" applyFont="1" applyAlignment="1" applyProtection="1">
      <alignment/>
      <protection locked="0"/>
    </xf>
    <xf numFmtId="175" fontId="65" fillId="0" borderId="0" xfId="96" applyNumberFormat="1" applyFont="1" applyProtection="1">
      <alignment/>
      <protection locked="0"/>
    </xf>
    <xf numFmtId="0" fontId="57" fillId="0" borderId="0" xfId="96" applyFont="1" applyAlignment="1" applyProtection="1">
      <alignment horizontal="right"/>
      <protection locked="0"/>
    </xf>
    <xf numFmtId="39" fontId="60" fillId="0" borderId="0" xfId="77" applyNumberFormat="1" applyFont="1" applyAlignment="1" applyProtection="1">
      <alignment vertical="top"/>
      <protection locked="0"/>
    </xf>
    <xf numFmtId="4" fontId="68" fillId="0" borderId="0" xfId="88" applyFont="1" applyAlignment="1" applyProtection="1">
      <alignment/>
      <protection locked="0"/>
    </xf>
    <xf numFmtId="4" fontId="60" fillId="0" borderId="0" xfId="76" applyFont="1" applyProtection="1">
      <alignment horizontal="right" vertical="top"/>
      <protection locked="0"/>
    </xf>
    <xf numFmtId="4" fontId="57" fillId="0" borderId="0" xfId="93" applyFont="1" applyProtection="1">
      <alignment horizontal="left" vertical="top" wrapText="1"/>
      <protection locked="0"/>
    </xf>
    <xf numFmtId="39" fontId="59" fillId="0" borderId="0" xfId="77" applyNumberFormat="1" applyAlignment="1" applyProtection="1">
      <alignment vertical="top"/>
      <protection locked="0"/>
    </xf>
    <xf numFmtId="39" fontId="59" fillId="0" borderId="0" xfId="77" applyNumberFormat="1" applyProtection="1">
      <alignment horizontal="right" vertical="top"/>
      <protection locked="0"/>
    </xf>
    <xf numFmtId="4" fontId="58" fillId="25" borderId="0" xfId="62" applyFill="1" applyProtection="1">
      <alignment horizontal="right" vertical="top" wrapText="1"/>
      <protection locked="0"/>
    </xf>
    <xf numFmtId="4" fontId="58" fillId="25" borderId="0" xfId="93" applyFill="1" applyProtection="1">
      <alignment horizontal="left" vertical="top" wrapText="1"/>
      <protection locked="0"/>
    </xf>
    <xf numFmtId="4" fontId="58" fillId="0" borderId="0" xfId="93" applyProtection="1">
      <alignment horizontal="left" vertical="top" wrapText="1"/>
      <protection locked="0"/>
    </xf>
    <xf numFmtId="4" fontId="59" fillId="0" borderId="0" xfId="77" applyAlignment="1" applyProtection="1">
      <alignment vertical="top"/>
      <protection locked="0"/>
    </xf>
    <xf numFmtId="4" fontId="57" fillId="0" borderId="0" xfId="90" applyFont="1" applyProtection="1">
      <alignment horizontal="left" vertical="top" wrapText="1"/>
      <protection locked="0"/>
    </xf>
    <xf numFmtId="4" fontId="57" fillId="0" borderId="0" xfId="92" applyNumberFormat="1" applyAlignment="1" applyProtection="1">
      <alignment horizontal="left" vertical="top" wrapText="1"/>
      <protection locked="0"/>
    </xf>
    <xf numFmtId="49" fontId="45" fillId="14" borderId="30" xfId="65" applyNumberFormat="1" applyFont="1" applyFill="1" applyBorder="1" applyAlignment="1" applyProtection="1">
      <alignment horizontal="left" vertical="center"/>
      <protection/>
    </xf>
    <xf numFmtId="0" fontId="46" fillId="28" borderId="30" xfId="65" applyFont="1" applyFill="1" applyBorder="1" applyAlignment="1" applyProtection="1">
      <alignment horizontal="center" vertical="center"/>
      <protection/>
    </xf>
    <xf numFmtId="0" fontId="46" fillId="28" borderId="30" xfId="65" applyFont="1" applyFill="1" applyBorder="1" applyAlignment="1" applyProtection="1">
      <alignment horizontal="left" vertical="center"/>
      <protection/>
    </xf>
    <xf numFmtId="49" fontId="47" fillId="27" borderId="17" xfId="65" applyNumberFormat="1" applyFont="1" applyFill="1" applyBorder="1" applyAlignment="1" applyProtection="1">
      <alignment horizontal="left" vertical="center" wrapText="1"/>
      <protection/>
    </xf>
    <xf numFmtId="49" fontId="86" fillId="27" borderId="17" xfId="65" applyNumberFormat="1" applyFont="1" applyFill="1" applyBorder="1" applyAlignment="1" applyProtection="1">
      <alignment horizontal="left" vertical="center" wrapText="1"/>
      <protection/>
    </xf>
    <xf numFmtId="0" fontId="46" fillId="28" borderId="31" xfId="65" applyFont="1" applyFill="1" applyBorder="1" applyAlignment="1" applyProtection="1">
      <alignment horizontal="left" vertical="center"/>
      <protection/>
    </xf>
    <xf numFmtId="49" fontId="48" fillId="14" borderId="32" xfId="65" applyNumberFormat="1" applyFont="1" applyFill="1" applyBorder="1" applyAlignment="1" applyProtection="1">
      <alignment horizontal="right" vertical="center"/>
      <protection/>
    </xf>
    <xf numFmtId="0" fontId="46" fillId="28" borderId="33" xfId="65" applyFont="1" applyFill="1" applyBorder="1" applyAlignment="1" applyProtection="1">
      <alignment horizontal="right" vertical="center"/>
      <protection/>
    </xf>
    <xf numFmtId="49" fontId="46" fillId="28" borderId="33" xfId="65" applyNumberFormat="1" applyFont="1" applyFill="1" applyBorder="1" applyAlignment="1" applyProtection="1">
      <alignment horizontal="right" vertical="center"/>
      <protection/>
    </xf>
    <xf numFmtId="0" fontId="47" fillId="28" borderId="29" xfId="65" applyFont="1" applyFill="1" applyBorder="1" applyAlignment="1" applyProtection="1">
      <alignment horizontal="left"/>
      <protection/>
    </xf>
    <xf numFmtId="0" fontId="47" fillId="14" borderId="28" xfId="65" applyFont="1" applyFill="1" applyBorder="1" applyAlignment="1" applyProtection="1">
      <alignment horizontal="right" vertical="top" wrapText="1"/>
      <protection/>
    </xf>
    <xf numFmtId="0" fontId="47" fillId="28" borderId="22" xfId="65" applyFont="1" applyFill="1" applyBorder="1" applyAlignment="1" applyProtection="1">
      <alignment horizontal="center"/>
      <protection/>
    </xf>
    <xf numFmtId="49" fontId="45" fillId="14" borderId="17" xfId="65" applyNumberFormat="1" applyFont="1" applyFill="1" applyBorder="1" applyAlignment="1" applyProtection="1">
      <alignment horizontal="right"/>
      <protection/>
    </xf>
    <xf numFmtId="49" fontId="46" fillId="28" borderId="22" xfId="65" applyNumberFormat="1" applyFont="1" applyFill="1" applyBorder="1" applyAlignment="1" applyProtection="1">
      <alignment horizontal="left" vertical="top" wrapText="1"/>
      <protection/>
    </xf>
    <xf numFmtId="0" fontId="47" fillId="28" borderId="28" xfId="65" applyFont="1" applyFill="1" applyBorder="1" applyAlignment="1" applyProtection="1">
      <alignment horizontal="center"/>
      <protection/>
    </xf>
    <xf numFmtId="49" fontId="45" fillId="14" borderId="34" xfId="65" applyNumberFormat="1" applyFont="1" applyFill="1" applyBorder="1" applyAlignment="1" applyProtection="1">
      <alignment horizontal="right"/>
      <protection/>
    </xf>
    <xf numFmtId="0" fontId="47" fillId="28" borderId="35" xfId="65" applyFont="1" applyFill="1" applyBorder="1" applyAlignment="1" applyProtection="1">
      <alignment horizontal="center"/>
      <protection/>
    </xf>
    <xf numFmtId="49" fontId="46" fillId="28" borderId="22" xfId="65" applyNumberFormat="1" applyFont="1" applyFill="1" applyBorder="1" applyAlignment="1" applyProtection="1">
      <alignment horizontal="left" vertical="center" wrapText="1"/>
      <protection/>
    </xf>
    <xf numFmtId="0" fontId="47" fillId="28" borderId="29" xfId="65" applyFont="1" applyFill="1" applyBorder="1" applyAlignment="1" applyProtection="1">
      <alignment horizontal="center"/>
      <protection/>
    </xf>
    <xf numFmtId="0" fontId="46" fillId="28" borderId="28" xfId="65" applyFont="1" applyFill="1" applyBorder="1" applyAlignment="1" applyProtection="1">
      <alignment horizontal="left"/>
      <protection/>
    </xf>
    <xf numFmtId="0" fontId="47" fillId="14" borderId="28" xfId="65" applyFont="1" applyFill="1" applyBorder="1" applyAlignment="1" applyProtection="1">
      <alignment horizontal="center" vertical="top" wrapText="1"/>
      <protection/>
    </xf>
    <xf numFmtId="0" fontId="46" fillId="28" borderId="22" xfId="65" applyFont="1" applyFill="1" applyBorder="1" applyAlignment="1" applyProtection="1">
      <alignment horizontal="center"/>
      <protection/>
    </xf>
    <xf numFmtId="0" fontId="46" fillId="28" borderId="35" xfId="65" applyFont="1" applyFill="1" applyBorder="1" applyAlignment="1" applyProtection="1">
      <alignment horizontal="center"/>
      <protection/>
    </xf>
    <xf numFmtId="49" fontId="46" fillId="28" borderId="22" xfId="65" applyNumberFormat="1" applyFont="1" applyFill="1" applyBorder="1" applyAlignment="1" applyProtection="1">
      <alignment horizontal="justify" vertical="center" wrapText="1"/>
      <protection/>
    </xf>
    <xf numFmtId="0" fontId="46" fillId="28" borderId="29" xfId="65" applyFont="1" applyFill="1" applyBorder="1" applyAlignment="1" applyProtection="1">
      <alignment horizontal="center"/>
      <protection/>
    </xf>
    <xf numFmtId="0" fontId="46" fillId="14" borderId="28" xfId="65" applyFont="1" applyFill="1" applyBorder="1" applyAlignment="1" applyProtection="1">
      <alignment horizontal="center" vertical="top" wrapText="1"/>
      <protection/>
    </xf>
    <xf numFmtId="49" fontId="45" fillId="14" borderId="30" xfId="65" applyNumberFormat="1" applyFont="1" applyFill="1" applyBorder="1" applyAlignment="1" applyProtection="1">
      <alignment horizontal="left" vertical="center" wrapText="1"/>
      <protection/>
    </xf>
  </cellXfs>
  <cellStyles count="111">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_SKUPNO" xfId="60"/>
    <cellStyle name="Desno" xfId="61"/>
    <cellStyle name="Desno 2" xfId="62"/>
    <cellStyle name="Dobro" xfId="63"/>
    <cellStyle name="Excel Built-in Normal" xfId="64"/>
    <cellStyle name="Excel Built-in Normal 2" xfId="65"/>
    <cellStyle name="Excel_BuiltIn_Naslov" xfId="66"/>
    <cellStyle name="Explanatory Text" xfId="67"/>
    <cellStyle name="Good" xfId="68"/>
    <cellStyle name="Heading 1" xfId="69"/>
    <cellStyle name="Heading 2" xfId="70"/>
    <cellStyle name="Heading 3" xfId="71"/>
    <cellStyle name="Heading 4" xfId="72"/>
    <cellStyle name="Hyperlink" xfId="73"/>
    <cellStyle name="Input" xfId="74"/>
    <cellStyle name="Izhod" xfId="75"/>
    <cellStyle name="Izračuni" xfId="76"/>
    <cellStyle name="Izračuni 2" xfId="77"/>
    <cellStyle name="Krepko" xfId="78"/>
    <cellStyle name="Linked Cell" xfId="79"/>
    <cellStyle name="Naslov" xfId="80"/>
    <cellStyle name="Naslov 1" xfId="81"/>
    <cellStyle name="Naslov 1 1" xfId="82"/>
    <cellStyle name="Naslov 2" xfId="83"/>
    <cellStyle name="Naslov 3" xfId="84"/>
    <cellStyle name="Naslov 4" xfId="85"/>
    <cellStyle name="Naslov 5" xfId="86"/>
    <cellStyle name="Naslov 5 2" xfId="87"/>
    <cellStyle name="Navadno 2" xfId="88"/>
    <cellStyle name="Navadno 2 2" xfId="89"/>
    <cellStyle name="Navadno 3 4" xfId="90"/>
    <cellStyle name="Navadno 8" xfId="91"/>
    <cellStyle name="Navadno 8 2" xfId="92"/>
    <cellStyle name="Navadno 8 3" xfId="93"/>
    <cellStyle name="Neutral" xfId="94"/>
    <cellStyle name="Nevtralno" xfId="95"/>
    <cellStyle name="Normal 3" xfId="96"/>
    <cellStyle name="Normal_Gradbena dela" xfId="97"/>
    <cellStyle name="Note" xfId="98"/>
    <cellStyle name="Followed Hyperlink" xfId="99"/>
    <cellStyle name="Percent" xfId="100"/>
    <cellStyle name="Opomba" xfId="101"/>
    <cellStyle name="Opozorilo" xfId="102"/>
    <cellStyle name="Output" xfId="103"/>
    <cellStyle name="Pojasnjevalno besedilo" xfId="104"/>
    <cellStyle name="Pojasnjevalno besedilo 2" xfId="105"/>
    <cellStyle name="Poudarek1" xfId="106"/>
    <cellStyle name="Poudarek2" xfId="107"/>
    <cellStyle name="Poudarek3" xfId="108"/>
    <cellStyle name="Poudarek4" xfId="109"/>
    <cellStyle name="Poudarek5" xfId="110"/>
    <cellStyle name="Poudarek6" xfId="111"/>
    <cellStyle name="Povezana celica" xfId="112"/>
    <cellStyle name="Preveri celico" xfId="113"/>
    <cellStyle name="Računanje" xfId="114"/>
    <cellStyle name="Slabo" xfId="115"/>
    <cellStyle name="Title" xfId="116"/>
    <cellStyle name="Total" xfId="117"/>
    <cellStyle name="Currency" xfId="118"/>
    <cellStyle name="Currency [0]" xfId="119"/>
    <cellStyle name="Comma" xfId="120"/>
    <cellStyle name="Comma [0]" xfId="121"/>
    <cellStyle name="Vnos" xfId="122"/>
    <cellStyle name="Vsota" xfId="123"/>
    <cellStyle name="Warning Text" xfId="124"/>
  </cellStyles>
  <dxfs count="6">
    <dxf>
      <font>
        <b val="0"/>
        <color indexed="9"/>
      </font>
    </dxf>
    <dxf>
      <font>
        <b val="0"/>
        <color indexed="9"/>
      </font>
    </dxf>
    <dxf>
      <font>
        <b val="0"/>
        <color indexed="9"/>
      </font>
    </dxf>
    <dxf>
      <font>
        <b val="0"/>
        <strike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CC33"/>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RJAN2015\Users\Users\Marjan\Downloads\Popis%20Sabiana%20Kaloriferj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Users\Marjan\Downloads\Popis%20Sabiana%20Kaloriferj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AMO2015\Samo\10_Arhiv\Arhiv_2012\12-10-07%20&#352;C_Tolmin\12-10-07-1-PZI\121007-1-Popis\121007-1_PZI-M51_TELOVADNIC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10_Arhiv\Arhiv_2012\12-10-07%20&#352;C_Tolmin\12-10-07-1-PZI\121007-1-Popis\121007-1_PZI-M51_TELOVADNI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vodila"/>
      <sheetName val="Atlas"/>
      <sheetName val="Helios"/>
      <sheetName val="AIX"/>
      <sheetName val="Janus"/>
      <sheetName val="Atlas STP"/>
      <sheetName val="Comfort"/>
      <sheetName val="Polaris"/>
      <sheetName val="Elegant ECM"/>
      <sheetName val="Atlas ECM"/>
      <sheetName val="Podatki"/>
    </sheetNames>
    <sheetDataSet>
      <sheetData sheetId="10">
        <row r="45">
          <cell r="A45" t="str">
            <v>46F23</v>
          </cell>
          <cell r="B45">
            <v>2200</v>
          </cell>
          <cell r="C45">
            <v>1500</v>
          </cell>
          <cell r="D45">
            <v>59</v>
          </cell>
          <cell r="E45">
            <v>51</v>
          </cell>
          <cell r="F45">
            <v>20.4</v>
          </cell>
          <cell r="G45">
            <v>16.1</v>
          </cell>
          <cell r="H45">
            <v>5.3</v>
          </cell>
          <cell r="I45">
            <v>7.5</v>
          </cell>
          <cell r="J45" t="str">
            <v>Navedeni podatki veljajo za: gretje, Tv: = 85/75°C in Tz=15°C hlajenje, Tv = 7/12°C in Tz = 28°C</v>
          </cell>
        </row>
        <row r="46">
          <cell r="A46" t="str">
            <v>46F24</v>
          </cell>
          <cell r="B46">
            <v>2000</v>
          </cell>
          <cell r="C46">
            <v>1400</v>
          </cell>
          <cell r="D46">
            <v>59</v>
          </cell>
          <cell r="E46">
            <v>51</v>
          </cell>
          <cell r="F46">
            <v>23.3</v>
          </cell>
          <cell r="G46">
            <v>18.5</v>
          </cell>
          <cell r="H46">
            <v>6.3</v>
          </cell>
          <cell r="I46">
            <v>7</v>
          </cell>
          <cell r="J46" t="str">
            <v>Navedeni podatki veljajo za: gretje, Tv: = 85/75°C in Tz=15°C hlajenje, Tv = 7/12°C in Tz = 28°C</v>
          </cell>
        </row>
        <row r="47">
          <cell r="A47" t="str">
            <v>46F43</v>
          </cell>
          <cell r="B47">
            <v>3800</v>
          </cell>
          <cell r="C47">
            <v>2500</v>
          </cell>
          <cell r="D47">
            <v>64</v>
          </cell>
          <cell r="E47">
            <v>54</v>
          </cell>
          <cell r="F47">
            <v>34.5</v>
          </cell>
          <cell r="G47">
            <v>26.9</v>
          </cell>
          <cell r="H47">
            <v>9.1</v>
          </cell>
          <cell r="I47">
            <v>12</v>
          </cell>
          <cell r="J47" t="str">
            <v>Navedeni podatki veljajo za: gretje, Tv: = 85/75°C in Tz=15°C hlajenje, Tv = 7/12°C in Tz = 28°C</v>
          </cell>
        </row>
        <row r="48">
          <cell r="A48" t="str">
            <v>46F44</v>
          </cell>
          <cell r="B48">
            <v>3400</v>
          </cell>
          <cell r="C48">
            <v>2150</v>
          </cell>
          <cell r="D48">
            <v>64</v>
          </cell>
          <cell r="E48">
            <v>54</v>
          </cell>
          <cell r="F48">
            <v>39.7</v>
          </cell>
          <cell r="G48">
            <v>29.6</v>
          </cell>
          <cell r="H48">
            <v>10.6</v>
          </cell>
          <cell r="I48">
            <v>10</v>
          </cell>
          <cell r="J48" t="str">
            <v>Navedeni podatki veljajo za: gretje, Tv: = 85/75°C in Tz=15°C hlajenje, Tv = 7/12°C in Tz = 28°C</v>
          </cell>
        </row>
        <row r="49">
          <cell r="A49" t="str">
            <v>68F63</v>
          </cell>
          <cell r="B49">
            <v>4350</v>
          </cell>
          <cell r="C49">
            <v>3600</v>
          </cell>
          <cell r="D49">
            <v>60</v>
          </cell>
          <cell r="E49">
            <v>52</v>
          </cell>
          <cell r="F49">
            <v>46.3</v>
          </cell>
          <cell r="G49">
            <v>40.3</v>
          </cell>
          <cell r="H49">
            <v>13.8</v>
          </cell>
          <cell r="I49">
            <v>14</v>
          </cell>
          <cell r="J49" t="str">
            <v>Navedeni podatki veljajo za: gretje, Tv: = 85/75°C in Tz=15°C hlajenje, Tv = 7/12°C in Tz = 28°C</v>
          </cell>
        </row>
        <row r="50">
          <cell r="A50" t="str">
            <v>68F64</v>
          </cell>
          <cell r="B50">
            <v>4000</v>
          </cell>
          <cell r="C50">
            <v>3150</v>
          </cell>
          <cell r="D50">
            <v>60</v>
          </cell>
          <cell r="E50">
            <v>52</v>
          </cell>
          <cell r="F50">
            <v>52</v>
          </cell>
          <cell r="G50">
            <v>44</v>
          </cell>
          <cell r="H50">
            <v>15.9</v>
          </cell>
          <cell r="I50">
            <v>13</v>
          </cell>
          <cell r="J50" t="str">
            <v>Navedeni podatki veljajo za: gretje, Tv: = 85/75°C in Tz=15°C hlajenje, Tv = 7/12°C in Tz = 28°C</v>
          </cell>
        </row>
        <row r="51">
          <cell r="A51" t="str">
            <v>68F93</v>
          </cell>
          <cell r="B51">
            <v>8250</v>
          </cell>
          <cell r="C51">
            <v>6250</v>
          </cell>
          <cell r="D51">
            <v>66</v>
          </cell>
          <cell r="E51">
            <v>60</v>
          </cell>
          <cell r="F51">
            <v>89.5</v>
          </cell>
          <cell r="G51">
            <v>75.9</v>
          </cell>
          <cell r="H51">
            <v>25</v>
          </cell>
          <cell r="I51">
            <v>20</v>
          </cell>
          <cell r="J51" t="str">
            <v>Navedeni podatki veljajo za: gretje, Tv: = 85/75°C in Tz=15°C hlajenje, Tv = 7/12°C in Tz = 28°C</v>
          </cell>
        </row>
        <row r="52">
          <cell r="A52" t="str">
            <v>68F94</v>
          </cell>
          <cell r="B52">
            <v>7800</v>
          </cell>
          <cell r="C52">
            <v>5950</v>
          </cell>
          <cell r="D52">
            <v>66</v>
          </cell>
          <cell r="E52">
            <v>60</v>
          </cell>
          <cell r="F52">
            <v>103.6</v>
          </cell>
          <cell r="G52">
            <v>82</v>
          </cell>
          <cell r="H52">
            <v>28.2</v>
          </cell>
          <cell r="I52">
            <v>18</v>
          </cell>
          <cell r="J52" t="str">
            <v>Navedeni podatki veljajo za: gretje, Tv: = 85/75°C in Tz=15°C hlajenje, Tv = 7/12°C in Tz = 28°C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vodila"/>
      <sheetName val="Atlas"/>
      <sheetName val="Helios"/>
      <sheetName val="AIX"/>
      <sheetName val="Janus"/>
      <sheetName val="Atlas STP"/>
      <sheetName val="Comfort"/>
      <sheetName val="Polaris"/>
      <sheetName val="Elegant ECM"/>
      <sheetName val="Atlas ECM"/>
      <sheetName val="Podatki"/>
    </sheetNames>
    <sheetDataSet>
      <sheetData sheetId="10">
        <row r="45">
          <cell r="A45" t="str">
            <v>46F23</v>
          </cell>
          <cell r="B45">
            <v>2200</v>
          </cell>
          <cell r="C45">
            <v>1500</v>
          </cell>
          <cell r="D45">
            <v>59</v>
          </cell>
          <cell r="E45">
            <v>51</v>
          </cell>
          <cell r="F45">
            <v>20.4</v>
          </cell>
          <cell r="G45">
            <v>16.1</v>
          </cell>
          <cell r="H45">
            <v>5.3</v>
          </cell>
          <cell r="I45">
            <v>7.5</v>
          </cell>
          <cell r="J45" t="str">
            <v>Navedeni podatki veljajo za: gretje, Tv: = 85/75°C in Tz=15°C hlajenje, Tv = 7/12°C in Tz = 28°C</v>
          </cell>
        </row>
        <row r="46">
          <cell r="A46" t="str">
            <v>46F24</v>
          </cell>
          <cell r="B46">
            <v>2000</v>
          </cell>
          <cell r="C46">
            <v>1400</v>
          </cell>
          <cell r="D46">
            <v>59</v>
          </cell>
          <cell r="E46">
            <v>51</v>
          </cell>
          <cell r="F46">
            <v>23.3</v>
          </cell>
          <cell r="G46">
            <v>18.5</v>
          </cell>
          <cell r="H46">
            <v>6.3</v>
          </cell>
          <cell r="I46">
            <v>7</v>
          </cell>
          <cell r="J46" t="str">
            <v>Navedeni podatki veljajo za: gretje, Tv: = 85/75°C in Tz=15°C hlajenje, Tv = 7/12°C in Tz = 28°C</v>
          </cell>
        </row>
        <row r="47">
          <cell r="A47" t="str">
            <v>46F43</v>
          </cell>
          <cell r="B47">
            <v>3800</v>
          </cell>
          <cell r="C47">
            <v>2500</v>
          </cell>
          <cell r="D47">
            <v>64</v>
          </cell>
          <cell r="E47">
            <v>54</v>
          </cell>
          <cell r="F47">
            <v>34.5</v>
          </cell>
          <cell r="G47">
            <v>26.9</v>
          </cell>
          <cell r="H47">
            <v>9.1</v>
          </cell>
          <cell r="I47">
            <v>12</v>
          </cell>
          <cell r="J47" t="str">
            <v>Navedeni podatki veljajo za: gretje, Tv: = 85/75°C in Tz=15°C hlajenje, Tv = 7/12°C in Tz = 28°C</v>
          </cell>
        </row>
        <row r="48">
          <cell r="A48" t="str">
            <v>46F44</v>
          </cell>
          <cell r="B48">
            <v>3400</v>
          </cell>
          <cell r="C48">
            <v>2150</v>
          </cell>
          <cell r="D48">
            <v>64</v>
          </cell>
          <cell r="E48">
            <v>54</v>
          </cell>
          <cell r="F48">
            <v>39.7</v>
          </cell>
          <cell r="G48">
            <v>29.6</v>
          </cell>
          <cell r="H48">
            <v>10.6</v>
          </cell>
          <cell r="I48">
            <v>10</v>
          </cell>
          <cell r="J48" t="str">
            <v>Navedeni podatki veljajo za: gretje, Tv: = 85/75°C in Tz=15°C hlajenje, Tv = 7/12°C in Tz = 28°C</v>
          </cell>
        </row>
        <row r="49">
          <cell r="A49" t="str">
            <v>68F63</v>
          </cell>
          <cell r="B49">
            <v>4350</v>
          </cell>
          <cell r="C49">
            <v>3600</v>
          </cell>
          <cell r="D49">
            <v>60</v>
          </cell>
          <cell r="E49">
            <v>52</v>
          </cell>
          <cell r="F49">
            <v>46.3</v>
          </cell>
          <cell r="G49">
            <v>40.3</v>
          </cell>
          <cell r="H49">
            <v>13.8</v>
          </cell>
          <cell r="I49">
            <v>14</v>
          </cell>
          <cell r="J49" t="str">
            <v>Navedeni podatki veljajo za: gretje, Tv: = 85/75°C in Tz=15°C hlajenje, Tv = 7/12°C in Tz = 28°C</v>
          </cell>
        </row>
        <row r="50">
          <cell r="A50" t="str">
            <v>68F64</v>
          </cell>
          <cell r="B50">
            <v>4000</v>
          </cell>
          <cell r="C50">
            <v>3150</v>
          </cell>
          <cell r="D50">
            <v>60</v>
          </cell>
          <cell r="E50">
            <v>52</v>
          </cell>
          <cell r="F50">
            <v>52</v>
          </cell>
          <cell r="G50">
            <v>44</v>
          </cell>
          <cell r="H50">
            <v>15.9</v>
          </cell>
          <cell r="I50">
            <v>13</v>
          </cell>
          <cell r="J50" t="str">
            <v>Navedeni podatki veljajo za: gretje, Tv: = 85/75°C in Tz=15°C hlajenje, Tv = 7/12°C in Tz = 28°C</v>
          </cell>
        </row>
        <row r="51">
          <cell r="A51" t="str">
            <v>68F93</v>
          </cell>
          <cell r="B51">
            <v>8250</v>
          </cell>
          <cell r="C51">
            <v>6250</v>
          </cell>
          <cell r="D51">
            <v>66</v>
          </cell>
          <cell r="E51">
            <v>60</v>
          </cell>
          <cell r="F51">
            <v>89.5</v>
          </cell>
          <cell r="G51">
            <v>75.9</v>
          </cell>
          <cell r="H51">
            <v>25</v>
          </cell>
          <cell r="I51">
            <v>20</v>
          </cell>
          <cell r="J51" t="str">
            <v>Navedeni podatki veljajo za: gretje, Tv: = 85/75°C in Tz=15°C hlajenje, Tv = 7/12°C in Tz = 28°C</v>
          </cell>
        </row>
        <row r="52">
          <cell r="A52" t="str">
            <v>68F94</v>
          </cell>
          <cell r="B52">
            <v>7800</v>
          </cell>
          <cell r="C52">
            <v>5950</v>
          </cell>
          <cell r="D52">
            <v>66</v>
          </cell>
          <cell r="E52">
            <v>60</v>
          </cell>
          <cell r="F52">
            <v>103.6</v>
          </cell>
          <cell r="G52">
            <v>82</v>
          </cell>
          <cell r="H52">
            <v>28.2</v>
          </cell>
          <cell r="I52">
            <v>18</v>
          </cell>
          <cell r="J52" t="str">
            <v>Navedeni podatki veljajo za: gretje, Tv: = 85/75°C in Tz=15°C hlajenje, Tv = 7/12°C in Tz = 28°C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sheetName val="1.0.1"/>
      <sheetName val="1.1.1"/>
      <sheetName val="1.1.2"/>
      <sheetName val="1.1.3"/>
      <sheetName val="1.2.1"/>
      <sheetName val="1.2.2"/>
      <sheetName val="1.2.3"/>
    </sheetNames>
    <sheetDataSet>
      <sheetData sheetId="0">
        <row r="38">
          <cell r="G38">
            <v>0.7918123918388685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
      <sheetName val="1.0.1"/>
      <sheetName val="1.1.1"/>
      <sheetName val="1.1.2"/>
      <sheetName val="1.1.3"/>
      <sheetName val="1.2.1"/>
      <sheetName val="1.2.2"/>
      <sheetName val="1.2.3"/>
    </sheetNames>
    <sheetDataSet>
      <sheetData sheetId="0">
        <row r="38">
          <cell r="G38">
            <v>0.7918123918388685</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22"/>
  <sheetViews>
    <sheetView tabSelected="1" view="pageBreakPreview" zoomScaleNormal="139" zoomScaleSheetLayoutView="100" zoomScalePageLayoutView="0" workbookViewId="0" topLeftCell="A1">
      <selection activeCell="B2" sqref="B2"/>
    </sheetView>
  </sheetViews>
  <sheetFormatPr defaultColWidth="9.00390625" defaultRowHeight="12.75"/>
  <cols>
    <col min="1" max="1" width="7.00390625" style="1" customWidth="1"/>
    <col min="2" max="2" width="41.75390625" style="2" customWidth="1"/>
    <col min="3" max="3" width="16.125" style="3" customWidth="1"/>
    <col min="4" max="4" width="16.125" style="4" customWidth="1"/>
    <col min="5" max="5" width="16.625" style="5" customWidth="1"/>
    <col min="6" max="6" width="14.625" style="5" customWidth="1"/>
    <col min="7" max="247" width="9.125" style="6" customWidth="1"/>
    <col min="248" max="16384" width="9.00390625" style="7" customWidth="1"/>
  </cols>
  <sheetData>
    <row r="1" spans="2:3" ht="12.75">
      <c r="B1" s="8"/>
      <c r="C1" s="9"/>
    </row>
    <row r="2" spans="2:3" ht="15.75">
      <c r="B2" s="10" t="s">
        <v>0</v>
      </c>
      <c r="C2" s="9"/>
    </row>
    <row r="3" spans="2:3" ht="15">
      <c r="B3" s="11"/>
      <c r="C3" s="9"/>
    </row>
    <row r="4" spans="1:4" ht="31.5">
      <c r="A4" s="12"/>
      <c r="B4" s="13" t="s">
        <v>1</v>
      </c>
      <c r="C4" s="9"/>
      <c r="D4" s="14"/>
    </row>
    <row r="5" spans="1:4" ht="15">
      <c r="A5" s="15"/>
      <c r="B5" s="16"/>
      <c r="C5" s="9"/>
      <c r="D5" s="14"/>
    </row>
    <row r="6" spans="1:4" ht="15.75">
      <c r="A6" s="15"/>
      <c r="B6" s="13"/>
      <c r="C6" s="9"/>
      <c r="D6" s="14"/>
    </row>
    <row r="7" spans="1:4" ht="15.75">
      <c r="A7" s="15"/>
      <c r="B7" s="13"/>
      <c r="C7" s="9"/>
      <c r="D7" s="14"/>
    </row>
    <row r="8" spans="1:4" ht="15.75">
      <c r="A8" s="15"/>
      <c r="B8" s="10" t="s">
        <v>2</v>
      </c>
      <c r="C8" s="9"/>
      <c r="D8" s="14"/>
    </row>
    <row r="9" spans="1:4" ht="15.75">
      <c r="A9" s="15"/>
      <c r="B9" s="10"/>
      <c r="C9" s="9"/>
      <c r="D9" s="14"/>
    </row>
    <row r="10" spans="1:4" ht="15.75">
      <c r="A10" s="12"/>
      <c r="B10" s="13" t="s">
        <v>3</v>
      </c>
      <c r="C10" s="9"/>
      <c r="D10" s="14"/>
    </row>
    <row r="11" spans="2:4" ht="15.75">
      <c r="B11" s="17" t="s">
        <v>4</v>
      </c>
      <c r="C11" s="9"/>
      <c r="D11" s="14"/>
    </row>
    <row r="12" spans="2:4" ht="15.75">
      <c r="B12" s="17" t="s">
        <v>5</v>
      </c>
      <c r="C12" s="9"/>
      <c r="D12" s="14"/>
    </row>
    <row r="13" spans="2:4" ht="15.75">
      <c r="B13" s="18"/>
      <c r="C13" s="9"/>
      <c r="D13" s="14"/>
    </row>
    <row r="14" spans="2:4" ht="12.75">
      <c r="B14" s="19"/>
      <c r="C14" s="9"/>
      <c r="D14" s="14"/>
    </row>
    <row r="15" spans="1:256" s="22" customFormat="1" ht="15.75">
      <c r="A15" s="1"/>
      <c r="B15" s="13" t="s">
        <v>6</v>
      </c>
      <c r="C15" s="9"/>
      <c r="D15" s="20"/>
      <c r="E15" s="21"/>
      <c r="F15" s="21"/>
      <c r="IN15" s="23"/>
      <c r="IO15" s="23"/>
      <c r="IP15" s="23"/>
      <c r="IQ15" s="23"/>
      <c r="IR15" s="23"/>
      <c r="IS15" s="23"/>
      <c r="IT15" s="23"/>
      <c r="IU15" s="23"/>
      <c r="IV15" s="23"/>
    </row>
    <row r="16" spans="2:6" ht="12.75">
      <c r="B16" s="19" t="s">
        <v>7</v>
      </c>
      <c r="C16" s="24"/>
      <c r="D16" s="24">
        <f>'Gradbena dela'!F79+'Gradbena dela'!F91+'Obrtniška dela'!F24+'Obrtniška dela'!F47+'Obrtniška dela'!F65+'Obrtniška dela'!F81+'Obrtniška dela'!F104+'Obrtniška dela'!F115+'Obrtniška dela'!F138+'Obrtniška dela'!F158</f>
        <v>0</v>
      </c>
      <c r="E16" s="25"/>
      <c r="F16" s="26"/>
    </row>
    <row r="17" spans="2:6" ht="12.75">
      <c r="B17" s="19" t="s">
        <v>8</v>
      </c>
      <c r="C17" s="24"/>
      <c r="D17" s="24">
        <v>0</v>
      </c>
      <c r="E17" s="25"/>
      <c r="F17" s="26"/>
    </row>
    <row r="18" spans="2:6" ht="12.75">
      <c r="B18" s="19" t="s">
        <v>9</v>
      </c>
      <c r="C18" s="24"/>
      <c r="D18" s="24">
        <f>'0.2'!C26</f>
        <v>0</v>
      </c>
      <c r="E18" s="25"/>
      <c r="F18" s="26"/>
    </row>
    <row r="19" ht="12.75">
      <c r="C19" s="27"/>
    </row>
    <row r="20" spans="2:6" ht="15.75">
      <c r="B20" s="13" t="s">
        <v>10</v>
      </c>
      <c r="C20" s="28"/>
      <c r="D20" s="28">
        <f>SUM(D16:D18)</f>
        <v>0</v>
      </c>
      <c r="E20" s="29"/>
      <c r="F20" s="29"/>
    </row>
    <row r="21" spans="2:5" ht="15.75">
      <c r="B21" s="30" t="s">
        <v>765</v>
      </c>
      <c r="C21" s="24"/>
      <c r="D21" s="28">
        <f>ROUND(D20*0.22,2)</f>
        <v>0</v>
      </c>
      <c r="E21" s="25"/>
    </row>
    <row r="22" spans="2:5" ht="15.75">
      <c r="B22" s="30" t="s">
        <v>11</v>
      </c>
      <c r="C22" s="24"/>
      <c r="D22" s="28">
        <f>D20+D21</f>
        <v>0</v>
      </c>
      <c r="E22" s="25"/>
    </row>
  </sheetData>
  <sheetProtection password="FBF2" sheet="1" selectLockedCells="1" selectUnlockedCells="1"/>
  <printOptions/>
  <pageMargins left="0.7083333333333334" right="0.7479166666666667" top="0" bottom="0" header="0" footer="0.5118055555555555"/>
  <pageSetup horizontalDpi="300" verticalDpi="300" orientation="portrait" paperSize="9" scale="82" r:id="rId1"/>
  <headerFooter alignWithMargins="0">
    <oddHeader>&amp;R&amp;7&amp;P</oddHeader>
  </headerFooter>
</worksheet>
</file>

<file path=xl/worksheets/sheet10.xml><?xml version="1.0" encoding="utf-8"?>
<worksheet xmlns="http://schemas.openxmlformats.org/spreadsheetml/2006/main" xmlns:r="http://schemas.openxmlformats.org/officeDocument/2006/relationships">
  <dimension ref="A1:F31"/>
  <sheetViews>
    <sheetView showGridLines="0" view="pageBreakPreview" zoomScaleSheetLayoutView="100" zoomScalePageLayoutView="0" workbookViewId="0" topLeftCell="A1">
      <selection activeCell="E11" sqref="E11"/>
    </sheetView>
  </sheetViews>
  <sheetFormatPr defaultColWidth="8.875" defaultRowHeight="12.75" customHeight="1"/>
  <cols>
    <col min="1" max="1" width="4.875" style="182" customWidth="1"/>
    <col min="2" max="2" width="35.00390625" style="182" customWidth="1"/>
    <col min="3" max="3" width="6.00390625" style="182" customWidth="1"/>
    <col min="4" max="4" width="7.75390625" style="182" customWidth="1"/>
    <col min="5" max="5" width="10.375" style="182" customWidth="1"/>
    <col min="6" max="6" width="11.625" style="182" customWidth="1"/>
    <col min="7" max="27" width="8.875" style="482" customWidth="1"/>
    <col min="28" max="16384" width="8.875" style="182" customWidth="1"/>
  </cols>
  <sheetData>
    <row r="1" spans="1:6" ht="8.25" customHeight="1">
      <c r="A1" s="560" t="s">
        <v>393</v>
      </c>
      <c r="B1" s="560"/>
      <c r="C1" s="560"/>
      <c r="D1" s="560"/>
      <c r="E1" s="560"/>
      <c r="F1" s="560"/>
    </row>
    <row r="2" spans="1:6" ht="18" customHeight="1">
      <c r="A2" s="560"/>
      <c r="B2" s="560"/>
      <c r="C2" s="560"/>
      <c r="D2" s="560"/>
      <c r="E2" s="560"/>
      <c r="F2" s="560"/>
    </row>
    <row r="3" spans="1:6" ht="12.75" customHeight="1">
      <c r="A3" s="555"/>
      <c r="B3" s="555"/>
      <c r="C3" s="555"/>
      <c r="D3" s="555"/>
      <c r="E3" s="555"/>
      <c r="F3" s="555"/>
    </row>
    <row r="4" spans="1:6" ht="15" customHeight="1">
      <c r="A4" s="201"/>
      <c r="B4" s="549" t="s">
        <v>394</v>
      </c>
      <c r="C4" s="549"/>
      <c r="D4" s="549"/>
      <c r="E4" s="549"/>
      <c r="F4" s="207">
        <f>SUM(F11:F30)</f>
        <v>0</v>
      </c>
    </row>
    <row r="5" spans="1:6" ht="12.75" customHeight="1">
      <c r="A5" s="556"/>
      <c r="B5" s="556"/>
      <c r="C5" s="556"/>
      <c r="D5" s="556"/>
      <c r="E5" s="556"/>
      <c r="F5" s="556"/>
    </row>
    <row r="6" spans="1:6" ht="63.75" customHeight="1">
      <c r="A6" s="203"/>
      <c r="B6" s="551" t="s">
        <v>395</v>
      </c>
      <c r="C6" s="551"/>
      <c r="D6" s="551"/>
      <c r="E6" s="551"/>
      <c r="F6" s="551"/>
    </row>
    <row r="7" spans="1:6" ht="13.5" customHeight="1">
      <c r="A7" s="555"/>
      <c r="B7" s="555"/>
      <c r="C7" s="555"/>
      <c r="D7" s="555"/>
      <c r="E7" s="555"/>
      <c r="F7" s="555"/>
    </row>
    <row r="8" spans="1:6" ht="12.75" customHeight="1">
      <c r="A8" s="183" t="s">
        <v>246</v>
      </c>
      <c r="B8" s="184" t="s">
        <v>247</v>
      </c>
      <c r="C8" s="197" t="s">
        <v>248</v>
      </c>
      <c r="D8" s="197" t="s">
        <v>249</v>
      </c>
      <c r="E8" s="198" t="s">
        <v>250</v>
      </c>
      <c r="F8" s="186" t="s">
        <v>251</v>
      </c>
    </row>
    <row r="9" spans="1:6" ht="12.75" customHeight="1">
      <c r="A9" s="558"/>
      <c r="B9" s="558"/>
      <c r="C9" s="558"/>
      <c r="D9" s="558"/>
      <c r="E9" s="558"/>
      <c r="F9" s="558"/>
    </row>
    <row r="10" spans="1:6" ht="12.75" customHeight="1">
      <c r="A10" s="410"/>
      <c r="B10" s="423" t="s">
        <v>396</v>
      </c>
      <c r="C10" s="410"/>
      <c r="D10" s="410"/>
      <c r="E10" s="410"/>
      <c r="F10" s="410"/>
    </row>
    <row r="11" spans="1:6" ht="42.75" customHeight="1">
      <c r="A11" s="424">
        <v>1</v>
      </c>
      <c r="B11" s="425" t="s">
        <v>397</v>
      </c>
      <c r="C11" s="426" t="s">
        <v>71</v>
      </c>
      <c r="D11" s="427">
        <v>4</v>
      </c>
      <c r="E11" s="478"/>
      <c r="F11" s="428">
        <f>ROUND(E11*D11,2)</f>
        <v>0</v>
      </c>
    </row>
    <row r="12" spans="1:6" ht="51" customHeight="1">
      <c r="A12" s="424">
        <v>2</v>
      </c>
      <c r="B12" s="425" t="s">
        <v>398</v>
      </c>
      <c r="C12" s="426" t="s">
        <v>276</v>
      </c>
      <c r="D12" s="427">
        <v>12</v>
      </c>
      <c r="E12" s="478"/>
      <c r="F12" s="428">
        <f aca="true" t="shared" si="0" ref="F12:F26">ROUND(E12*D12,2)</f>
        <v>0</v>
      </c>
    </row>
    <row r="13" spans="1:6" ht="33" customHeight="1">
      <c r="A13" s="424">
        <v>3</v>
      </c>
      <c r="B13" s="425" t="s">
        <v>399</v>
      </c>
      <c r="C13" s="426" t="s">
        <v>254</v>
      </c>
      <c r="D13" s="427">
        <v>4</v>
      </c>
      <c r="E13" s="478"/>
      <c r="F13" s="428">
        <f t="shared" si="0"/>
        <v>0</v>
      </c>
    </row>
    <row r="14" spans="1:6" ht="22.5" customHeight="1">
      <c r="A14" s="424">
        <v>4</v>
      </c>
      <c r="B14" s="425" t="s">
        <v>400</v>
      </c>
      <c r="C14" s="426" t="s">
        <v>254</v>
      </c>
      <c r="D14" s="427">
        <v>4</v>
      </c>
      <c r="E14" s="478"/>
      <c r="F14" s="428">
        <f t="shared" si="0"/>
        <v>0</v>
      </c>
    </row>
    <row r="15" spans="1:6" ht="22.5" customHeight="1">
      <c r="A15" s="424">
        <v>5</v>
      </c>
      <c r="B15" s="425" t="s">
        <v>401</v>
      </c>
      <c r="C15" s="426" t="s">
        <v>254</v>
      </c>
      <c r="D15" s="427">
        <v>9</v>
      </c>
      <c r="E15" s="478"/>
      <c r="F15" s="428">
        <f t="shared" si="0"/>
        <v>0</v>
      </c>
    </row>
    <row r="16" spans="1:6" ht="62.25" customHeight="1">
      <c r="A16" s="424">
        <v>6</v>
      </c>
      <c r="B16" s="425" t="s">
        <v>402</v>
      </c>
      <c r="C16" s="426" t="s">
        <v>254</v>
      </c>
      <c r="D16" s="427">
        <v>8</v>
      </c>
      <c r="E16" s="478"/>
      <c r="F16" s="428">
        <f t="shared" si="0"/>
        <v>0</v>
      </c>
    </row>
    <row r="17" spans="1:6" ht="51" customHeight="1">
      <c r="A17" s="424">
        <v>7</v>
      </c>
      <c r="B17" s="425" t="s">
        <v>403</v>
      </c>
      <c r="C17" s="426" t="s">
        <v>254</v>
      </c>
      <c r="D17" s="427">
        <v>1</v>
      </c>
      <c r="E17" s="478"/>
      <c r="F17" s="428">
        <f t="shared" si="0"/>
        <v>0</v>
      </c>
    </row>
    <row r="18" spans="1:6" ht="60" customHeight="1">
      <c r="A18" s="424">
        <v>8</v>
      </c>
      <c r="B18" s="425" t="s">
        <v>404</v>
      </c>
      <c r="C18" s="426" t="s">
        <v>254</v>
      </c>
      <c r="D18" s="427">
        <v>1</v>
      </c>
      <c r="E18" s="478"/>
      <c r="F18" s="428">
        <f t="shared" si="0"/>
        <v>0</v>
      </c>
    </row>
    <row r="19" spans="1:6" ht="100.5" customHeight="1">
      <c r="A19" s="424">
        <v>9</v>
      </c>
      <c r="B19" s="425" t="s">
        <v>405</v>
      </c>
      <c r="C19" s="426" t="s">
        <v>141</v>
      </c>
      <c r="D19" s="427">
        <v>1</v>
      </c>
      <c r="E19" s="478"/>
      <c r="F19" s="428">
        <f t="shared" si="0"/>
        <v>0</v>
      </c>
    </row>
    <row r="20" spans="1:6" ht="84" customHeight="1">
      <c r="A20" s="424">
        <v>10</v>
      </c>
      <c r="B20" s="425" t="s">
        <v>406</v>
      </c>
      <c r="C20" s="427"/>
      <c r="D20" s="427"/>
      <c r="E20" s="478"/>
      <c r="F20" s="428"/>
    </row>
    <row r="21" spans="1:6" ht="15" customHeight="1">
      <c r="A21" s="424"/>
      <c r="B21" s="425" t="s">
        <v>407</v>
      </c>
      <c r="C21" s="426" t="s">
        <v>276</v>
      </c>
      <c r="D21" s="427">
        <v>12</v>
      </c>
      <c r="E21" s="478"/>
      <c r="F21" s="428">
        <f t="shared" si="0"/>
        <v>0</v>
      </c>
    </row>
    <row r="22" spans="1:6" ht="15" customHeight="1">
      <c r="A22" s="424"/>
      <c r="B22" s="425" t="s">
        <v>408</v>
      </c>
      <c r="C22" s="426" t="s">
        <v>276</v>
      </c>
      <c r="D22" s="427">
        <v>20</v>
      </c>
      <c r="E22" s="478"/>
      <c r="F22" s="428">
        <f t="shared" si="0"/>
        <v>0</v>
      </c>
    </row>
    <row r="23" spans="1:6" ht="15" customHeight="1">
      <c r="A23" s="424"/>
      <c r="B23" s="425" t="s">
        <v>409</v>
      </c>
      <c r="C23" s="426" t="s">
        <v>276</v>
      </c>
      <c r="D23" s="427">
        <v>3</v>
      </c>
      <c r="E23" s="478"/>
      <c r="F23" s="428">
        <f t="shared" si="0"/>
        <v>0</v>
      </c>
    </row>
    <row r="24" spans="1:6" ht="15" customHeight="1">
      <c r="A24" s="424"/>
      <c r="B24" s="425" t="s">
        <v>410</v>
      </c>
      <c r="C24" s="426" t="s">
        <v>276</v>
      </c>
      <c r="D24" s="427">
        <v>90</v>
      </c>
      <c r="E24" s="478"/>
      <c r="F24" s="428">
        <f t="shared" si="0"/>
        <v>0</v>
      </c>
    </row>
    <row r="25" spans="1:6" ht="15" customHeight="1">
      <c r="A25" s="424"/>
      <c r="B25" s="429"/>
      <c r="C25" s="427"/>
      <c r="D25" s="427"/>
      <c r="E25" s="478"/>
      <c r="F25" s="428">
        <f t="shared" si="0"/>
        <v>0</v>
      </c>
    </row>
    <row r="26" spans="1:6" ht="22.5" customHeight="1">
      <c r="A26" s="424">
        <v>11</v>
      </c>
      <c r="B26" s="425" t="s">
        <v>411</v>
      </c>
      <c r="C26" s="426" t="s">
        <v>307</v>
      </c>
      <c r="D26" s="427">
        <v>1</v>
      </c>
      <c r="E26" s="478"/>
      <c r="F26" s="428">
        <f t="shared" si="0"/>
        <v>0</v>
      </c>
    </row>
    <row r="27" spans="1:6" ht="12.75" customHeight="1">
      <c r="A27" s="424"/>
      <c r="B27" s="429"/>
      <c r="C27" s="419"/>
      <c r="D27" s="419"/>
      <c r="E27" s="415"/>
      <c r="F27" s="428"/>
    </row>
    <row r="28" spans="1:6" ht="7.5" customHeight="1">
      <c r="A28" s="559"/>
      <c r="B28" s="559"/>
      <c r="C28" s="559"/>
      <c r="D28" s="559"/>
      <c r="E28" s="559"/>
      <c r="F28" s="559"/>
    </row>
    <row r="29" spans="1:6" ht="52.5" customHeight="1">
      <c r="A29" s="418" t="s">
        <v>267</v>
      </c>
      <c r="B29" s="425" t="s">
        <v>412</v>
      </c>
      <c r="C29" s="419"/>
      <c r="D29" s="420">
        <v>0.02</v>
      </c>
      <c r="E29" s="421">
        <f>SUM(F11:F27)</f>
        <v>0</v>
      </c>
      <c r="F29" s="422">
        <f>ROUND(E29*D29,2)</f>
        <v>0</v>
      </c>
    </row>
    <row r="30" spans="1:6" ht="42.75" customHeight="1">
      <c r="A30" s="418" t="s">
        <v>269</v>
      </c>
      <c r="B30" s="425" t="s">
        <v>270</v>
      </c>
      <c r="C30" s="419"/>
      <c r="D30" s="420">
        <v>0.04</v>
      </c>
      <c r="E30" s="421">
        <f>SUM(F11:F27)</f>
        <v>0</v>
      </c>
      <c r="F30" s="422">
        <f>ROUND(E30*D30,2)</f>
        <v>0</v>
      </c>
    </row>
    <row r="31" spans="1:6" ht="7.5" customHeight="1">
      <c r="A31" s="559"/>
      <c r="B31" s="559"/>
      <c r="C31" s="559"/>
      <c r="D31" s="559"/>
      <c r="E31" s="559"/>
      <c r="F31" s="559"/>
    </row>
  </sheetData>
  <sheetProtection password="FBF2" sheet="1" selectLockedCells="1"/>
  <mergeCells count="9">
    <mergeCell ref="A9:F9"/>
    <mergeCell ref="A28:F28"/>
    <mergeCell ref="A31:F31"/>
    <mergeCell ref="A1:F2"/>
    <mergeCell ref="A3:F3"/>
    <mergeCell ref="B4:E4"/>
    <mergeCell ref="A5:F5"/>
    <mergeCell ref="B6:F6"/>
    <mergeCell ref="A7:F7"/>
  </mergeCells>
  <printOptions/>
  <pageMargins left="0.7875" right="0.7479166666666667" top="0.7479166666666667" bottom="0.9055555555555554" header="0.5118055555555555" footer="0.5118055555555555"/>
  <pageSetup horizontalDpi="300" verticalDpi="300" orientation="portrait" paperSize="9" r:id="rId1"/>
  <headerFooter alignWithMargins="0">
    <oddFooter>&amp;R&amp;8&amp;UStran &amp;P / &amp;N</oddFooter>
  </headerFooter>
</worksheet>
</file>

<file path=xl/worksheets/sheet11.xml><?xml version="1.0" encoding="utf-8"?>
<worksheet xmlns="http://schemas.openxmlformats.org/spreadsheetml/2006/main" xmlns:r="http://schemas.openxmlformats.org/officeDocument/2006/relationships">
  <dimension ref="A1:F17"/>
  <sheetViews>
    <sheetView showGridLines="0" view="pageBreakPreview" zoomScaleSheetLayoutView="100" zoomScalePageLayoutView="0" workbookViewId="0" topLeftCell="A1">
      <selection activeCell="E11" sqref="E11"/>
    </sheetView>
  </sheetViews>
  <sheetFormatPr defaultColWidth="8.875" defaultRowHeight="12.75" customHeight="1"/>
  <cols>
    <col min="1" max="1" width="4.875" style="182" customWidth="1"/>
    <col min="2" max="2" width="35.00390625" style="182" customWidth="1"/>
    <col min="3" max="3" width="6.00390625" style="182" customWidth="1"/>
    <col min="4" max="4" width="7.75390625" style="182" customWidth="1"/>
    <col min="5" max="5" width="10.375" style="182" customWidth="1"/>
    <col min="6" max="6" width="11.625" style="182" customWidth="1"/>
    <col min="7" max="27" width="8.875" style="482" customWidth="1"/>
    <col min="28" max="16384" width="8.875" style="182" customWidth="1"/>
  </cols>
  <sheetData>
    <row r="1" spans="1:6" ht="8.25" customHeight="1">
      <c r="A1" s="560" t="s">
        <v>413</v>
      </c>
      <c r="B1" s="560"/>
      <c r="C1" s="560"/>
      <c r="D1" s="560"/>
      <c r="E1" s="560"/>
      <c r="F1" s="560"/>
    </row>
    <row r="2" spans="1:6" ht="18" customHeight="1">
      <c r="A2" s="560"/>
      <c r="B2" s="560"/>
      <c r="C2" s="560"/>
      <c r="D2" s="560"/>
      <c r="E2" s="560"/>
      <c r="F2" s="560"/>
    </row>
    <row r="3" spans="1:6" ht="12.75" customHeight="1">
      <c r="A3" s="555"/>
      <c r="B3" s="555"/>
      <c r="C3" s="555"/>
      <c r="D3" s="555"/>
      <c r="E3" s="555"/>
      <c r="F3" s="555"/>
    </row>
    <row r="4" spans="1:6" ht="15" customHeight="1">
      <c r="A4" s="201"/>
      <c r="B4" s="549" t="s">
        <v>414</v>
      </c>
      <c r="C4" s="549"/>
      <c r="D4" s="549"/>
      <c r="E4" s="549"/>
      <c r="F4" s="207">
        <f>SUM(F11:F16)</f>
        <v>0</v>
      </c>
    </row>
    <row r="5" spans="1:6" ht="12.75" customHeight="1">
      <c r="A5" s="556"/>
      <c r="B5" s="556"/>
      <c r="C5" s="556"/>
      <c r="D5" s="556"/>
      <c r="E5" s="556"/>
      <c r="F5" s="556"/>
    </row>
    <row r="6" spans="1:6" ht="63.75" customHeight="1">
      <c r="A6" s="203"/>
      <c r="B6" s="551" t="s">
        <v>415</v>
      </c>
      <c r="C6" s="551"/>
      <c r="D6" s="551"/>
      <c r="E6" s="551"/>
      <c r="F6" s="551"/>
    </row>
    <row r="7" spans="1:6" ht="13.5" customHeight="1">
      <c r="A7" s="555"/>
      <c r="B7" s="555"/>
      <c r="C7" s="555"/>
      <c r="D7" s="555"/>
      <c r="E7" s="555"/>
      <c r="F7" s="555"/>
    </row>
    <row r="8" spans="1:6" ht="12.75" customHeight="1">
      <c r="A8" s="183" t="s">
        <v>246</v>
      </c>
      <c r="B8" s="184" t="s">
        <v>247</v>
      </c>
      <c r="C8" s="197" t="s">
        <v>248</v>
      </c>
      <c r="D8" s="197" t="s">
        <v>249</v>
      </c>
      <c r="E8" s="198" t="s">
        <v>250</v>
      </c>
      <c r="F8" s="186" t="s">
        <v>251</v>
      </c>
    </row>
    <row r="9" spans="1:6" ht="12.75" customHeight="1">
      <c r="A9" s="558"/>
      <c r="B9" s="558"/>
      <c r="C9" s="558"/>
      <c r="D9" s="558"/>
      <c r="E9" s="558"/>
      <c r="F9" s="558"/>
    </row>
    <row r="10" spans="1:6" ht="12.75" customHeight="1">
      <c r="A10" s="410"/>
      <c r="B10" s="423" t="s">
        <v>396</v>
      </c>
      <c r="C10" s="410"/>
      <c r="D10" s="410"/>
      <c r="E10" s="410"/>
      <c r="F10" s="410"/>
    </row>
    <row r="11" spans="1:6" ht="36" customHeight="1">
      <c r="A11" s="424">
        <v>1</v>
      </c>
      <c r="B11" s="425" t="s">
        <v>416</v>
      </c>
      <c r="C11" s="426" t="s">
        <v>71</v>
      </c>
      <c r="D11" s="427">
        <v>6</v>
      </c>
      <c r="E11" s="478"/>
      <c r="F11" s="428">
        <f aca="true" t="shared" si="0" ref="F11:F16">ROUND(E11*D11,2)</f>
        <v>0</v>
      </c>
    </row>
    <row r="12" spans="1:6" ht="18" customHeight="1">
      <c r="A12" s="424">
        <v>2</v>
      </c>
      <c r="B12" s="425" t="s">
        <v>417</v>
      </c>
      <c r="C12" s="426" t="s">
        <v>71</v>
      </c>
      <c r="D12" s="427">
        <v>16</v>
      </c>
      <c r="E12" s="478"/>
      <c r="F12" s="428">
        <f t="shared" si="0"/>
        <v>0</v>
      </c>
    </row>
    <row r="13" spans="1:6" ht="16.5" customHeight="1">
      <c r="A13" s="424">
        <v>3</v>
      </c>
      <c r="B13" s="425" t="s">
        <v>418</v>
      </c>
      <c r="C13" s="426" t="s">
        <v>71</v>
      </c>
      <c r="D13" s="427">
        <v>1</v>
      </c>
      <c r="E13" s="478"/>
      <c r="F13" s="428">
        <f t="shared" si="0"/>
        <v>0</v>
      </c>
    </row>
    <row r="14" spans="1:6" ht="13.5" customHeight="1">
      <c r="A14" s="424">
        <v>4</v>
      </c>
      <c r="B14" s="425" t="s">
        <v>419</v>
      </c>
      <c r="C14" s="426" t="s">
        <v>71</v>
      </c>
      <c r="D14" s="427">
        <v>7</v>
      </c>
      <c r="E14" s="478"/>
      <c r="F14" s="428">
        <f t="shared" si="0"/>
        <v>0</v>
      </c>
    </row>
    <row r="15" spans="1:6" ht="33.75" customHeight="1">
      <c r="A15" s="424">
        <v>5</v>
      </c>
      <c r="B15" s="425" t="s">
        <v>420</v>
      </c>
      <c r="C15" s="426" t="s">
        <v>71</v>
      </c>
      <c r="D15" s="427">
        <v>2</v>
      </c>
      <c r="E15" s="478"/>
      <c r="F15" s="428">
        <f t="shared" si="0"/>
        <v>0</v>
      </c>
    </row>
    <row r="16" spans="1:6" ht="36" customHeight="1">
      <c r="A16" s="424">
        <v>6</v>
      </c>
      <c r="B16" s="425" t="s">
        <v>421</v>
      </c>
      <c r="C16" s="426" t="s">
        <v>311</v>
      </c>
      <c r="D16" s="427">
        <v>180</v>
      </c>
      <c r="E16" s="478"/>
      <c r="F16" s="428">
        <f t="shared" si="0"/>
        <v>0</v>
      </c>
    </row>
    <row r="17" spans="1:6" ht="7.5" customHeight="1">
      <c r="A17" s="559"/>
      <c r="B17" s="559"/>
      <c r="C17" s="559"/>
      <c r="D17" s="559"/>
      <c r="E17" s="559"/>
      <c r="F17" s="559"/>
    </row>
  </sheetData>
  <sheetProtection password="FBF2" sheet="1" selectLockedCells="1"/>
  <mergeCells count="8">
    <mergeCell ref="A9:F9"/>
    <mergeCell ref="A17:F17"/>
    <mergeCell ref="A1:F2"/>
    <mergeCell ref="A3:F3"/>
    <mergeCell ref="B4:E4"/>
    <mergeCell ref="A5:F5"/>
    <mergeCell ref="B6:F6"/>
    <mergeCell ref="A7:F7"/>
  </mergeCells>
  <printOptions/>
  <pageMargins left="0.7875" right="0.7479166666666667" top="0.7479166666666667" bottom="0.9055555555555554" header="0.5118055555555555" footer="0.5118055555555555"/>
  <pageSetup horizontalDpi="300" verticalDpi="300" orientation="portrait" paperSize="9" r:id="rId1"/>
  <headerFooter alignWithMargins="0">
    <oddFooter>&amp;R&amp;8&amp;UStran &amp;P / &amp;N</oddFooter>
  </headerFooter>
</worksheet>
</file>

<file path=xl/worksheets/sheet12.xml><?xml version="1.0" encoding="utf-8"?>
<worksheet xmlns="http://schemas.openxmlformats.org/spreadsheetml/2006/main" xmlns:r="http://schemas.openxmlformats.org/officeDocument/2006/relationships">
  <dimension ref="A1:B23"/>
  <sheetViews>
    <sheetView view="pageBreakPreview" zoomScaleSheetLayoutView="100" zoomScalePageLayoutView="0" workbookViewId="0" topLeftCell="A1">
      <pane ySplit="1" topLeftCell="A2" activePane="bottomLeft" state="frozen"/>
      <selection pane="topLeft" activeCell="C23" sqref="C23"/>
      <selection pane="bottomLeft" activeCell="D22" sqref="D22"/>
    </sheetView>
  </sheetViews>
  <sheetFormatPr defaultColWidth="9.00390625" defaultRowHeight="12.75"/>
  <cols>
    <col min="1" max="1" width="9.75390625" style="210" customWidth="1"/>
    <col min="2" max="2" width="72.75390625" style="214" customWidth="1"/>
    <col min="3" max="16384" width="9.125" style="212" customWidth="1"/>
  </cols>
  <sheetData>
    <row r="1" spans="1:2" s="209" customFormat="1" ht="15">
      <c r="A1" s="208" t="s">
        <v>422</v>
      </c>
      <c r="B1" s="209" t="s">
        <v>423</v>
      </c>
    </row>
    <row r="3" spans="1:2" ht="12.75">
      <c r="A3" s="210" t="s">
        <v>424</v>
      </c>
      <c r="B3" s="211" t="s">
        <v>3</v>
      </c>
    </row>
    <row r="4" ht="12.75">
      <c r="B4" s="211" t="s">
        <v>425</v>
      </c>
    </row>
    <row r="5" ht="12.75">
      <c r="B5" s="211" t="s">
        <v>426</v>
      </c>
    </row>
    <row r="6" ht="12.75">
      <c r="B6" s="211"/>
    </row>
    <row r="7" spans="1:2" ht="12.75">
      <c r="A7" s="210" t="s">
        <v>427</v>
      </c>
      <c r="B7" s="211" t="s">
        <v>428</v>
      </c>
    </row>
    <row r="8" ht="12.75">
      <c r="B8" s="211" t="s">
        <v>429</v>
      </c>
    </row>
    <row r="9" ht="12.75">
      <c r="B9" s="211" t="s">
        <v>429</v>
      </c>
    </row>
    <row r="10" spans="1:2" ht="12.75">
      <c r="A10" s="210" t="s">
        <v>430</v>
      </c>
      <c r="B10" s="211" t="s">
        <v>431</v>
      </c>
    </row>
    <row r="11" ht="12.75">
      <c r="B11" s="211"/>
    </row>
    <row r="12" ht="12.75">
      <c r="B12" s="213"/>
    </row>
    <row r="13" spans="1:2" ht="25.5">
      <c r="A13" s="210">
        <v>1</v>
      </c>
      <c r="B13" s="214" t="s">
        <v>432</v>
      </c>
    </row>
    <row r="14" spans="1:2" ht="38.25">
      <c r="A14" s="210">
        <f>A13+1</f>
        <v>2</v>
      </c>
      <c r="B14" s="214" t="s">
        <v>433</v>
      </c>
    </row>
    <row r="15" spans="1:2" ht="38.25">
      <c r="A15" s="210">
        <f>A14+1</f>
        <v>3</v>
      </c>
      <c r="B15" s="214" t="s">
        <v>434</v>
      </c>
    </row>
    <row r="16" spans="1:2" ht="25.5">
      <c r="A16" s="210">
        <f aca="true" t="shared" si="0" ref="A16:A23">A15+1</f>
        <v>4</v>
      </c>
      <c r="B16" s="214" t="s">
        <v>435</v>
      </c>
    </row>
    <row r="17" spans="1:2" ht="25.5">
      <c r="A17" s="210">
        <f t="shared" si="0"/>
        <v>5</v>
      </c>
      <c r="B17" s="214" t="s">
        <v>436</v>
      </c>
    </row>
    <row r="18" spans="1:2" ht="12.75">
      <c r="A18" s="210">
        <f t="shared" si="0"/>
        <v>6</v>
      </c>
      <c r="B18" s="214" t="s">
        <v>437</v>
      </c>
    </row>
    <row r="19" spans="1:2" ht="38.25">
      <c r="A19" s="210">
        <f t="shared" si="0"/>
        <v>7</v>
      </c>
      <c r="B19" s="214" t="s">
        <v>438</v>
      </c>
    </row>
    <row r="20" spans="1:2" ht="25.5">
      <c r="A20" s="210">
        <f t="shared" si="0"/>
        <v>8</v>
      </c>
      <c r="B20" s="214" t="s">
        <v>439</v>
      </c>
    </row>
    <row r="21" spans="1:2" ht="25.5">
      <c r="A21" s="210">
        <f t="shared" si="0"/>
        <v>9</v>
      </c>
      <c r="B21" s="214" t="s">
        <v>440</v>
      </c>
    </row>
    <row r="22" spans="1:2" ht="25.5">
      <c r="A22" s="210">
        <f t="shared" si="0"/>
        <v>10</v>
      </c>
      <c r="B22" s="214" t="s">
        <v>441</v>
      </c>
    </row>
    <row r="23" spans="1:2" ht="153">
      <c r="A23" s="210">
        <f t="shared" si="0"/>
        <v>11</v>
      </c>
      <c r="B23" s="212" t="s">
        <v>442</v>
      </c>
    </row>
  </sheetData>
  <sheetProtection password="FBF2" sheet="1" selectLockedCells="1"/>
  <printOptions/>
  <pageMargins left="0.984251968503937" right="0.3937007874015748" top="0.5905511811023623" bottom="0.5905511811023623" header="0.1968503937007874" footer="0.1968503937007874"/>
  <pageSetup horizontalDpi="600" verticalDpi="600" orientation="portrait" paperSize="9" r:id="rId1"/>
  <headerFooter alignWithMargins="0">
    <oddHeader>&amp;R            PINSS d.o.o. Nova Gorica</oddHeader>
    <oddFooter>&amp;L             &amp;F&amp;RStran &amp;P (&amp;N)</oddFooter>
  </headerFooter>
</worksheet>
</file>

<file path=xl/worksheets/sheet13.xml><?xml version="1.0" encoding="utf-8"?>
<worksheet xmlns="http://schemas.openxmlformats.org/spreadsheetml/2006/main" xmlns:r="http://schemas.openxmlformats.org/officeDocument/2006/relationships">
  <dimension ref="A1:C29"/>
  <sheetViews>
    <sheetView view="pageBreakPreview" zoomScaleNormal="120" zoomScaleSheetLayoutView="100" zoomScalePageLayoutView="0" workbookViewId="0" topLeftCell="A1">
      <pane ySplit="1" topLeftCell="A2" activePane="bottomLeft" state="frozen"/>
      <selection pane="topLeft" activeCell="C23" sqref="C23"/>
      <selection pane="bottomLeft" activeCell="A1" sqref="A1"/>
    </sheetView>
  </sheetViews>
  <sheetFormatPr defaultColWidth="9.00390625" defaultRowHeight="12.75"/>
  <cols>
    <col min="1" max="1" width="11.25390625" style="215" bestFit="1" customWidth="1"/>
    <col min="2" max="2" width="61.375" style="212" customWidth="1"/>
    <col min="3" max="3" width="17.75390625" style="212" customWidth="1"/>
    <col min="4" max="16384" width="9.125" style="212" customWidth="1"/>
  </cols>
  <sheetData>
    <row r="1" spans="1:2" ht="15">
      <c r="A1" s="209" t="str">
        <f>+'0.1'!A1</f>
        <v>M4</v>
      </c>
      <c r="B1" s="209" t="str">
        <f>+'0.1'!B1</f>
        <v>POPIS MATERIALA IN DEL - STROJNE INSTALACIJE</v>
      </c>
    </row>
    <row r="3" spans="1:2" ht="12.75">
      <c r="A3" s="215" t="s">
        <v>424</v>
      </c>
      <c r="B3" s="211" t="str">
        <f>'0.1'!B3</f>
        <v>MESTNA OBČINA NOVA GORICA</v>
      </c>
    </row>
    <row r="4" ht="12.75">
      <c r="B4" s="211" t="str">
        <f>'0.1'!B4</f>
        <v>Trg Edvarda Kardelja 1</v>
      </c>
    </row>
    <row r="5" ht="12.75">
      <c r="B5" s="211" t="str">
        <f>'0.1'!B5</f>
        <v>5000 Nova Gorica</v>
      </c>
    </row>
    <row r="6" ht="12.75">
      <c r="B6" s="211"/>
    </row>
    <row r="7" spans="1:2" ht="12.75">
      <c r="A7" s="215" t="s">
        <v>427</v>
      </c>
      <c r="B7" s="211" t="str">
        <f>'0.1'!B7</f>
        <v>Ekscenter kreativnih praks</v>
      </c>
    </row>
    <row r="8" ht="12.75">
      <c r="B8" s="211" t="str">
        <f>'0.1'!B8</f>
        <v> </v>
      </c>
    </row>
    <row r="9" ht="12.75">
      <c r="B9" s="211"/>
    </row>
    <row r="10" spans="1:2" ht="12.75">
      <c r="A10" s="215" t="s">
        <v>430</v>
      </c>
      <c r="B10" s="211" t="str">
        <f>'0.1'!B10</f>
        <v>20-10-07-100</v>
      </c>
    </row>
    <row r="11" ht="12.75">
      <c r="B11" s="216"/>
    </row>
    <row r="12" ht="12.75">
      <c r="B12" s="216"/>
    </row>
    <row r="13" spans="1:3" ht="12.75">
      <c r="A13" s="215" t="str">
        <f>+'1F-101'!A1</f>
        <v>1F-101</v>
      </c>
      <c r="B13" s="216" t="str">
        <f>+'1F-101'!C1</f>
        <v>NOTRANJI VODOVOD V OBJEKTU</v>
      </c>
      <c r="C13" s="217">
        <f>'1F-101'!G1</f>
        <v>0</v>
      </c>
    </row>
    <row r="15" spans="1:3" ht="12.75">
      <c r="A15" s="215" t="str">
        <f>+'1F-201'!A1</f>
        <v>1F-201</v>
      </c>
      <c r="B15" s="212" t="str">
        <f>+'1F-201'!C1</f>
        <v>RADIATORJI</v>
      </c>
      <c r="C15" s="217">
        <f>'1F-201'!G1</f>
        <v>0</v>
      </c>
    </row>
    <row r="16" spans="1:3" ht="12.75">
      <c r="A16" s="215" t="str">
        <f>+'1F-202'!A1</f>
        <v>1F-202</v>
      </c>
      <c r="B16" s="212" t="str">
        <f>+'1F-202'!C1</f>
        <v>KONVEKTOR - LABORATORIJ</v>
      </c>
      <c r="C16" s="217">
        <f>'1F-202'!G1</f>
        <v>0</v>
      </c>
    </row>
    <row r="17" spans="1:3" ht="12.75">
      <c r="A17" s="215" t="str">
        <f>+'1F-203'!A1</f>
        <v>1F-203</v>
      </c>
      <c r="B17" s="212" t="str">
        <f>+'1F-203'!C1</f>
        <v>OBSTOJEČI KONVEKTORJI</v>
      </c>
      <c r="C17" s="217">
        <f>'1F-203'!G1</f>
        <v>0</v>
      </c>
    </row>
    <row r="18" ht="12.75">
      <c r="C18" s="217"/>
    </row>
    <row r="19" spans="1:3" ht="12.75">
      <c r="A19" s="215" t="str">
        <f>+'1F-301'!A1</f>
        <v>1F-301</v>
      </c>
      <c r="B19" s="212" t="str">
        <f>+'1F-301'!C1</f>
        <v>VENTILACIJA - OV.1 - SANITARIJE</v>
      </c>
      <c r="C19" s="217">
        <f>'1F-301'!G1</f>
        <v>0</v>
      </c>
    </row>
    <row r="20" spans="1:3" ht="12.75">
      <c r="A20" s="215" t="str">
        <f>+'1F-302'!A1</f>
        <v>1F-302</v>
      </c>
      <c r="B20" s="212" t="str">
        <f>+'1F-302'!C1</f>
        <v>TEHNOLOŠKA VENTILACIJA - LASER</v>
      </c>
      <c r="C20" s="217">
        <f>'1F-302'!G1</f>
        <v>0</v>
      </c>
    </row>
    <row r="21" ht="12.75">
      <c r="C21" s="217"/>
    </row>
    <row r="22" spans="1:3" ht="12.75">
      <c r="A22" s="215" t="str">
        <f>+'1F-401'!A1</f>
        <v>1F-401</v>
      </c>
      <c r="B22" s="212" t="str">
        <f>+'1F-401'!C1</f>
        <v>KOMPRIMIRAN ZRAK IZDELOVALNEGA LABORATORIJA</v>
      </c>
      <c r="C22" s="217">
        <f>'1F-401'!G1</f>
        <v>0</v>
      </c>
    </row>
    <row r="23" ht="12.75">
      <c r="C23" s="217"/>
    </row>
    <row r="24" spans="1:3" ht="12.75">
      <c r="A24" s="215" t="str">
        <f>+'1F-501'!A1</f>
        <v>1F-501</v>
      </c>
      <c r="B24" s="212" t="str">
        <f>+'1F-501'!C1</f>
        <v>PROJEKTANTSKI NADZOR IN PID 1. FAZA</v>
      </c>
      <c r="C24" s="217">
        <f>'1F-501'!G1</f>
        <v>0</v>
      </c>
    </row>
    <row r="25" ht="12.75">
      <c r="C25" s="219"/>
    </row>
    <row r="26" spans="1:3" ht="12.75">
      <c r="A26" s="220"/>
      <c r="B26" s="220" t="s">
        <v>382</v>
      </c>
      <c r="C26" s="217">
        <f>SUM(C13:C25)</f>
        <v>0</v>
      </c>
    </row>
    <row r="27" spans="2:3" ht="12.75">
      <c r="B27" s="212" t="s">
        <v>443</v>
      </c>
      <c r="C27" s="217">
        <f>ROUND(C26*0.22,2)</f>
        <v>0</v>
      </c>
    </row>
    <row r="28" spans="2:3" ht="12.75">
      <c r="B28" s="212" t="s">
        <v>764</v>
      </c>
      <c r="C28" s="217">
        <f>SUM(C26:C27)</f>
        <v>0</v>
      </c>
    </row>
    <row r="29" ht="12.75">
      <c r="C29" s="217"/>
    </row>
  </sheetData>
  <sheetProtection password="FBF2" sheet="1" selectLockedCells="1"/>
  <printOptions/>
  <pageMargins left="0.984251968503937" right="0.3937007874015748" top="0.5905511811023623" bottom="0.5905511811023623" header="0.1968503937007874" footer="0.1968503937007874"/>
  <pageSetup blackAndWhite="1" horizontalDpi="600" verticalDpi="600" orientation="portrait" paperSize="9" scale="99" r:id="rId1"/>
  <headerFooter alignWithMargins="0">
    <oddHeader>&amp;R             PINSS d.o.o. Nova Gorica</oddHeader>
    <oddFooter>&amp;L             &amp;F&amp;RStran &amp;P (&amp;N)</oddFooter>
  </headerFooter>
</worksheet>
</file>

<file path=xl/worksheets/sheet14.xml><?xml version="1.0" encoding="utf-8"?>
<worksheet xmlns="http://schemas.openxmlformats.org/spreadsheetml/2006/main" xmlns:r="http://schemas.openxmlformats.org/officeDocument/2006/relationships">
  <dimension ref="A1:Z191"/>
  <sheetViews>
    <sheetView view="pageBreakPreview" zoomScaleNormal="120" zoomScaleSheetLayoutView="100" zoomScalePageLayoutView="0" workbookViewId="0" topLeftCell="A1">
      <pane ySplit="1" topLeftCell="A2" activePane="bottomLeft" state="frozen"/>
      <selection pane="topLeft" activeCell="C23" sqref="C23"/>
      <selection pane="bottomLeft" activeCell="F8" sqref="F8"/>
    </sheetView>
  </sheetViews>
  <sheetFormatPr defaultColWidth="9.00390625" defaultRowHeight="12.75" outlineLevelRow="1"/>
  <cols>
    <col min="1" max="1" width="5.75390625" style="232" customWidth="1"/>
    <col min="2" max="2" width="5.75390625" style="225" customWidth="1"/>
    <col min="3" max="3" width="50.75390625" style="233" customWidth="1"/>
    <col min="4" max="4" width="6.75390625" style="234" customWidth="1"/>
    <col min="5" max="5" width="7.75390625" style="235" customWidth="1"/>
    <col min="6" max="7" width="10.75390625" style="236" customWidth="1"/>
    <col min="8" max="10" width="9.25390625" style="495" customWidth="1"/>
    <col min="11" max="24" width="9.125" style="495" customWidth="1"/>
    <col min="25" max="16384" width="9.125" style="212" customWidth="1"/>
  </cols>
  <sheetData>
    <row r="1" spans="1:7" ht="15">
      <c r="A1" s="221" t="s">
        <v>444</v>
      </c>
      <c r="B1" s="209"/>
      <c r="C1" s="222" t="s">
        <v>445</v>
      </c>
      <c r="D1" s="209"/>
      <c r="E1" s="223"/>
      <c r="F1" s="224"/>
      <c r="G1" s="224">
        <f>+G191</f>
        <v>0</v>
      </c>
    </row>
    <row r="3" spans="1:24" ht="12.75">
      <c r="A3" s="226" t="s">
        <v>446</v>
      </c>
      <c r="B3" s="227"/>
      <c r="C3" s="228" t="s">
        <v>447</v>
      </c>
      <c r="D3" s="229" t="s">
        <v>248</v>
      </c>
      <c r="E3" s="230" t="s">
        <v>249</v>
      </c>
      <c r="F3" s="231" t="s">
        <v>448</v>
      </c>
      <c r="G3" s="231" t="s">
        <v>449</v>
      </c>
      <c r="W3" s="496"/>
      <c r="X3" s="496"/>
    </row>
    <row r="4" spans="6:24" ht="12.75">
      <c r="F4" s="489"/>
      <c r="G4" s="236" t="str">
        <f>IF(E4&lt;&gt;0,E4*F4," ")</f>
        <v> </v>
      </c>
      <c r="X4" s="496"/>
    </row>
    <row r="5" spans="1:24" s="239" customFormat="1" ht="12.75">
      <c r="A5" s="237">
        <f>1+COUNT(A$2:A4)</f>
        <v>1</v>
      </c>
      <c r="B5" s="238"/>
      <c r="C5" s="239" t="s">
        <v>450</v>
      </c>
      <c r="D5" s="240"/>
      <c r="E5" s="241"/>
      <c r="F5" s="490"/>
      <c r="G5" s="242" t="str">
        <f>IF(E5&lt;&gt;0,E5*F5," ")</f>
        <v> </v>
      </c>
      <c r="H5" s="497"/>
      <c r="I5" s="497"/>
      <c r="J5" s="497"/>
      <c r="K5" s="498"/>
      <c r="L5" s="498"/>
      <c r="M5" s="498"/>
      <c r="N5" s="498"/>
      <c r="O5" s="498"/>
      <c r="P5" s="498"/>
      <c r="Q5" s="498"/>
      <c r="R5" s="498"/>
      <c r="S5" s="498"/>
      <c r="T5" s="498"/>
      <c r="U5" s="498"/>
      <c r="V5" s="498"/>
      <c r="W5" s="498"/>
      <c r="X5" s="498"/>
    </row>
    <row r="6" spans="1:24" s="239" customFormat="1" ht="63.75">
      <c r="A6" s="243"/>
      <c r="B6" s="238"/>
      <c r="C6" s="239" t="s">
        <v>451</v>
      </c>
      <c r="D6" s="240"/>
      <c r="E6" s="241"/>
      <c r="F6" s="490"/>
      <c r="G6" s="242" t="str">
        <f>IF(E6&lt;&gt;0,E6*F6," ")</f>
        <v> </v>
      </c>
      <c r="H6" s="497"/>
      <c r="I6" s="497"/>
      <c r="J6" s="497"/>
      <c r="K6" s="498"/>
      <c r="L6" s="498"/>
      <c r="M6" s="498"/>
      <c r="N6" s="498"/>
      <c r="O6" s="498"/>
      <c r="P6" s="498"/>
      <c r="Q6" s="498"/>
      <c r="R6" s="498"/>
      <c r="S6" s="498"/>
      <c r="T6" s="498"/>
      <c r="U6" s="498"/>
      <c r="V6" s="498"/>
      <c r="W6" s="498"/>
      <c r="X6" s="498"/>
    </row>
    <row r="7" spans="1:24" s="239" customFormat="1" ht="12.75">
      <c r="A7" s="243"/>
      <c r="B7" s="238"/>
      <c r="C7" s="239" t="s">
        <v>452</v>
      </c>
      <c r="D7" s="240"/>
      <c r="E7" s="241"/>
      <c r="F7" s="490"/>
      <c r="G7" s="242"/>
      <c r="H7" s="497"/>
      <c r="I7" s="497"/>
      <c r="J7" s="497"/>
      <c r="K7" s="498"/>
      <c r="L7" s="498"/>
      <c r="M7" s="498"/>
      <c r="N7" s="498"/>
      <c r="O7" s="498"/>
      <c r="P7" s="498"/>
      <c r="Q7" s="498"/>
      <c r="R7" s="498"/>
      <c r="S7" s="498"/>
      <c r="T7" s="498"/>
      <c r="U7" s="498"/>
      <c r="V7" s="498"/>
      <c r="W7" s="498"/>
      <c r="X7" s="498"/>
    </row>
    <row r="8" spans="1:24" s="239" customFormat="1" ht="12.75">
      <c r="A8" s="243"/>
      <c r="B8" s="238"/>
      <c r="C8" s="239" t="s">
        <v>453</v>
      </c>
      <c r="D8" s="240" t="s">
        <v>254</v>
      </c>
      <c r="E8" s="241">
        <v>2</v>
      </c>
      <c r="F8" s="491"/>
      <c r="G8" s="242">
        <f>ROUND(E8*F8,2)</f>
        <v>0</v>
      </c>
      <c r="H8" s="497"/>
      <c r="I8" s="497"/>
      <c r="J8" s="497"/>
      <c r="K8" s="498"/>
      <c r="L8" s="498"/>
      <c r="M8" s="498"/>
      <c r="N8" s="498"/>
      <c r="O8" s="498"/>
      <c r="P8" s="498"/>
      <c r="Q8" s="498"/>
      <c r="R8" s="498"/>
      <c r="S8" s="498"/>
      <c r="T8" s="498"/>
      <c r="U8" s="498"/>
      <c r="V8" s="498"/>
      <c r="W8" s="498"/>
      <c r="X8" s="498"/>
    </row>
    <row r="9" spans="1:24" ht="12.75">
      <c r="A9" s="245"/>
      <c r="B9" s="246"/>
      <c r="C9" s="212"/>
      <c r="F9" s="492"/>
      <c r="G9" s="247"/>
      <c r="H9" s="499"/>
      <c r="I9" s="499"/>
      <c r="J9" s="499"/>
      <c r="K9" s="499"/>
      <c r="L9" s="499"/>
      <c r="M9" s="499"/>
      <c r="N9" s="499"/>
      <c r="O9" s="499"/>
      <c r="P9" s="499"/>
      <c r="Q9" s="499"/>
      <c r="R9" s="499"/>
      <c r="S9" s="499"/>
      <c r="T9" s="499"/>
      <c r="U9" s="499"/>
      <c r="V9" s="499"/>
      <c r="W9" s="499"/>
      <c r="X9" s="499"/>
    </row>
    <row r="10" spans="1:24" ht="12.75">
      <c r="A10" s="245">
        <f>1+COUNT(A$2:A9)</f>
        <v>2</v>
      </c>
      <c r="B10" s="246"/>
      <c r="C10" s="212" t="s">
        <v>454</v>
      </c>
      <c r="F10" s="492"/>
      <c r="G10" s="247" t="str">
        <f>IF(E10&lt;&gt;0,E10*F10," ")</f>
        <v> </v>
      </c>
      <c r="H10" s="496"/>
      <c r="I10" s="496"/>
      <c r="J10" s="496"/>
      <c r="K10" s="496"/>
      <c r="L10" s="496"/>
      <c r="M10" s="496"/>
      <c r="N10" s="496"/>
      <c r="O10" s="496"/>
      <c r="P10" s="496"/>
      <c r="Q10" s="496"/>
      <c r="R10" s="496"/>
      <c r="S10" s="496"/>
      <c r="T10" s="496"/>
      <c r="U10" s="496"/>
      <c r="V10" s="496"/>
      <c r="W10" s="496"/>
      <c r="X10" s="496"/>
    </row>
    <row r="11" spans="1:24" ht="102">
      <c r="A11" s="245"/>
      <c r="B11" s="246"/>
      <c r="C11" s="212" t="s">
        <v>455</v>
      </c>
      <c r="F11" s="492"/>
      <c r="G11" s="247"/>
      <c r="H11" s="496"/>
      <c r="I11" s="496"/>
      <c r="J11" s="496"/>
      <c r="K11" s="496"/>
      <c r="L11" s="496"/>
      <c r="M11" s="496"/>
      <c r="N11" s="496"/>
      <c r="O11" s="496"/>
      <c r="P11" s="496"/>
      <c r="Q11" s="496"/>
      <c r="R11" s="496"/>
      <c r="S11" s="496"/>
      <c r="T11" s="496"/>
      <c r="U11" s="496"/>
      <c r="V11" s="496"/>
      <c r="W11" s="496"/>
      <c r="X11" s="496"/>
    </row>
    <row r="12" spans="1:24" ht="12.75">
      <c r="A12" s="245"/>
      <c r="B12" s="246" t="s">
        <v>456</v>
      </c>
      <c r="C12" s="212"/>
      <c r="F12" s="492"/>
      <c r="G12" s="247" t="str">
        <f>IF(E12&lt;&gt;0,E12*F12," ")</f>
        <v> </v>
      </c>
      <c r="H12" s="496"/>
      <c r="I12" s="496"/>
      <c r="J12" s="496"/>
      <c r="K12" s="496"/>
      <c r="L12" s="496"/>
      <c r="M12" s="496"/>
      <c r="N12" s="496"/>
      <c r="O12" s="496"/>
      <c r="P12" s="496"/>
      <c r="Q12" s="496"/>
      <c r="R12" s="496"/>
      <c r="S12" s="496"/>
      <c r="T12" s="496"/>
      <c r="U12" s="496"/>
      <c r="V12" s="496"/>
      <c r="W12" s="496"/>
      <c r="X12" s="496"/>
    </row>
    <row r="13" spans="1:24" ht="12.75">
      <c r="A13" s="245"/>
      <c r="B13" s="246" t="s">
        <v>457</v>
      </c>
      <c r="C13" s="212" t="s">
        <v>458</v>
      </c>
      <c r="F13" s="492"/>
      <c r="G13" s="247"/>
      <c r="H13" s="496"/>
      <c r="I13" s="496"/>
      <c r="J13" s="496"/>
      <c r="K13" s="496"/>
      <c r="L13" s="496"/>
      <c r="M13" s="496"/>
      <c r="N13" s="496"/>
      <c r="O13" s="496"/>
      <c r="P13" s="496"/>
      <c r="Q13" s="496"/>
      <c r="R13" s="496"/>
      <c r="S13" s="496"/>
      <c r="T13" s="496"/>
      <c r="U13" s="496"/>
      <c r="V13" s="496"/>
      <c r="W13" s="496"/>
      <c r="X13" s="496"/>
    </row>
    <row r="14" spans="1:24" ht="12.75">
      <c r="A14" s="245"/>
      <c r="B14" s="246"/>
      <c r="C14" s="212" t="s">
        <v>459</v>
      </c>
      <c r="D14" s="234" t="s">
        <v>254</v>
      </c>
      <c r="E14" s="235">
        <v>8</v>
      </c>
      <c r="F14" s="491"/>
      <c r="G14" s="242">
        <f>ROUND(E14*F14,2)</f>
        <v>0</v>
      </c>
      <c r="H14" s="496"/>
      <c r="I14" s="496"/>
      <c r="J14" s="496"/>
      <c r="K14" s="496"/>
      <c r="L14" s="496"/>
      <c r="M14" s="496"/>
      <c r="N14" s="496"/>
      <c r="O14" s="496"/>
      <c r="P14" s="496"/>
      <c r="Q14" s="496"/>
      <c r="R14" s="496"/>
      <c r="S14" s="496"/>
      <c r="T14" s="496"/>
      <c r="U14" s="496"/>
      <c r="V14" s="496"/>
      <c r="W14" s="496"/>
      <c r="X14" s="496"/>
    </row>
    <row r="15" spans="1:24" ht="12.75">
      <c r="A15" s="245"/>
      <c r="B15" s="246"/>
      <c r="C15" s="212"/>
      <c r="F15" s="491"/>
      <c r="G15" s="247"/>
      <c r="H15" s="496"/>
      <c r="I15" s="496"/>
      <c r="J15" s="496"/>
      <c r="K15" s="496"/>
      <c r="L15" s="496"/>
      <c r="M15" s="496"/>
      <c r="N15" s="496"/>
      <c r="O15" s="496"/>
      <c r="P15" s="496"/>
      <c r="Q15" s="496"/>
      <c r="R15" s="496"/>
      <c r="S15" s="496"/>
      <c r="T15" s="496"/>
      <c r="U15" s="496"/>
      <c r="V15" s="496"/>
      <c r="W15" s="496"/>
      <c r="X15" s="496"/>
    </row>
    <row r="16" spans="1:24" ht="12.75">
      <c r="A16" s="245">
        <f>1+COUNT(A$2:A14)</f>
        <v>3</v>
      </c>
      <c r="B16" s="246"/>
      <c r="C16" s="212" t="s">
        <v>460</v>
      </c>
      <c r="F16" s="492"/>
      <c r="G16" s="247" t="str">
        <f>IF(E16&lt;&gt;0,E16*F16," ")</f>
        <v> </v>
      </c>
      <c r="H16" s="496"/>
      <c r="I16" s="496"/>
      <c r="J16" s="496"/>
      <c r="K16" s="496"/>
      <c r="L16" s="496"/>
      <c r="M16" s="496"/>
      <c r="N16" s="496"/>
      <c r="O16" s="496"/>
      <c r="P16" s="496"/>
      <c r="Q16" s="496"/>
      <c r="R16" s="496"/>
      <c r="S16" s="496"/>
      <c r="T16" s="496"/>
      <c r="U16" s="496"/>
      <c r="V16" s="496"/>
      <c r="W16" s="496"/>
      <c r="X16" s="496"/>
    </row>
    <row r="17" spans="1:24" ht="63.75">
      <c r="A17" s="245"/>
      <c r="B17" s="246"/>
      <c r="C17" s="212" t="s">
        <v>461</v>
      </c>
      <c r="F17" s="492"/>
      <c r="G17" s="247" t="str">
        <f>IF(E17&lt;&gt;0,E17*F17," ")</f>
        <v> </v>
      </c>
      <c r="H17" s="496"/>
      <c r="I17" s="496"/>
      <c r="J17" s="496"/>
      <c r="K17" s="496"/>
      <c r="L17" s="496"/>
      <c r="M17" s="496"/>
      <c r="N17" s="496"/>
      <c r="O17" s="496"/>
      <c r="P17" s="496"/>
      <c r="Q17" s="496"/>
      <c r="R17" s="496"/>
      <c r="S17" s="496"/>
      <c r="T17" s="496"/>
      <c r="U17" s="496"/>
      <c r="V17" s="496"/>
      <c r="W17" s="496"/>
      <c r="X17" s="496"/>
    </row>
    <row r="18" spans="1:24" ht="12.75">
      <c r="A18" s="245"/>
      <c r="B18" s="246"/>
      <c r="C18" s="212" t="s">
        <v>462</v>
      </c>
      <c r="D18" s="234" t="s">
        <v>463</v>
      </c>
      <c r="E18" s="235">
        <v>1</v>
      </c>
      <c r="F18" s="491"/>
      <c r="G18" s="242">
        <f>ROUND(E18*F18,2)</f>
        <v>0</v>
      </c>
      <c r="H18" s="496"/>
      <c r="I18" s="496"/>
      <c r="J18" s="496"/>
      <c r="K18" s="496"/>
      <c r="L18" s="496"/>
      <c r="M18" s="496"/>
      <c r="N18" s="496"/>
      <c r="O18" s="496"/>
      <c r="P18" s="496"/>
      <c r="Q18" s="496"/>
      <c r="R18" s="496"/>
      <c r="S18" s="496"/>
      <c r="T18" s="496"/>
      <c r="U18" s="496"/>
      <c r="V18" s="496"/>
      <c r="W18" s="496"/>
      <c r="X18" s="496"/>
    </row>
    <row r="19" spans="1:24" ht="12.75">
      <c r="A19" s="245"/>
      <c r="B19" s="246"/>
      <c r="C19" s="212"/>
      <c r="F19" s="491"/>
      <c r="G19" s="247"/>
      <c r="H19" s="496"/>
      <c r="I19" s="496"/>
      <c r="J19" s="496"/>
      <c r="K19" s="496"/>
      <c r="L19" s="496"/>
      <c r="M19" s="496"/>
      <c r="N19" s="496"/>
      <c r="O19" s="496"/>
      <c r="P19" s="496"/>
      <c r="Q19" s="496"/>
      <c r="R19" s="496"/>
      <c r="S19" s="496"/>
      <c r="T19" s="496"/>
      <c r="U19" s="496"/>
      <c r="V19" s="496"/>
      <c r="W19" s="496"/>
      <c r="X19" s="496"/>
    </row>
    <row r="20" spans="1:24" ht="12.75">
      <c r="A20" s="245">
        <f>1+COUNT(A$2:A18)</f>
        <v>4</v>
      </c>
      <c r="B20" s="246"/>
      <c r="C20" s="212" t="s">
        <v>464</v>
      </c>
      <c r="F20" s="492"/>
      <c r="G20" s="247" t="str">
        <f>IF(E20&lt;&gt;0,E20*F20," ")</f>
        <v> </v>
      </c>
      <c r="H20" s="496"/>
      <c r="I20" s="496"/>
      <c r="J20" s="496"/>
      <c r="K20" s="496"/>
      <c r="L20" s="496"/>
      <c r="M20" s="496"/>
      <c r="N20" s="496"/>
      <c r="O20" s="496"/>
      <c r="P20" s="496"/>
      <c r="Q20" s="496"/>
      <c r="R20" s="496"/>
      <c r="S20" s="496"/>
      <c r="T20" s="496"/>
      <c r="U20" s="496"/>
      <c r="V20" s="496"/>
      <c r="W20" s="496"/>
      <c r="X20" s="496"/>
    </row>
    <row r="21" spans="1:24" ht="38.25">
      <c r="A21" s="245"/>
      <c r="B21" s="246"/>
      <c r="C21" s="212" t="s">
        <v>465</v>
      </c>
      <c r="F21" s="492"/>
      <c r="G21" s="247" t="str">
        <f>IF(E21&lt;&gt;0,E21*F21," ")</f>
        <v> </v>
      </c>
      <c r="H21" s="496"/>
      <c r="I21" s="496"/>
      <c r="J21" s="496"/>
      <c r="K21" s="496"/>
      <c r="L21" s="496"/>
      <c r="M21" s="496"/>
      <c r="N21" s="496"/>
      <c r="O21" s="496"/>
      <c r="P21" s="496"/>
      <c r="Q21" s="496"/>
      <c r="R21" s="496"/>
      <c r="S21" s="496"/>
      <c r="T21" s="496"/>
      <c r="U21" s="496"/>
      <c r="V21" s="496"/>
      <c r="W21" s="496"/>
      <c r="X21" s="496"/>
    </row>
    <row r="22" spans="1:24" ht="12.75">
      <c r="A22" s="245"/>
      <c r="B22" s="246"/>
      <c r="C22" s="212" t="s">
        <v>466</v>
      </c>
      <c r="D22" s="234" t="s">
        <v>254</v>
      </c>
      <c r="E22" s="235">
        <v>5</v>
      </c>
      <c r="F22" s="491"/>
      <c r="G22" s="242">
        <f>ROUND(E22*F22,2)</f>
        <v>0</v>
      </c>
      <c r="H22" s="496"/>
      <c r="I22" s="496"/>
      <c r="J22" s="496"/>
      <c r="K22" s="496"/>
      <c r="L22" s="496"/>
      <c r="M22" s="496"/>
      <c r="N22" s="496"/>
      <c r="O22" s="496"/>
      <c r="P22" s="496"/>
      <c r="Q22" s="496"/>
      <c r="R22" s="496"/>
      <c r="S22" s="496"/>
      <c r="T22" s="496"/>
      <c r="U22" s="496"/>
      <c r="V22" s="496"/>
      <c r="W22" s="496"/>
      <c r="X22" s="496"/>
    </row>
    <row r="23" spans="3:24" ht="12.75">
      <c r="C23" s="212"/>
      <c r="F23" s="489"/>
      <c r="G23" s="236" t="str">
        <f>IF(E23&lt;&gt;0,E23*F23," ")</f>
        <v> </v>
      </c>
      <c r="H23" s="496"/>
      <c r="I23" s="496"/>
      <c r="J23" s="496"/>
      <c r="K23" s="496"/>
      <c r="L23" s="496"/>
      <c r="M23" s="496"/>
      <c r="N23" s="496"/>
      <c r="O23" s="496"/>
      <c r="P23" s="496"/>
      <c r="Q23" s="496"/>
      <c r="R23" s="496"/>
      <c r="S23" s="496"/>
      <c r="T23" s="496"/>
      <c r="U23" s="496"/>
      <c r="V23" s="496"/>
      <c r="W23" s="496"/>
      <c r="X23" s="496"/>
    </row>
    <row r="24" spans="1:24" s="252" customFormat="1" ht="12.75">
      <c r="A24" s="237">
        <f>1+COUNT(A$2:A23)</f>
        <v>5</v>
      </c>
      <c r="B24" s="248"/>
      <c r="C24" s="239" t="s">
        <v>467</v>
      </c>
      <c r="D24" s="249"/>
      <c r="E24" s="250"/>
      <c r="F24" s="493"/>
      <c r="G24" s="251" t="str">
        <f>IF(E24&lt;&gt;0,E24*F24," ")</f>
        <v> </v>
      </c>
      <c r="H24" s="500"/>
      <c r="I24" s="500"/>
      <c r="J24" s="500"/>
      <c r="K24" s="500"/>
      <c r="L24" s="500"/>
      <c r="M24" s="500"/>
      <c r="N24" s="500"/>
      <c r="O24" s="500"/>
      <c r="P24" s="500"/>
      <c r="Q24" s="500"/>
      <c r="R24" s="500"/>
      <c r="S24" s="500"/>
      <c r="T24" s="500"/>
      <c r="U24" s="500"/>
      <c r="V24" s="500"/>
      <c r="W24" s="500"/>
      <c r="X24" s="500"/>
    </row>
    <row r="25" spans="3:24" ht="63.75">
      <c r="C25" s="212" t="s">
        <v>468</v>
      </c>
      <c r="F25" s="489"/>
      <c r="H25" s="496"/>
      <c r="I25" s="496"/>
      <c r="J25" s="496"/>
      <c r="K25" s="496"/>
      <c r="L25" s="496"/>
      <c r="M25" s="496"/>
      <c r="N25" s="496"/>
      <c r="O25" s="496"/>
      <c r="P25" s="496"/>
      <c r="Q25" s="496"/>
      <c r="R25" s="496"/>
      <c r="S25" s="496"/>
      <c r="T25" s="496"/>
      <c r="U25" s="496"/>
      <c r="V25" s="496"/>
      <c r="W25" s="496"/>
      <c r="X25" s="496"/>
    </row>
    <row r="26" spans="2:24" ht="12.75">
      <c r="B26" s="225" t="s">
        <v>457</v>
      </c>
      <c r="C26" s="212" t="s">
        <v>469</v>
      </c>
      <c r="F26" s="489"/>
      <c r="H26" s="496"/>
      <c r="I26" s="496"/>
      <c r="J26" s="496"/>
      <c r="K26" s="496"/>
      <c r="L26" s="496"/>
      <c r="M26" s="496"/>
      <c r="N26" s="496"/>
      <c r="O26" s="496"/>
      <c r="P26" s="496"/>
      <c r="Q26" s="496"/>
      <c r="R26" s="496"/>
      <c r="S26" s="496"/>
      <c r="T26" s="496"/>
      <c r="U26" s="496"/>
      <c r="V26" s="496"/>
      <c r="W26" s="496"/>
      <c r="X26" s="496"/>
    </row>
    <row r="27" spans="3:24" ht="12.75">
      <c r="C27" s="212" t="s">
        <v>470</v>
      </c>
      <c r="F27" s="489"/>
      <c r="H27" s="496"/>
      <c r="I27" s="496"/>
      <c r="J27" s="496"/>
      <c r="K27" s="496"/>
      <c r="L27" s="496"/>
      <c r="M27" s="496"/>
      <c r="N27" s="496"/>
      <c r="O27" s="496"/>
      <c r="P27" s="496"/>
      <c r="Q27" s="496"/>
      <c r="R27" s="496"/>
      <c r="S27" s="496"/>
      <c r="T27" s="496"/>
      <c r="U27" s="496"/>
      <c r="V27" s="496"/>
      <c r="W27" s="496"/>
      <c r="X27" s="496"/>
    </row>
    <row r="28" spans="3:24" ht="12.75">
      <c r="C28" s="212" t="s">
        <v>459</v>
      </c>
      <c r="D28" s="234" t="s">
        <v>254</v>
      </c>
      <c r="E28" s="235">
        <v>5</v>
      </c>
      <c r="F28" s="491"/>
      <c r="G28" s="242">
        <f>ROUND(E28*F28,2)</f>
        <v>0</v>
      </c>
      <c r="H28" s="496"/>
      <c r="I28" s="496"/>
      <c r="J28" s="496"/>
      <c r="K28" s="496"/>
      <c r="L28" s="496"/>
      <c r="M28" s="496"/>
      <c r="N28" s="496"/>
      <c r="O28" s="496"/>
      <c r="P28" s="496"/>
      <c r="Q28" s="496"/>
      <c r="R28" s="496"/>
      <c r="S28" s="496"/>
      <c r="T28" s="496"/>
      <c r="U28" s="496"/>
      <c r="V28" s="496"/>
      <c r="W28" s="496"/>
      <c r="X28" s="496"/>
    </row>
    <row r="29" spans="1:24" ht="12.75">
      <c r="A29" s="245"/>
      <c r="B29" s="246"/>
      <c r="C29" s="212"/>
      <c r="F29" s="492"/>
      <c r="G29" s="247"/>
      <c r="H29" s="499"/>
      <c r="I29" s="499"/>
      <c r="J29" s="499"/>
      <c r="K29" s="499"/>
      <c r="L29" s="499"/>
      <c r="M29" s="499"/>
      <c r="N29" s="499"/>
      <c r="O29" s="499"/>
      <c r="P29" s="499"/>
      <c r="Q29" s="499"/>
      <c r="R29" s="499"/>
      <c r="S29" s="499"/>
      <c r="T29" s="499"/>
      <c r="U29" s="499"/>
      <c r="V29" s="499"/>
      <c r="W29" s="499"/>
      <c r="X29" s="499"/>
    </row>
    <row r="30" spans="1:24" ht="12.75">
      <c r="A30" s="245">
        <f>1+COUNT(A$2:A29)</f>
        <v>6</v>
      </c>
      <c r="B30" s="246"/>
      <c r="C30" s="212" t="s">
        <v>471</v>
      </c>
      <c r="F30" s="492"/>
      <c r="G30" s="247" t="str">
        <f>IF(E30&lt;&gt;0,E30*F30," ")</f>
        <v> </v>
      </c>
      <c r="H30" s="496"/>
      <c r="I30" s="496"/>
      <c r="J30" s="496"/>
      <c r="K30" s="496"/>
      <c r="L30" s="496"/>
      <c r="M30" s="496"/>
      <c r="N30" s="496"/>
      <c r="O30" s="496"/>
      <c r="P30" s="496"/>
      <c r="Q30" s="496"/>
      <c r="R30" s="496"/>
      <c r="S30" s="496"/>
      <c r="T30" s="496"/>
      <c r="U30" s="496"/>
      <c r="V30" s="496"/>
      <c r="W30" s="496"/>
      <c r="X30" s="496"/>
    </row>
    <row r="31" spans="1:24" ht="51">
      <c r="A31" s="245"/>
      <c r="B31" s="246"/>
      <c r="C31" s="212" t="s">
        <v>472</v>
      </c>
      <c r="F31" s="492"/>
      <c r="G31" s="247"/>
      <c r="H31" s="496"/>
      <c r="I31" s="496"/>
      <c r="J31" s="496"/>
      <c r="K31" s="496"/>
      <c r="L31" s="496"/>
      <c r="M31" s="496"/>
      <c r="N31" s="496"/>
      <c r="O31" s="496"/>
      <c r="P31" s="496"/>
      <c r="Q31" s="496"/>
      <c r="R31" s="496"/>
      <c r="S31" s="496"/>
      <c r="T31" s="496"/>
      <c r="U31" s="496"/>
      <c r="V31" s="496"/>
      <c r="W31" s="496"/>
      <c r="X31" s="496"/>
    </row>
    <row r="32" spans="1:24" ht="12.75">
      <c r="A32" s="245"/>
      <c r="B32" s="246" t="s">
        <v>456</v>
      </c>
      <c r="C32" s="212"/>
      <c r="F32" s="492"/>
      <c r="G32" s="247" t="str">
        <f>IF(E32&lt;&gt;0,E32*F32," ")</f>
        <v> </v>
      </c>
      <c r="H32" s="496"/>
      <c r="I32" s="496"/>
      <c r="J32" s="496"/>
      <c r="K32" s="496"/>
      <c r="L32" s="496"/>
      <c r="M32" s="496"/>
      <c r="N32" s="496"/>
      <c r="O32" s="496"/>
      <c r="P32" s="496"/>
      <c r="Q32" s="496"/>
      <c r="R32" s="496"/>
      <c r="S32" s="496"/>
      <c r="T32" s="496"/>
      <c r="U32" s="496"/>
      <c r="V32" s="496"/>
      <c r="W32" s="496"/>
      <c r="X32" s="496"/>
    </row>
    <row r="33" spans="1:24" ht="12.75">
      <c r="A33" s="245"/>
      <c r="B33" s="246" t="s">
        <v>457</v>
      </c>
      <c r="C33" s="212" t="s">
        <v>473</v>
      </c>
      <c r="F33" s="492"/>
      <c r="G33" s="247"/>
      <c r="H33" s="496"/>
      <c r="I33" s="496"/>
      <c r="J33" s="496"/>
      <c r="K33" s="496"/>
      <c r="L33" s="496"/>
      <c r="M33" s="496"/>
      <c r="N33" s="496"/>
      <c r="O33" s="496"/>
      <c r="P33" s="496"/>
      <c r="Q33" s="496"/>
      <c r="R33" s="496"/>
      <c r="S33" s="496"/>
      <c r="T33" s="496"/>
      <c r="U33" s="496"/>
      <c r="V33" s="496"/>
      <c r="W33" s="496"/>
      <c r="X33" s="496"/>
    </row>
    <row r="34" spans="1:24" ht="12.75">
      <c r="A34" s="245"/>
      <c r="B34" s="246"/>
      <c r="C34" s="212" t="s">
        <v>459</v>
      </c>
      <c r="D34" s="234" t="s">
        <v>254</v>
      </c>
      <c r="E34" s="235">
        <v>2</v>
      </c>
      <c r="F34" s="492"/>
      <c r="G34" s="242">
        <f>ROUND(E34*F34,2)</f>
        <v>0</v>
      </c>
      <c r="H34" s="496"/>
      <c r="I34" s="496"/>
      <c r="J34" s="496"/>
      <c r="K34" s="496"/>
      <c r="L34" s="496"/>
      <c r="M34" s="496"/>
      <c r="N34" s="496"/>
      <c r="O34" s="496"/>
      <c r="P34" s="496"/>
      <c r="Q34" s="496"/>
      <c r="R34" s="496"/>
      <c r="S34" s="496"/>
      <c r="T34" s="496"/>
      <c r="U34" s="496"/>
      <c r="V34" s="496"/>
      <c r="W34" s="496"/>
      <c r="X34" s="496"/>
    </row>
    <row r="35" spans="3:24" ht="12.75">
      <c r="C35" s="212"/>
      <c r="F35" s="489"/>
      <c r="G35" s="236" t="str">
        <f aca="true" t="shared" si="0" ref="G35:G63">IF(E35&lt;&gt;0,E35*F35," ")</f>
        <v> </v>
      </c>
      <c r="H35" s="496"/>
      <c r="I35" s="496"/>
      <c r="J35" s="496"/>
      <c r="K35" s="496"/>
      <c r="L35" s="496"/>
      <c r="M35" s="496"/>
      <c r="N35" s="496"/>
      <c r="O35" s="496"/>
      <c r="P35" s="496"/>
      <c r="Q35" s="496"/>
      <c r="R35" s="496"/>
      <c r="S35" s="496"/>
      <c r="T35" s="496"/>
      <c r="U35" s="496"/>
      <c r="V35" s="496"/>
      <c r="W35" s="496"/>
      <c r="X35" s="496"/>
    </row>
    <row r="36" spans="1:24" s="252" customFormat="1" ht="12.75">
      <c r="A36" s="237">
        <f>1+COUNT(A$2:A35)</f>
        <v>7</v>
      </c>
      <c r="B36" s="248"/>
      <c r="C36" s="239" t="s">
        <v>474</v>
      </c>
      <c r="D36" s="249"/>
      <c r="E36" s="250"/>
      <c r="F36" s="493"/>
      <c r="G36" s="251" t="str">
        <f t="shared" si="0"/>
        <v> </v>
      </c>
      <c r="H36" s="500"/>
      <c r="I36" s="500"/>
      <c r="J36" s="500"/>
      <c r="K36" s="500"/>
      <c r="L36" s="500"/>
      <c r="M36" s="500"/>
      <c r="N36" s="500"/>
      <c r="O36" s="500"/>
      <c r="P36" s="500"/>
      <c r="Q36" s="500"/>
      <c r="R36" s="500"/>
      <c r="S36" s="500"/>
      <c r="T36" s="500"/>
      <c r="U36" s="500"/>
      <c r="V36" s="500"/>
      <c r="W36" s="500"/>
      <c r="X36" s="500"/>
    </row>
    <row r="37" spans="3:24" ht="25.5">
      <c r="C37" s="212" t="s">
        <v>475</v>
      </c>
      <c r="F37" s="489"/>
      <c r="G37" s="236" t="str">
        <f t="shared" si="0"/>
        <v> </v>
      </c>
      <c r="Q37" s="496"/>
      <c r="R37" s="496"/>
      <c r="S37" s="496"/>
      <c r="T37" s="496"/>
      <c r="U37" s="496"/>
      <c r="V37" s="496"/>
      <c r="W37" s="496"/>
      <c r="X37" s="496"/>
    </row>
    <row r="38" spans="3:24" ht="12.75">
      <c r="C38" s="212" t="s">
        <v>452</v>
      </c>
      <c r="F38" s="489"/>
      <c r="G38" s="236" t="str">
        <f t="shared" si="0"/>
        <v> </v>
      </c>
      <c r="Q38" s="496"/>
      <c r="R38" s="496"/>
      <c r="S38" s="496"/>
      <c r="T38" s="496"/>
      <c r="U38" s="496"/>
      <c r="V38" s="496"/>
      <c r="W38" s="496"/>
      <c r="X38" s="496"/>
    </row>
    <row r="39" spans="2:24" ht="12.75">
      <c r="B39" s="225" t="s">
        <v>476</v>
      </c>
      <c r="C39" s="212" t="s">
        <v>477</v>
      </c>
      <c r="D39" s="234" t="s">
        <v>254</v>
      </c>
      <c r="E39" s="235">
        <v>5</v>
      </c>
      <c r="F39" s="491"/>
      <c r="G39" s="242">
        <f>ROUND(E39*F39,2)</f>
        <v>0</v>
      </c>
      <c r="Q39" s="496"/>
      <c r="R39" s="496"/>
      <c r="S39" s="496"/>
      <c r="T39" s="496"/>
      <c r="U39" s="496"/>
      <c r="V39" s="496"/>
      <c r="W39" s="496"/>
      <c r="X39" s="496"/>
    </row>
    <row r="40" spans="3:24" ht="12.75">
      <c r="C40" s="212"/>
      <c r="F40" s="491"/>
      <c r="Q40" s="496"/>
      <c r="R40" s="496"/>
      <c r="S40" s="496"/>
      <c r="T40" s="496"/>
      <c r="U40" s="496"/>
      <c r="V40" s="496"/>
      <c r="W40" s="496"/>
      <c r="X40" s="496"/>
    </row>
    <row r="41" spans="1:24" ht="12.75">
      <c r="A41" s="245">
        <f>1+COUNT(A$2:A39)</f>
        <v>8</v>
      </c>
      <c r="B41" s="246"/>
      <c r="C41" s="212" t="s">
        <v>478</v>
      </c>
      <c r="F41" s="492"/>
      <c r="G41" s="247" t="str">
        <f t="shared" si="0"/>
        <v> </v>
      </c>
      <c r="H41" s="499"/>
      <c r="I41" s="499"/>
      <c r="J41" s="499"/>
      <c r="K41" s="499"/>
      <c r="L41" s="499"/>
      <c r="M41" s="499"/>
      <c r="N41" s="499"/>
      <c r="O41" s="499"/>
      <c r="P41" s="499"/>
      <c r="Q41" s="499"/>
      <c r="R41" s="499"/>
      <c r="S41" s="499"/>
      <c r="T41" s="499"/>
      <c r="U41" s="499"/>
      <c r="V41" s="499"/>
      <c r="W41" s="499"/>
      <c r="X41" s="499"/>
    </row>
    <row r="42" spans="1:24" ht="114.75">
      <c r="A42" s="245"/>
      <c r="B42" s="246"/>
      <c r="C42" s="212" t="s">
        <v>479</v>
      </c>
      <c r="F42" s="492"/>
      <c r="G42" s="247" t="str">
        <f t="shared" si="0"/>
        <v> </v>
      </c>
      <c r="H42" s="499"/>
      <c r="I42" s="499"/>
      <c r="J42" s="499"/>
      <c r="K42" s="499"/>
      <c r="L42" s="499"/>
      <c r="M42" s="499"/>
      <c r="N42" s="499"/>
      <c r="O42" s="499"/>
      <c r="P42" s="499"/>
      <c r="Q42" s="499"/>
      <c r="R42" s="499"/>
      <c r="S42" s="499"/>
      <c r="T42" s="499"/>
      <c r="U42" s="499"/>
      <c r="V42" s="499"/>
      <c r="W42" s="499"/>
      <c r="X42" s="499"/>
    </row>
    <row r="43" spans="1:24" ht="12.75">
      <c r="A43" s="245"/>
      <c r="B43" s="246" t="s">
        <v>456</v>
      </c>
      <c r="C43" s="212" t="s">
        <v>480</v>
      </c>
      <c r="F43" s="492"/>
      <c r="G43" s="247" t="str">
        <f t="shared" si="0"/>
        <v> </v>
      </c>
      <c r="H43" s="499"/>
      <c r="I43" s="499"/>
      <c r="J43" s="499"/>
      <c r="K43" s="499"/>
      <c r="L43" s="499"/>
      <c r="M43" s="499"/>
      <c r="N43" s="499"/>
      <c r="O43" s="499"/>
      <c r="P43" s="499"/>
      <c r="Q43" s="499"/>
      <c r="R43" s="499"/>
      <c r="S43" s="499"/>
      <c r="T43" s="499"/>
      <c r="U43" s="499"/>
      <c r="V43" s="499"/>
      <c r="W43" s="499"/>
      <c r="X43" s="499"/>
    </row>
    <row r="44" spans="1:24" ht="12.75">
      <c r="A44" s="245"/>
      <c r="B44" s="246" t="s">
        <v>457</v>
      </c>
      <c r="C44" s="212" t="s">
        <v>481</v>
      </c>
      <c r="F44" s="492"/>
      <c r="G44" s="247" t="str">
        <f t="shared" si="0"/>
        <v> </v>
      </c>
      <c r="H44" s="499"/>
      <c r="I44" s="499"/>
      <c r="J44" s="499"/>
      <c r="K44" s="499"/>
      <c r="L44" s="499"/>
      <c r="M44" s="499"/>
      <c r="N44" s="499"/>
      <c r="O44" s="499"/>
      <c r="P44" s="499"/>
      <c r="Q44" s="499"/>
      <c r="R44" s="499"/>
      <c r="S44" s="499"/>
      <c r="T44" s="499"/>
      <c r="U44" s="499"/>
      <c r="V44" s="499"/>
      <c r="W44" s="499"/>
      <c r="X44" s="499"/>
    </row>
    <row r="45" spans="1:24" ht="12.75">
      <c r="A45" s="245"/>
      <c r="B45" s="246"/>
      <c r="C45" s="212" t="s">
        <v>482</v>
      </c>
      <c r="F45" s="492"/>
      <c r="G45" s="247" t="str">
        <f t="shared" si="0"/>
        <v> </v>
      </c>
      <c r="H45" s="499"/>
      <c r="I45" s="499"/>
      <c r="J45" s="499"/>
      <c r="K45" s="499"/>
      <c r="L45" s="499"/>
      <c r="M45" s="499"/>
      <c r="N45" s="499"/>
      <c r="O45" s="499"/>
      <c r="P45" s="499"/>
      <c r="Q45" s="499"/>
      <c r="R45" s="499"/>
      <c r="S45" s="499"/>
      <c r="T45" s="499"/>
      <c r="U45" s="499"/>
      <c r="V45" s="499"/>
      <c r="W45" s="499"/>
      <c r="X45" s="499"/>
    </row>
    <row r="46" spans="1:24" ht="12.75">
      <c r="A46" s="245"/>
      <c r="B46" s="246"/>
      <c r="C46" s="212" t="s">
        <v>483</v>
      </c>
      <c r="D46" s="234" t="s">
        <v>254</v>
      </c>
      <c r="E46" s="235">
        <v>1</v>
      </c>
      <c r="F46" s="492"/>
      <c r="G46" s="242">
        <f>ROUND(E46*F46,2)</f>
        <v>0</v>
      </c>
      <c r="H46" s="499"/>
      <c r="I46" s="499"/>
      <c r="J46" s="499"/>
      <c r="K46" s="499"/>
      <c r="L46" s="499"/>
      <c r="M46" s="499"/>
      <c r="N46" s="499"/>
      <c r="O46" s="499"/>
      <c r="P46" s="499"/>
      <c r="Q46" s="499"/>
      <c r="R46" s="499"/>
      <c r="S46" s="499"/>
      <c r="T46" s="499"/>
      <c r="U46" s="499"/>
      <c r="V46" s="499"/>
      <c r="W46" s="499"/>
      <c r="X46" s="499"/>
    </row>
    <row r="47" spans="1:24" ht="12.75">
      <c r="A47" s="245"/>
      <c r="B47" s="246"/>
      <c r="C47" s="212"/>
      <c r="F47" s="492"/>
      <c r="G47" s="247" t="str">
        <f t="shared" si="0"/>
        <v> </v>
      </c>
      <c r="H47" s="499"/>
      <c r="I47" s="499"/>
      <c r="J47" s="499"/>
      <c r="K47" s="499"/>
      <c r="L47" s="499"/>
      <c r="M47" s="499"/>
      <c r="N47" s="499"/>
      <c r="O47" s="499"/>
      <c r="P47" s="499"/>
      <c r="Q47" s="499"/>
      <c r="R47" s="499"/>
      <c r="S47" s="499"/>
      <c r="T47" s="499"/>
      <c r="U47" s="499"/>
      <c r="V47" s="499"/>
      <c r="W47" s="499"/>
      <c r="X47" s="499"/>
    </row>
    <row r="48" spans="1:24" ht="12.75">
      <c r="A48" s="245">
        <f>1+COUNT(A$2:A47)</f>
        <v>9</v>
      </c>
      <c r="B48" s="246"/>
      <c r="C48" s="212" t="s">
        <v>484</v>
      </c>
      <c r="F48" s="492"/>
      <c r="G48" s="247" t="str">
        <f t="shared" si="0"/>
        <v> </v>
      </c>
      <c r="H48" s="499"/>
      <c r="I48" s="499"/>
      <c r="J48" s="499"/>
      <c r="K48" s="499"/>
      <c r="L48" s="499"/>
      <c r="M48" s="499"/>
      <c r="N48" s="499"/>
      <c r="O48" s="499"/>
      <c r="P48" s="499"/>
      <c r="Q48" s="499"/>
      <c r="R48" s="499"/>
      <c r="S48" s="499"/>
      <c r="T48" s="499"/>
      <c r="U48" s="499"/>
      <c r="V48" s="499"/>
      <c r="W48" s="499"/>
      <c r="X48" s="499"/>
    </row>
    <row r="49" spans="1:24" ht="63.75">
      <c r="A49" s="245"/>
      <c r="B49" s="246"/>
      <c r="C49" s="212" t="s">
        <v>485</v>
      </c>
      <c r="F49" s="492"/>
      <c r="G49" s="247" t="str">
        <f t="shared" si="0"/>
        <v> </v>
      </c>
      <c r="H49" s="499"/>
      <c r="I49" s="499"/>
      <c r="J49" s="499"/>
      <c r="K49" s="499"/>
      <c r="L49" s="499"/>
      <c r="M49" s="499"/>
      <c r="N49" s="499"/>
      <c r="O49" s="499"/>
      <c r="P49" s="499"/>
      <c r="Q49" s="499"/>
      <c r="R49" s="499"/>
      <c r="S49" s="499"/>
      <c r="T49" s="499"/>
      <c r="U49" s="499"/>
      <c r="V49" s="499"/>
      <c r="W49" s="499"/>
      <c r="X49" s="499"/>
    </row>
    <row r="50" spans="1:24" ht="12.75">
      <c r="A50" s="245"/>
      <c r="B50" s="246" t="s">
        <v>456</v>
      </c>
      <c r="C50" s="212" t="s">
        <v>486</v>
      </c>
      <c r="F50" s="492"/>
      <c r="G50" s="247" t="str">
        <f t="shared" si="0"/>
        <v> </v>
      </c>
      <c r="H50" s="499"/>
      <c r="I50" s="499"/>
      <c r="J50" s="499"/>
      <c r="K50" s="499"/>
      <c r="L50" s="499"/>
      <c r="M50" s="499"/>
      <c r="N50" s="499"/>
      <c r="O50" s="499"/>
      <c r="P50" s="499"/>
      <c r="Q50" s="499"/>
      <c r="R50" s="499"/>
      <c r="S50" s="499"/>
      <c r="T50" s="499"/>
      <c r="U50" s="499"/>
      <c r="V50" s="499"/>
      <c r="W50" s="499"/>
      <c r="X50" s="499"/>
    </row>
    <row r="51" spans="1:24" ht="12.75">
      <c r="A51" s="245"/>
      <c r="B51" s="246" t="s">
        <v>457</v>
      </c>
      <c r="C51" s="212" t="s">
        <v>487</v>
      </c>
      <c r="F51" s="492"/>
      <c r="G51" s="247" t="str">
        <f t="shared" si="0"/>
        <v> </v>
      </c>
      <c r="H51" s="499"/>
      <c r="I51" s="499"/>
      <c r="J51" s="499"/>
      <c r="K51" s="499"/>
      <c r="L51" s="499"/>
      <c r="M51" s="499"/>
      <c r="N51" s="499"/>
      <c r="O51" s="499"/>
      <c r="P51" s="499"/>
      <c r="Q51" s="499"/>
      <c r="R51" s="499"/>
      <c r="S51" s="499"/>
      <c r="T51" s="499"/>
      <c r="U51" s="499"/>
      <c r="V51" s="499"/>
      <c r="W51" s="499"/>
      <c r="X51" s="499"/>
    </row>
    <row r="52" spans="1:24" s="246" customFormat="1" ht="12.75">
      <c r="A52" s="245"/>
      <c r="C52" s="212" t="s">
        <v>483</v>
      </c>
      <c r="D52" s="234" t="s">
        <v>254</v>
      </c>
      <c r="E52" s="235">
        <v>2</v>
      </c>
      <c r="F52" s="492"/>
      <c r="G52" s="242">
        <f>ROUND(E52*F52,2)</f>
        <v>0</v>
      </c>
      <c r="H52" s="499"/>
      <c r="I52" s="499"/>
      <c r="J52" s="499"/>
      <c r="K52" s="499"/>
      <c r="L52" s="499"/>
      <c r="M52" s="499"/>
      <c r="N52" s="499"/>
      <c r="O52" s="499"/>
      <c r="P52" s="499"/>
      <c r="Q52" s="499"/>
      <c r="R52" s="499"/>
      <c r="S52" s="499"/>
      <c r="T52" s="499"/>
      <c r="U52" s="499"/>
      <c r="V52" s="499"/>
      <c r="W52" s="499"/>
      <c r="X52" s="499"/>
    </row>
    <row r="53" spans="1:24" ht="12.75">
      <c r="A53" s="245"/>
      <c r="B53" s="246"/>
      <c r="C53" s="212"/>
      <c r="F53" s="492"/>
      <c r="G53" s="247" t="str">
        <f t="shared" si="0"/>
        <v> </v>
      </c>
      <c r="H53" s="499"/>
      <c r="I53" s="499"/>
      <c r="J53" s="499"/>
      <c r="K53" s="499"/>
      <c r="L53" s="499"/>
      <c r="M53" s="499"/>
      <c r="N53" s="499"/>
      <c r="O53" s="499"/>
      <c r="P53" s="499"/>
      <c r="Q53" s="499"/>
      <c r="R53" s="499"/>
      <c r="S53" s="499"/>
      <c r="T53" s="499"/>
      <c r="U53" s="499"/>
      <c r="V53" s="499"/>
      <c r="W53" s="499"/>
      <c r="X53" s="499"/>
    </row>
    <row r="54" spans="1:24" ht="12.75">
      <c r="A54" s="245">
        <f>1+COUNT(A$2:A53)</f>
        <v>10</v>
      </c>
      <c r="B54" s="246"/>
      <c r="C54" s="212" t="s">
        <v>488</v>
      </c>
      <c r="F54" s="492"/>
      <c r="G54" s="247" t="str">
        <f t="shared" si="0"/>
        <v> </v>
      </c>
      <c r="H54" s="499"/>
      <c r="I54" s="499"/>
      <c r="J54" s="499"/>
      <c r="K54" s="499"/>
      <c r="L54" s="499"/>
      <c r="M54" s="499"/>
      <c r="N54" s="499"/>
      <c r="O54" s="499"/>
      <c r="P54" s="499"/>
      <c r="Q54" s="499"/>
      <c r="R54" s="499"/>
      <c r="S54" s="499"/>
      <c r="T54" s="499"/>
      <c r="U54" s="499"/>
      <c r="V54" s="499"/>
      <c r="W54" s="499"/>
      <c r="X54" s="499"/>
    </row>
    <row r="55" spans="1:24" ht="51">
      <c r="A55" s="245"/>
      <c r="B55" s="246"/>
      <c r="C55" s="212" t="s">
        <v>489</v>
      </c>
      <c r="F55" s="492"/>
      <c r="G55" s="247" t="str">
        <f t="shared" si="0"/>
        <v> </v>
      </c>
      <c r="H55" s="499"/>
      <c r="I55" s="499"/>
      <c r="J55" s="499"/>
      <c r="K55" s="499"/>
      <c r="L55" s="499"/>
      <c r="M55" s="499"/>
      <c r="N55" s="499"/>
      <c r="O55" s="499"/>
      <c r="P55" s="499"/>
      <c r="Q55" s="499"/>
      <c r="R55" s="499"/>
      <c r="S55" s="499"/>
      <c r="T55" s="499"/>
      <c r="U55" s="499"/>
      <c r="V55" s="499"/>
      <c r="W55" s="499"/>
      <c r="X55" s="499"/>
    </row>
    <row r="56" spans="1:24" ht="12.75">
      <c r="A56" s="245"/>
      <c r="B56" s="246" t="s">
        <v>456</v>
      </c>
      <c r="C56" s="212" t="s">
        <v>486</v>
      </c>
      <c r="F56" s="492"/>
      <c r="G56" s="247" t="str">
        <f t="shared" si="0"/>
        <v> </v>
      </c>
      <c r="H56" s="499"/>
      <c r="I56" s="499"/>
      <c r="J56" s="499"/>
      <c r="K56" s="499"/>
      <c r="L56" s="499"/>
      <c r="M56" s="499"/>
      <c r="N56" s="499"/>
      <c r="O56" s="499"/>
      <c r="P56" s="499"/>
      <c r="Q56" s="499"/>
      <c r="R56" s="499"/>
      <c r="S56" s="499"/>
      <c r="T56" s="499"/>
      <c r="U56" s="499"/>
      <c r="V56" s="499"/>
      <c r="W56" s="499"/>
      <c r="X56" s="499"/>
    </row>
    <row r="57" spans="1:24" ht="12.75">
      <c r="A57" s="245"/>
      <c r="B57" s="246" t="s">
        <v>457</v>
      </c>
      <c r="C57" s="212" t="s">
        <v>490</v>
      </c>
      <c r="F57" s="492"/>
      <c r="G57" s="247" t="str">
        <f t="shared" si="0"/>
        <v> </v>
      </c>
      <c r="H57" s="499"/>
      <c r="I57" s="499"/>
      <c r="J57" s="499"/>
      <c r="K57" s="499"/>
      <c r="L57" s="499"/>
      <c r="M57" s="499"/>
      <c r="N57" s="499"/>
      <c r="O57" s="499"/>
      <c r="P57" s="499"/>
      <c r="Q57" s="499"/>
      <c r="R57" s="499"/>
      <c r="S57" s="499"/>
      <c r="T57" s="499"/>
      <c r="U57" s="499"/>
      <c r="V57" s="499"/>
      <c r="W57" s="499"/>
      <c r="X57" s="499"/>
    </row>
    <row r="58" spans="1:24" s="246" customFormat="1" ht="12.75">
      <c r="A58" s="245"/>
      <c r="C58" s="212" t="s">
        <v>483</v>
      </c>
      <c r="D58" s="234" t="s">
        <v>254</v>
      </c>
      <c r="E58" s="235">
        <v>1</v>
      </c>
      <c r="F58" s="492"/>
      <c r="G58" s="242">
        <f>ROUND(E58*F58,2)</f>
        <v>0</v>
      </c>
      <c r="H58" s="499"/>
      <c r="I58" s="499"/>
      <c r="J58" s="499"/>
      <c r="K58" s="499"/>
      <c r="L58" s="499"/>
      <c r="M58" s="499"/>
      <c r="N58" s="499"/>
      <c r="O58" s="499"/>
      <c r="P58" s="499"/>
      <c r="Q58" s="499"/>
      <c r="R58" s="499"/>
      <c r="S58" s="499"/>
      <c r="T58" s="499"/>
      <c r="U58" s="499"/>
      <c r="V58" s="499"/>
      <c r="W58" s="499"/>
      <c r="X58" s="499"/>
    </row>
    <row r="59" spans="1:24" ht="12.75">
      <c r="A59" s="245"/>
      <c r="B59" s="246"/>
      <c r="C59" s="212"/>
      <c r="F59" s="492"/>
      <c r="G59" s="247" t="str">
        <f t="shared" si="0"/>
        <v> </v>
      </c>
      <c r="H59" s="499"/>
      <c r="I59" s="499"/>
      <c r="J59" s="499"/>
      <c r="K59" s="499"/>
      <c r="L59" s="499"/>
      <c r="M59" s="499"/>
      <c r="N59" s="499"/>
      <c r="O59" s="499"/>
      <c r="P59" s="499"/>
      <c r="Q59" s="499"/>
      <c r="R59" s="499"/>
      <c r="S59" s="499"/>
      <c r="T59" s="499"/>
      <c r="U59" s="499"/>
      <c r="V59" s="499"/>
      <c r="W59" s="499"/>
      <c r="X59" s="499"/>
    </row>
    <row r="60" spans="1:24" s="246" customFormat="1" ht="12.75">
      <c r="A60" s="245">
        <f>1+COUNT(A$2:A59)</f>
        <v>11</v>
      </c>
      <c r="C60" s="212" t="s">
        <v>491</v>
      </c>
      <c r="D60" s="234"/>
      <c r="E60" s="235"/>
      <c r="F60" s="492"/>
      <c r="G60" s="247" t="str">
        <f t="shared" si="0"/>
        <v> </v>
      </c>
      <c r="H60" s="499"/>
      <c r="I60" s="499"/>
      <c r="J60" s="499"/>
      <c r="K60" s="499"/>
      <c r="L60" s="499"/>
      <c r="M60" s="499"/>
      <c r="N60" s="499"/>
      <c r="O60" s="499"/>
      <c r="P60" s="499"/>
      <c r="Q60" s="499"/>
      <c r="R60" s="499"/>
      <c r="S60" s="499"/>
      <c r="T60" s="499"/>
      <c r="U60" s="499"/>
      <c r="V60" s="499"/>
      <c r="W60" s="499"/>
      <c r="X60" s="499"/>
    </row>
    <row r="61" spans="1:24" ht="89.25">
      <c r="A61" s="245"/>
      <c r="B61" s="246"/>
      <c r="C61" s="212" t="s">
        <v>492</v>
      </c>
      <c r="F61" s="492"/>
      <c r="G61" s="247" t="str">
        <f t="shared" si="0"/>
        <v> </v>
      </c>
      <c r="H61" s="499"/>
      <c r="I61" s="499"/>
      <c r="J61" s="499"/>
      <c r="K61" s="499"/>
      <c r="L61" s="499"/>
      <c r="M61" s="499"/>
      <c r="N61" s="499"/>
      <c r="O61" s="499"/>
      <c r="P61" s="499"/>
      <c r="Q61" s="499"/>
      <c r="R61" s="499"/>
      <c r="S61" s="499"/>
      <c r="T61" s="499"/>
      <c r="U61" s="499"/>
      <c r="V61" s="499"/>
      <c r="W61" s="499"/>
      <c r="X61" s="499"/>
    </row>
    <row r="62" spans="1:24" ht="12.75">
      <c r="A62" s="245"/>
      <c r="B62" s="246" t="s">
        <v>456</v>
      </c>
      <c r="C62" s="212" t="s">
        <v>486</v>
      </c>
      <c r="F62" s="492"/>
      <c r="G62" s="247" t="str">
        <f t="shared" si="0"/>
        <v> </v>
      </c>
      <c r="H62" s="499"/>
      <c r="I62" s="499"/>
      <c r="J62" s="499"/>
      <c r="K62" s="499"/>
      <c r="L62" s="499"/>
      <c r="M62" s="499"/>
      <c r="N62" s="499"/>
      <c r="O62" s="499"/>
      <c r="P62" s="499"/>
      <c r="Q62" s="499"/>
      <c r="R62" s="499"/>
      <c r="S62" s="499"/>
      <c r="T62" s="499"/>
      <c r="U62" s="499"/>
      <c r="V62" s="499"/>
      <c r="W62" s="499"/>
      <c r="X62" s="499"/>
    </row>
    <row r="63" spans="1:24" ht="12.75">
      <c r="A63" s="245"/>
      <c r="B63" s="246" t="s">
        <v>457</v>
      </c>
      <c r="C63" s="212" t="s">
        <v>493</v>
      </c>
      <c r="F63" s="492"/>
      <c r="G63" s="247" t="str">
        <f t="shared" si="0"/>
        <v> </v>
      </c>
      <c r="H63" s="499"/>
      <c r="I63" s="499"/>
      <c r="J63" s="499"/>
      <c r="K63" s="499"/>
      <c r="L63" s="499"/>
      <c r="M63" s="499"/>
      <c r="N63" s="499"/>
      <c r="O63" s="499"/>
      <c r="P63" s="499"/>
      <c r="Q63" s="499"/>
      <c r="R63" s="499"/>
      <c r="S63" s="499"/>
      <c r="T63" s="499"/>
      <c r="U63" s="499"/>
      <c r="V63" s="499"/>
      <c r="W63" s="499"/>
      <c r="X63" s="499"/>
    </row>
    <row r="64" spans="1:24" ht="12.75">
      <c r="A64" s="245"/>
      <c r="B64" s="246"/>
      <c r="C64" s="212" t="s">
        <v>483</v>
      </c>
      <c r="D64" s="234" t="s">
        <v>254</v>
      </c>
      <c r="E64" s="235">
        <v>1</v>
      </c>
      <c r="F64" s="492"/>
      <c r="G64" s="242">
        <f>ROUND(E64*F64,2)</f>
        <v>0</v>
      </c>
      <c r="H64" s="499"/>
      <c r="I64" s="499"/>
      <c r="J64" s="499"/>
      <c r="K64" s="499"/>
      <c r="L64" s="499"/>
      <c r="M64" s="499"/>
      <c r="N64" s="499"/>
      <c r="O64" s="499"/>
      <c r="P64" s="499"/>
      <c r="Q64" s="499"/>
      <c r="R64" s="499"/>
      <c r="S64" s="499"/>
      <c r="T64" s="499"/>
      <c r="U64" s="499"/>
      <c r="V64" s="499"/>
      <c r="W64" s="499"/>
      <c r="X64" s="499"/>
    </row>
    <row r="65" spans="1:24" s="258" customFormat="1" ht="14.25">
      <c r="A65" s="232"/>
      <c r="B65" s="253"/>
      <c r="C65" s="233"/>
      <c r="D65" s="254"/>
      <c r="E65" s="255"/>
      <c r="F65" s="256"/>
      <c r="G65" s="257"/>
      <c r="H65" s="501"/>
      <c r="I65" s="501"/>
      <c r="J65" s="501"/>
      <c r="K65" s="501"/>
      <c r="L65" s="501"/>
      <c r="M65" s="501"/>
      <c r="N65" s="501"/>
      <c r="O65" s="501"/>
      <c r="P65" s="501"/>
      <c r="Q65" s="501"/>
      <c r="R65" s="501"/>
      <c r="S65" s="501"/>
      <c r="T65" s="501"/>
      <c r="U65" s="501"/>
      <c r="V65" s="501"/>
      <c r="W65" s="501"/>
      <c r="X65" s="501"/>
    </row>
    <row r="66" spans="1:24" s="225" customFormat="1" ht="12.75">
      <c r="A66" s="232">
        <f>COUNT($A$5:A65)+1</f>
        <v>12</v>
      </c>
      <c r="C66" s="212" t="s">
        <v>494</v>
      </c>
      <c r="D66" s="234"/>
      <c r="E66" s="235"/>
      <c r="F66" s="489"/>
      <c r="G66" s="236" t="str">
        <f aca="true" t="shared" si="1" ref="G66:G88">IF(E66&lt;&gt;0,E66*F66," ")</f>
        <v> </v>
      </c>
      <c r="H66" s="495"/>
      <c r="I66" s="495"/>
      <c r="J66" s="495"/>
      <c r="K66" s="495"/>
      <c r="L66" s="495"/>
      <c r="M66" s="495"/>
      <c r="N66" s="495"/>
      <c r="O66" s="495"/>
      <c r="P66" s="495"/>
      <c r="Q66" s="495"/>
      <c r="R66" s="495"/>
      <c r="S66" s="495"/>
      <c r="T66" s="495"/>
      <c r="U66" s="495"/>
      <c r="V66" s="495"/>
      <c r="W66" s="495"/>
      <c r="X66" s="495"/>
    </row>
    <row r="67" spans="1:24" s="225" customFormat="1" ht="25.5">
      <c r="A67" s="232"/>
      <c r="C67" s="212" t="s">
        <v>495</v>
      </c>
      <c r="D67" s="234"/>
      <c r="E67" s="235"/>
      <c r="F67" s="489"/>
      <c r="G67" s="236" t="str">
        <f t="shared" si="1"/>
        <v> </v>
      </c>
      <c r="H67" s="495"/>
      <c r="I67" s="495"/>
      <c r="J67" s="495"/>
      <c r="K67" s="495"/>
      <c r="L67" s="495"/>
      <c r="M67" s="495"/>
      <c r="N67" s="495"/>
      <c r="O67" s="495"/>
      <c r="P67" s="495"/>
      <c r="Q67" s="495"/>
      <c r="R67" s="495"/>
      <c r="S67" s="495"/>
      <c r="T67" s="495"/>
      <c r="U67" s="495"/>
      <c r="V67" s="495"/>
      <c r="W67" s="495"/>
      <c r="X67" s="495"/>
    </row>
    <row r="68" spans="1:24" s="225" customFormat="1" ht="12.75">
      <c r="A68" s="232"/>
      <c r="C68" s="212" t="s">
        <v>483</v>
      </c>
      <c r="D68" s="234"/>
      <c r="E68" s="235"/>
      <c r="F68" s="489"/>
      <c r="G68" s="236" t="str">
        <f t="shared" si="1"/>
        <v> </v>
      </c>
      <c r="H68" s="495"/>
      <c r="I68" s="495"/>
      <c r="J68" s="495"/>
      <c r="K68" s="495"/>
      <c r="L68" s="495"/>
      <c r="M68" s="495"/>
      <c r="N68" s="495"/>
      <c r="O68" s="495"/>
      <c r="P68" s="495"/>
      <c r="Q68" s="495"/>
      <c r="R68" s="495"/>
      <c r="S68" s="495"/>
      <c r="T68" s="495"/>
      <c r="U68" s="495"/>
      <c r="V68" s="495"/>
      <c r="W68" s="495"/>
      <c r="X68" s="495"/>
    </row>
    <row r="69" spans="1:24" s="225" customFormat="1" ht="12.75">
      <c r="A69" s="232"/>
      <c r="B69" s="225" t="s">
        <v>496</v>
      </c>
      <c r="C69" s="212" t="s">
        <v>497</v>
      </c>
      <c r="D69" s="234"/>
      <c r="E69" s="235"/>
      <c r="F69" s="489"/>
      <c r="G69" s="236" t="str">
        <f t="shared" si="1"/>
        <v> </v>
      </c>
      <c r="H69" s="495"/>
      <c r="I69" s="495"/>
      <c r="J69" s="495"/>
      <c r="K69" s="495"/>
      <c r="L69" s="495"/>
      <c r="M69" s="495"/>
      <c r="N69" s="495"/>
      <c r="O69" s="495"/>
      <c r="P69" s="495"/>
      <c r="Q69" s="495"/>
      <c r="R69" s="495"/>
      <c r="S69" s="495"/>
      <c r="T69" s="495"/>
      <c r="U69" s="495"/>
      <c r="V69" s="495"/>
      <c r="W69" s="495"/>
      <c r="X69" s="495"/>
    </row>
    <row r="70" spans="1:24" s="225" customFormat="1" ht="12.75">
      <c r="A70" s="232"/>
      <c r="B70" s="225" t="s">
        <v>476</v>
      </c>
      <c r="C70" s="212" t="s">
        <v>498</v>
      </c>
      <c r="D70" s="234" t="s">
        <v>254</v>
      </c>
      <c r="E70" s="235">
        <v>1</v>
      </c>
      <c r="F70" s="491"/>
      <c r="G70" s="242">
        <f>ROUND(E70*F70,2)</f>
        <v>0</v>
      </c>
      <c r="H70" s="495"/>
      <c r="I70" s="495"/>
      <c r="J70" s="495"/>
      <c r="K70" s="495"/>
      <c r="L70" s="495"/>
      <c r="M70" s="495"/>
      <c r="N70" s="495"/>
      <c r="O70" s="495"/>
      <c r="P70" s="495"/>
      <c r="Q70" s="495"/>
      <c r="R70" s="495"/>
      <c r="S70" s="495"/>
      <c r="T70" s="495"/>
      <c r="U70" s="495"/>
      <c r="V70" s="495"/>
      <c r="W70" s="495"/>
      <c r="X70" s="495"/>
    </row>
    <row r="71" spans="1:24" s="225" customFormat="1" ht="12.75">
      <c r="A71" s="232"/>
      <c r="C71" s="212"/>
      <c r="D71" s="234"/>
      <c r="E71" s="235"/>
      <c r="F71" s="489"/>
      <c r="G71" s="236" t="str">
        <f t="shared" si="1"/>
        <v> </v>
      </c>
      <c r="H71" s="495"/>
      <c r="I71" s="495"/>
      <c r="J71" s="495"/>
      <c r="K71" s="495"/>
      <c r="L71" s="495"/>
      <c r="M71" s="495"/>
      <c r="N71" s="495"/>
      <c r="O71" s="495"/>
      <c r="P71" s="495"/>
      <c r="Q71" s="495"/>
      <c r="R71" s="495"/>
      <c r="S71" s="495"/>
      <c r="T71" s="495"/>
      <c r="U71" s="495"/>
      <c r="V71" s="495"/>
      <c r="W71" s="495"/>
      <c r="X71" s="495"/>
    </row>
    <row r="72" spans="1:24" s="225" customFormat="1" ht="12.75">
      <c r="A72" s="232">
        <f>COUNT($A$5:A71)+1</f>
        <v>13</v>
      </c>
      <c r="C72" s="212" t="s">
        <v>499</v>
      </c>
      <c r="D72" s="234"/>
      <c r="E72" s="235"/>
      <c r="F72" s="489"/>
      <c r="G72" s="236" t="str">
        <f t="shared" si="1"/>
        <v> </v>
      </c>
      <c r="H72" s="495"/>
      <c r="I72" s="495"/>
      <c r="J72" s="495"/>
      <c r="K72" s="495"/>
      <c r="L72" s="495"/>
      <c r="M72" s="495"/>
      <c r="N72" s="495"/>
      <c r="O72" s="495"/>
      <c r="P72" s="495"/>
      <c r="Q72" s="495"/>
      <c r="R72" s="495"/>
      <c r="S72" s="495"/>
      <c r="T72" s="495"/>
      <c r="U72" s="495"/>
      <c r="V72" s="495"/>
      <c r="W72" s="495"/>
      <c r="X72" s="495"/>
    </row>
    <row r="73" spans="1:24" s="225" customFormat="1" ht="38.25">
      <c r="A73" s="232"/>
      <c r="C73" s="212" t="s">
        <v>500</v>
      </c>
      <c r="D73" s="234"/>
      <c r="E73" s="235"/>
      <c r="F73" s="489"/>
      <c r="G73" s="236" t="str">
        <f t="shared" si="1"/>
        <v> </v>
      </c>
      <c r="H73" s="495"/>
      <c r="I73" s="495"/>
      <c r="J73" s="495"/>
      <c r="K73" s="495"/>
      <c r="L73" s="495"/>
      <c r="M73" s="495"/>
      <c r="N73" s="495"/>
      <c r="O73" s="495"/>
      <c r="P73" s="495"/>
      <c r="Q73" s="495"/>
      <c r="R73" s="495"/>
      <c r="S73" s="495"/>
      <c r="T73" s="495"/>
      <c r="U73" s="495"/>
      <c r="V73" s="495"/>
      <c r="W73" s="495"/>
      <c r="X73" s="495"/>
    </row>
    <row r="74" spans="1:24" s="225" customFormat="1" ht="12.75">
      <c r="A74" s="232"/>
      <c r="C74" s="212" t="s">
        <v>483</v>
      </c>
      <c r="D74" s="234"/>
      <c r="E74" s="235"/>
      <c r="F74" s="489"/>
      <c r="G74" s="236" t="str">
        <f t="shared" si="1"/>
        <v> </v>
      </c>
      <c r="H74" s="495"/>
      <c r="I74" s="495"/>
      <c r="J74" s="495"/>
      <c r="K74" s="495"/>
      <c r="L74" s="495"/>
      <c r="M74" s="495"/>
      <c r="N74" s="495"/>
      <c r="O74" s="495"/>
      <c r="P74" s="495"/>
      <c r="Q74" s="495"/>
      <c r="R74" s="495"/>
      <c r="S74" s="495"/>
      <c r="T74" s="495"/>
      <c r="U74" s="495"/>
      <c r="V74" s="495"/>
      <c r="W74" s="495"/>
      <c r="X74" s="495"/>
    </row>
    <row r="75" spans="1:24" s="225" customFormat="1" ht="12.75">
      <c r="A75" s="232"/>
      <c r="B75" s="225" t="s">
        <v>496</v>
      </c>
      <c r="C75" s="212" t="s">
        <v>497</v>
      </c>
      <c r="D75" s="234"/>
      <c r="E75" s="235"/>
      <c r="F75" s="489"/>
      <c r="G75" s="236" t="str">
        <f t="shared" si="1"/>
        <v> </v>
      </c>
      <c r="H75" s="495"/>
      <c r="I75" s="495"/>
      <c r="J75" s="495"/>
      <c r="K75" s="495"/>
      <c r="L75" s="495"/>
      <c r="M75" s="495"/>
      <c r="N75" s="495"/>
      <c r="O75" s="495"/>
      <c r="P75" s="495"/>
      <c r="Q75" s="495"/>
      <c r="R75" s="495"/>
      <c r="S75" s="495"/>
      <c r="T75" s="495"/>
      <c r="U75" s="495"/>
      <c r="V75" s="495"/>
      <c r="W75" s="495"/>
      <c r="X75" s="495"/>
    </row>
    <row r="76" spans="1:24" s="225" customFormat="1" ht="12.75">
      <c r="A76" s="232"/>
      <c r="B76" s="225" t="s">
        <v>476</v>
      </c>
      <c r="C76" s="212" t="s">
        <v>501</v>
      </c>
      <c r="D76" s="234" t="s">
        <v>254</v>
      </c>
      <c r="E76" s="235">
        <v>1</v>
      </c>
      <c r="F76" s="491"/>
      <c r="G76" s="242">
        <f>ROUND(E76*F76,2)</f>
        <v>0</v>
      </c>
      <c r="H76" s="495"/>
      <c r="I76" s="495"/>
      <c r="J76" s="495"/>
      <c r="K76" s="495"/>
      <c r="L76" s="495"/>
      <c r="M76" s="495"/>
      <c r="N76" s="495"/>
      <c r="O76" s="495"/>
      <c r="P76" s="495"/>
      <c r="Q76" s="495"/>
      <c r="R76" s="495"/>
      <c r="S76" s="495"/>
      <c r="T76" s="495"/>
      <c r="U76" s="495"/>
      <c r="V76" s="495"/>
      <c r="W76" s="495"/>
      <c r="X76" s="495"/>
    </row>
    <row r="77" spans="1:24" s="225" customFormat="1" ht="12.75">
      <c r="A77" s="232"/>
      <c r="C77" s="212"/>
      <c r="D77" s="234"/>
      <c r="E77" s="259"/>
      <c r="F77" s="489"/>
      <c r="G77" s="236" t="str">
        <f t="shared" si="1"/>
        <v> </v>
      </c>
      <c r="H77" s="495"/>
      <c r="I77" s="495"/>
      <c r="J77" s="495"/>
      <c r="K77" s="495"/>
      <c r="L77" s="495"/>
      <c r="M77" s="495"/>
      <c r="N77" s="495"/>
      <c r="O77" s="495"/>
      <c r="P77" s="495"/>
      <c r="Q77" s="495"/>
      <c r="R77" s="495"/>
      <c r="S77" s="495"/>
      <c r="T77" s="495"/>
      <c r="U77" s="495"/>
      <c r="V77" s="495"/>
      <c r="W77" s="495"/>
      <c r="X77" s="495"/>
    </row>
    <row r="78" spans="1:7" ht="12.75">
      <c r="A78" s="232">
        <f>1+COUNT(A$2:A77)</f>
        <v>14</v>
      </c>
      <c r="C78" s="212" t="s">
        <v>502</v>
      </c>
      <c r="E78" s="259"/>
      <c r="F78" s="489"/>
      <c r="G78" s="236" t="str">
        <f t="shared" si="1"/>
        <v> </v>
      </c>
    </row>
    <row r="79" spans="3:7" ht="25.5">
      <c r="C79" s="212" t="s">
        <v>503</v>
      </c>
      <c r="E79" s="259"/>
      <c r="F79" s="489"/>
      <c r="G79" s="236" t="str">
        <f t="shared" si="1"/>
        <v> </v>
      </c>
    </row>
    <row r="80" spans="3:6" ht="12.75">
      <c r="C80" s="212" t="s">
        <v>483</v>
      </c>
      <c r="E80" s="259"/>
      <c r="F80" s="489"/>
    </row>
    <row r="81" spans="2:7" ht="12.75">
      <c r="B81" s="225" t="s">
        <v>456</v>
      </c>
      <c r="C81" s="212"/>
      <c r="E81" s="259"/>
      <c r="F81" s="489"/>
      <c r="G81" s="236" t="str">
        <f t="shared" si="1"/>
        <v> </v>
      </c>
    </row>
    <row r="82" spans="2:7" ht="12.75">
      <c r="B82" s="225" t="s">
        <v>457</v>
      </c>
      <c r="C82" s="212"/>
      <c r="E82" s="259"/>
      <c r="F82" s="489"/>
      <c r="G82" s="236" t="str">
        <f t="shared" si="1"/>
        <v> </v>
      </c>
    </row>
    <row r="83" spans="1:24" s="225" customFormat="1" ht="12.75">
      <c r="A83" s="232"/>
      <c r="C83" s="260" t="s">
        <v>504</v>
      </c>
      <c r="D83" s="234" t="s">
        <v>254</v>
      </c>
      <c r="E83" s="259">
        <v>2</v>
      </c>
      <c r="F83" s="489"/>
      <c r="G83" s="242">
        <f>ROUND(E83*F83,2)</f>
        <v>0</v>
      </c>
      <c r="H83" s="495"/>
      <c r="I83" s="495"/>
      <c r="J83" s="495"/>
      <c r="K83" s="495"/>
      <c r="L83" s="495"/>
      <c r="M83" s="495"/>
      <c r="N83" s="495"/>
      <c r="O83" s="495"/>
      <c r="P83" s="495"/>
      <c r="Q83" s="495"/>
      <c r="R83" s="495"/>
      <c r="S83" s="495"/>
      <c r="T83" s="495"/>
      <c r="U83" s="495"/>
      <c r="V83" s="495"/>
      <c r="W83" s="495"/>
      <c r="X83" s="495"/>
    </row>
    <row r="84" spans="3:7" ht="12.75">
      <c r="C84" s="212"/>
      <c r="F84" s="489"/>
      <c r="G84" s="236" t="str">
        <f t="shared" si="1"/>
        <v> </v>
      </c>
    </row>
    <row r="85" spans="1:7" ht="12.75">
      <c r="A85" s="232">
        <f>1+COUNT(A$1:A84)</f>
        <v>15</v>
      </c>
      <c r="C85" s="212" t="s">
        <v>505</v>
      </c>
      <c r="F85" s="489"/>
      <c r="G85" s="236" t="str">
        <f t="shared" si="1"/>
        <v> </v>
      </c>
    </row>
    <row r="86" spans="3:7" ht="51">
      <c r="C86" s="212" t="s">
        <v>506</v>
      </c>
      <c r="F86" s="489"/>
      <c r="G86" s="236" t="str">
        <f t="shared" si="1"/>
        <v> </v>
      </c>
    </row>
    <row r="87" spans="3:7" ht="12.75">
      <c r="C87" s="212" t="s">
        <v>483</v>
      </c>
      <c r="F87" s="489"/>
      <c r="G87" s="236" t="str">
        <f t="shared" si="1"/>
        <v> </v>
      </c>
    </row>
    <row r="88" spans="2:7" ht="12.75">
      <c r="B88" s="225" t="s">
        <v>496</v>
      </c>
      <c r="C88" s="212"/>
      <c r="F88" s="489"/>
      <c r="G88" s="236" t="str">
        <f t="shared" si="1"/>
        <v> </v>
      </c>
    </row>
    <row r="89" spans="2:7" ht="12.75">
      <c r="B89" s="225" t="s">
        <v>476</v>
      </c>
      <c r="C89" s="212" t="s">
        <v>501</v>
      </c>
      <c r="D89" s="234" t="s">
        <v>254</v>
      </c>
      <c r="E89" s="235">
        <v>6</v>
      </c>
      <c r="F89" s="489"/>
      <c r="G89" s="242">
        <f>ROUND(E89*F89,2)</f>
        <v>0</v>
      </c>
    </row>
    <row r="90" spans="1:24" ht="12.75">
      <c r="A90" s="245"/>
      <c r="B90" s="246"/>
      <c r="C90" s="212"/>
      <c r="F90" s="492"/>
      <c r="G90" s="247"/>
      <c r="H90" s="499"/>
      <c r="I90" s="499"/>
      <c r="J90" s="499"/>
      <c r="K90" s="499"/>
      <c r="L90" s="499"/>
      <c r="M90" s="499"/>
      <c r="N90" s="499"/>
      <c r="O90" s="499"/>
      <c r="P90" s="499"/>
      <c r="Q90" s="499"/>
      <c r="R90" s="499"/>
      <c r="S90" s="499"/>
      <c r="T90" s="499"/>
      <c r="U90" s="499"/>
      <c r="V90" s="499"/>
      <c r="W90" s="499"/>
      <c r="X90" s="499"/>
    </row>
    <row r="91" spans="1:24" s="262" customFormat="1" ht="12.75">
      <c r="A91" s="261">
        <f>1+COUNT(A$2:A90)</f>
        <v>16</v>
      </c>
      <c r="C91" s="212" t="s">
        <v>507</v>
      </c>
      <c r="D91" s="234"/>
      <c r="E91" s="235"/>
      <c r="F91" s="494"/>
      <c r="G91" s="263" t="str">
        <f aca="true" t="shared" si="2" ref="G91:G96">IF(E91&lt;&gt;0,E91*F91," ")</f>
        <v> </v>
      </c>
      <c r="H91" s="502"/>
      <c r="I91" s="502"/>
      <c r="J91" s="502"/>
      <c r="K91" s="502"/>
      <c r="L91" s="502"/>
      <c r="M91" s="502"/>
      <c r="N91" s="502"/>
      <c r="O91" s="502"/>
      <c r="P91" s="502"/>
      <c r="Q91" s="502"/>
      <c r="R91" s="502"/>
      <c r="S91" s="502"/>
      <c r="T91" s="502"/>
      <c r="U91" s="502"/>
      <c r="V91" s="502"/>
      <c r="W91" s="502"/>
      <c r="X91" s="502"/>
    </row>
    <row r="92" spans="1:24" s="262" customFormat="1" ht="89.25">
      <c r="A92" s="261"/>
      <c r="C92" s="212" t="s">
        <v>508</v>
      </c>
      <c r="D92" s="234"/>
      <c r="E92" s="235"/>
      <c r="F92" s="494"/>
      <c r="G92" s="263" t="str">
        <f t="shared" si="2"/>
        <v> </v>
      </c>
      <c r="H92" s="502"/>
      <c r="I92" s="502"/>
      <c r="J92" s="502"/>
      <c r="K92" s="502"/>
      <c r="L92" s="502"/>
      <c r="M92" s="502"/>
      <c r="N92" s="502"/>
      <c r="O92" s="502"/>
      <c r="P92" s="502"/>
      <c r="Q92" s="502"/>
      <c r="R92" s="502"/>
      <c r="S92" s="502"/>
      <c r="T92" s="502"/>
      <c r="U92" s="502"/>
      <c r="V92" s="502"/>
      <c r="W92" s="502"/>
      <c r="X92" s="502"/>
    </row>
    <row r="93" spans="1:24" s="262" customFormat="1" ht="12.75">
      <c r="A93" s="261"/>
      <c r="B93" s="262" t="s">
        <v>496</v>
      </c>
      <c r="C93" s="212"/>
      <c r="D93" s="234"/>
      <c r="E93" s="235"/>
      <c r="F93" s="494"/>
      <c r="G93" s="263" t="str">
        <f t="shared" si="2"/>
        <v> </v>
      </c>
      <c r="H93" s="502"/>
      <c r="I93" s="502"/>
      <c r="J93" s="502"/>
      <c r="K93" s="502"/>
      <c r="L93" s="502"/>
      <c r="M93" s="502"/>
      <c r="N93" s="502"/>
      <c r="O93" s="502"/>
      <c r="P93" s="502"/>
      <c r="Q93" s="502"/>
      <c r="R93" s="502"/>
      <c r="S93" s="502"/>
      <c r="T93" s="502"/>
      <c r="U93" s="502"/>
      <c r="V93" s="502"/>
      <c r="W93" s="502"/>
      <c r="X93" s="502"/>
    </row>
    <row r="94" spans="1:24" s="262" customFormat="1" ht="12.75">
      <c r="A94" s="261"/>
      <c r="B94" s="262" t="s">
        <v>476</v>
      </c>
      <c r="C94" s="212"/>
      <c r="D94" s="234"/>
      <c r="E94" s="235"/>
      <c r="F94" s="494"/>
      <c r="G94" s="263" t="str">
        <f t="shared" si="2"/>
        <v> </v>
      </c>
      <c r="H94" s="502"/>
      <c r="I94" s="502"/>
      <c r="J94" s="502"/>
      <c r="K94" s="502"/>
      <c r="L94" s="502"/>
      <c r="M94" s="502"/>
      <c r="N94" s="502"/>
      <c r="O94" s="502"/>
      <c r="P94" s="502"/>
      <c r="Q94" s="502"/>
      <c r="R94" s="502"/>
      <c r="S94" s="502"/>
      <c r="T94" s="502"/>
      <c r="U94" s="502"/>
      <c r="V94" s="502"/>
      <c r="W94" s="502"/>
      <c r="X94" s="502"/>
    </row>
    <row r="95" spans="1:24" s="262" customFormat="1" ht="12.75">
      <c r="A95" s="261"/>
      <c r="C95" s="212" t="s">
        <v>509</v>
      </c>
      <c r="D95" s="234"/>
      <c r="E95" s="235"/>
      <c r="F95" s="494"/>
      <c r="G95" s="263" t="str">
        <f t="shared" si="2"/>
        <v> </v>
      </c>
      <c r="H95" s="502"/>
      <c r="I95" s="502"/>
      <c r="J95" s="502"/>
      <c r="K95" s="502"/>
      <c r="L95" s="502"/>
      <c r="M95" s="502"/>
      <c r="N95" s="502"/>
      <c r="O95" s="502"/>
      <c r="P95" s="502"/>
      <c r="Q95" s="502"/>
      <c r="R95" s="502"/>
      <c r="S95" s="502"/>
      <c r="T95" s="502"/>
      <c r="U95" s="502"/>
      <c r="V95" s="502"/>
      <c r="W95" s="502"/>
      <c r="X95" s="502"/>
    </row>
    <row r="96" spans="1:24" s="262" customFormat="1" ht="12.75">
      <c r="A96" s="261"/>
      <c r="C96" s="212" t="s">
        <v>510</v>
      </c>
      <c r="D96" s="234"/>
      <c r="E96" s="235"/>
      <c r="F96" s="494"/>
      <c r="G96" s="263" t="str">
        <f t="shared" si="2"/>
        <v> </v>
      </c>
      <c r="H96" s="502"/>
      <c r="I96" s="502"/>
      <c r="J96" s="502"/>
      <c r="K96" s="502"/>
      <c r="L96" s="502"/>
      <c r="M96" s="502"/>
      <c r="N96" s="502"/>
      <c r="O96" s="502"/>
      <c r="P96" s="502"/>
      <c r="Q96" s="502"/>
      <c r="R96" s="502"/>
      <c r="S96" s="502"/>
      <c r="T96" s="502"/>
      <c r="U96" s="502"/>
      <c r="V96" s="502"/>
      <c r="W96" s="502"/>
      <c r="X96" s="502"/>
    </row>
    <row r="97" spans="1:24" s="262" customFormat="1" ht="12.75">
      <c r="A97" s="261"/>
      <c r="C97" s="212" t="s">
        <v>483</v>
      </c>
      <c r="D97" s="234" t="s">
        <v>254</v>
      </c>
      <c r="E97" s="235">
        <v>3</v>
      </c>
      <c r="F97" s="494"/>
      <c r="G97" s="242">
        <f>ROUND(E97*F97,2)</f>
        <v>0</v>
      </c>
      <c r="H97" s="502"/>
      <c r="I97" s="502"/>
      <c r="J97" s="502"/>
      <c r="K97" s="502"/>
      <c r="L97" s="502"/>
      <c r="M97" s="502"/>
      <c r="N97" s="502"/>
      <c r="O97" s="502"/>
      <c r="P97" s="502"/>
      <c r="Q97" s="502"/>
      <c r="R97" s="502"/>
      <c r="S97" s="502"/>
      <c r="T97" s="502"/>
      <c r="U97" s="502"/>
      <c r="V97" s="502"/>
      <c r="W97" s="502"/>
      <c r="X97" s="502"/>
    </row>
    <row r="98" spans="1:25" s="262" customFormat="1" ht="12.75">
      <c r="A98" s="261"/>
      <c r="C98" s="239"/>
      <c r="D98" s="234"/>
      <c r="E98" s="235"/>
      <c r="F98" s="494"/>
      <c r="G98" s="263" t="str">
        <f>IF(E98&lt;&gt;0,E98*F98," ")</f>
        <v> </v>
      </c>
      <c r="H98" s="502"/>
      <c r="I98" s="502"/>
      <c r="J98" s="502"/>
      <c r="K98" s="502"/>
      <c r="L98" s="502"/>
      <c r="M98" s="502"/>
      <c r="N98" s="502"/>
      <c r="O98" s="502"/>
      <c r="P98" s="502"/>
      <c r="Q98" s="502"/>
      <c r="R98" s="502"/>
      <c r="S98" s="502"/>
      <c r="T98" s="502"/>
      <c r="U98" s="502"/>
      <c r="V98" s="502"/>
      <c r="W98" s="502"/>
      <c r="X98" s="502"/>
      <c r="Y98" s="212"/>
    </row>
    <row r="99" spans="1:24" s="262" customFormat="1" ht="12.75">
      <c r="A99" s="261">
        <f>1+COUNT(A$2:A98)</f>
        <v>17</v>
      </c>
      <c r="C99" s="239" t="s">
        <v>511</v>
      </c>
      <c r="D99" s="234"/>
      <c r="E99" s="235"/>
      <c r="F99" s="494"/>
      <c r="G99" s="263" t="str">
        <f>IF(E99&lt;&gt;0,E99*F99," ")</f>
        <v> </v>
      </c>
      <c r="H99" s="502"/>
      <c r="I99" s="502"/>
      <c r="J99" s="502"/>
      <c r="K99" s="502"/>
      <c r="L99" s="502"/>
      <c r="M99" s="502"/>
      <c r="N99" s="502"/>
      <c r="O99" s="502"/>
      <c r="P99" s="502"/>
      <c r="Q99" s="502"/>
      <c r="R99" s="502"/>
      <c r="S99" s="502"/>
      <c r="T99" s="502"/>
      <c r="U99" s="502"/>
      <c r="V99" s="502"/>
      <c r="W99" s="502"/>
      <c r="X99" s="502"/>
    </row>
    <row r="100" spans="1:24" s="262" customFormat="1" ht="38.25">
      <c r="A100" s="261"/>
      <c r="C100" s="239" t="s">
        <v>512</v>
      </c>
      <c r="D100" s="234"/>
      <c r="E100" s="235"/>
      <c r="F100" s="494"/>
      <c r="G100" s="263" t="str">
        <f>IF(E100&lt;&gt;0,E100*F100," ")</f>
        <v> </v>
      </c>
      <c r="H100" s="502"/>
      <c r="I100" s="502"/>
      <c r="J100" s="502"/>
      <c r="K100" s="502"/>
      <c r="L100" s="502"/>
      <c r="M100" s="502"/>
      <c r="N100" s="502"/>
      <c r="O100" s="502"/>
      <c r="P100" s="502"/>
      <c r="Q100" s="502"/>
      <c r="R100" s="502"/>
      <c r="S100" s="502"/>
      <c r="T100" s="502"/>
      <c r="U100" s="502"/>
      <c r="V100" s="502"/>
      <c r="W100" s="502"/>
      <c r="X100" s="502"/>
    </row>
    <row r="101" spans="1:24" s="262" customFormat="1" ht="12.75">
      <c r="A101" s="261"/>
      <c r="B101" s="262" t="s">
        <v>496</v>
      </c>
      <c r="C101" s="239"/>
      <c r="D101" s="234"/>
      <c r="E101" s="235"/>
      <c r="F101" s="494"/>
      <c r="G101" s="263" t="str">
        <f>IF(E101&lt;&gt;0,E101*F101," ")</f>
        <v> </v>
      </c>
      <c r="H101" s="502"/>
      <c r="I101" s="502"/>
      <c r="J101" s="502"/>
      <c r="K101" s="502"/>
      <c r="L101" s="502"/>
      <c r="M101" s="502"/>
      <c r="N101" s="502"/>
      <c r="O101" s="502"/>
      <c r="P101" s="502"/>
      <c r="Q101" s="502"/>
      <c r="R101" s="502"/>
      <c r="S101" s="502"/>
      <c r="T101" s="502"/>
      <c r="U101" s="502"/>
      <c r="V101" s="502"/>
      <c r="W101" s="502"/>
      <c r="X101" s="502"/>
    </row>
    <row r="102" spans="1:24" s="262" customFormat="1" ht="12.75">
      <c r="A102" s="261"/>
      <c r="B102" s="262" t="s">
        <v>476</v>
      </c>
      <c r="C102" s="264"/>
      <c r="D102" s="234"/>
      <c r="E102" s="235"/>
      <c r="F102" s="494"/>
      <c r="G102" s="263" t="str">
        <f>IF(E102&lt;&gt;0,E102*F102," ")</f>
        <v> </v>
      </c>
      <c r="H102" s="502"/>
      <c r="I102" s="502"/>
      <c r="J102" s="502"/>
      <c r="K102" s="502"/>
      <c r="L102" s="502"/>
      <c r="M102" s="502"/>
      <c r="N102" s="502"/>
      <c r="O102" s="502"/>
      <c r="P102" s="502"/>
      <c r="Q102" s="502"/>
      <c r="R102" s="502"/>
      <c r="S102" s="502"/>
      <c r="T102" s="502"/>
      <c r="U102" s="502"/>
      <c r="V102" s="502"/>
      <c r="W102" s="502"/>
      <c r="X102" s="502"/>
    </row>
    <row r="103" spans="1:24" s="262" customFormat="1" ht="12.75">
      <c r="A103" s="261"/>
      <c r="C103" s="212" t="s">
        <v>498</v>
      </c>
      <c r="D103" s="234"/>
      <c r="E103" s="235"/>
      <c r="F103" s="494"/>
      <c r="G103" s="263"/>
      <c r="H103" s="502"/>
      <c r="I103" s="502"/>
      <c r="J103" s="502"/>
      <c r="K103" s="502"/>
      <c r="L103" s="502"/>
      <c r="M103" s="502"/>
      <c r="N103" s="502"/>
      <c r="O103" s="502"/>
      <c r="P103" s="502"/>
      <c r="Q103" s="502"/>
      <c r="R103" s="502"/>
      <c r="S103" s="502"/>
      <c r="T103" s="502"/>
      <c r="U103" s="502"/>
      <c r="V103" s="502"/>
      <c r="W103" s="502"/>
      <c r="X103" s="502"/>
    </row>
    <row r="104" spans="1:24" s="262" customFormat="1" ht="12.75">
      <c r="A104" s="261"/>
      <c r="C104" s="239" t="s">
        <v>513</v>
      </c>
      <c r="D104" s="234"/>
      <c r="E104" s="235"/>
      <c r="F104" s="494"/>
      <c r="G104" s="263" t="str">
        <f aca="true" t="shared" si="3" ref="G104:G109">IF(E104&lt;&gt;0,E104*F104," ")</f>
        <v> </v>
      </c>
      <c r="H104" s="502"/>
      <c r="I104" s="502"/>
      <c r="J104" s="502"/>
      <c r="K104" s="502"/>
      <c r="L104" s="502"/>
      <c r="M104" s="502"/>
      <c r="N104" s="502"/>
      <c r="O104" s="502"/>
      <c r="P104" s="502"/>
      <c r="Q104" s="502"/>
      <c r="R104" s="502"/>
      <c r="S104" s="502"/>
      <c r="T104" s="502"/>
      <c r="U104" s="502"/>
      <c r="V104" s="502"/>
      <c r="W104" s="502"/>
      <c r="X104" s="502"/>
    </row>
    <row r="105" spans="1:24" s="262" customFormat="1" ht="12.75">
      <c r="A105" s="261"/>
      <c r="C105" s="239" t="s">
        <v>483</v>
      </c>
      <c r="D105" s="234" t="s">
        <v>254</v>
      </c>
      <c r="E105" s="235">
        <v>3</v>
      </c>
      <c r="F105" s="494"/>
      <c r="G105" s="242">
        <f>ROUND(E105*F105,2)</f>
        <v>0</v>
      </c>
      <c r="H105" s="502"/>
      <c r="I105" s="502"/>
      <c r="J105" s="502"/>
      <c r="K105" s="502"/>
      <c r="L105" s="502"/>
      <c r="M105" s="502"/>
      <c r="N105" s="502"/>
      <c r="O105" s="502"/>
      <c r="P105" s="502"/>
      <c r="Q105" s="502"/>
      <c r="R105" s="502"/>
      <c r="S105" s="502"/>
      <c r="T105" s="502"/>
      <c r="U105" s="502"/>
      <c r="V105" s="502"/>
      <c r="W105" s="502"/>
      <c r="X105" s="502"/>
    </row>
    <row r="106" spans="1:24" s="225" customFormat="1" ht="12.75">
      <c r="A106" s="232"/>
      <c r="C106" s="212"/>
      <c r="D106" s="234"/>
      <c r="E106" s="235"/>
      <c r="F106" s="489"/>
      <c r="G106" s="236" t="str">
        <f t="shared" si="3"/>
        <v> </v>
      </c>
      <c r="H106" s="495"/>
      <c r="I106" s="495"/>
      <c r="J106" s="495"/>
      <c r="K106" s="495"/>
      <c r="L106" s="495"/>
      <c r="M106" s="495"/>
      <c r="N106" s="495"/>
      <c r="O106" s="495"/>
      <c r="P106" s="495"/>
      <c r="Q106" s="495"/>
      <c r="R106" s="495"/>
      <c r="S106" s="495"/>
      <c r="T106" s="495"/>
      <c r="U106" s="495"/>
      <c r="V106" s="495"/>
      <c r="W106" s="495"/>
      <c r="X106" s="495"/>
    </row>
    <row r="107" spans="1:24" s="225" customFormat="1" ht="12.75">
      <c r="A107" s="232">
        <f>1+COUNT(A$1:A106)</f>
        <v>18</v>
      </c>
      <c r="C107" s="212" t="s">
        <v>514</v>
      </c>
      <c r="D107" s="234"/>
      <c r="E107" s="235"/>
      <c r="F107" s="489"/>
      <c r="G107" s="236" t="str">
        <f t="shared" si="3"/>
        <v> </v>
      </c>
      <c r="H107" s="495"/>
      <c r="I107" s="495"/>
      <c r="J107" s="495"/>
      <c r="K107" s="495"/>
      <c r="L107" s="495"/>
      <c r="M107" s="495"/>
      <c r="N107" s="495"/>
      <c r="O107" s="495"/>
      <c r="P107" s="495"/>
      <c r="Q107" s="495"/>
      <c r="R107" s="495"/>
      <c r="S107" s="495"/>
      <c r="T107" s="495"/>
      <c r="U107" s="495"/>
      <c r="V107" s="495"/>
      <c r="W107" s="495"/>
      <c r="X107" s="495"/>
    </row>
    <row r="108" spans="1:24" s="225" customFormat="1" ht="63.75">
      <c r="A108" s="232"/>
      <c r="C108" s="212" t="s">
        <v>515</v>
      </c>
      <c r="D108" s="234"/>
      <c r="E108" s="235"/>
      <c r="F108" s="489"/>
      <c r="G108" s="236" t="str">
        <f t="shared" si="3"/>
        <v> </v>
      </c>
      <c r="H108" s="495"/>
      <c r="I108" s="502"/>
      <c r="J108" s="502"/>
      <c r="K108" s="502"/>
      <c r="L108" s="502"/>
      <c r="M108" s="502"/>
      <c r="N108" s="502"/>
      <c r="O108" s="499"/>
      <c r="P108" s="502"/>
      <c r="Q108" s="499"/>
      <c r="R108" s="502"/>
      <c r="S108" s="502"/>
      <c r="T108" s="502"/>
      <c r="U108" s="495"/>
      <c r="V108" s="495"/>
      <c r="W108" s="495"/>
      <c r="X108" s="495"/>
    </row>
    <row r="109" spans="1:24" s="225" customFormat="1" ht="12.75">
      <c r="A109" s="232"/>
      <c r="C109" s="212" t="s">
        <v>483</v>
      </c>
      <c r="D109" s="234"/>
      <c r="E109" s="235"/>
      <c r="F109" s="489"/>
      <c r="G109" s="236" t="str">
        <f t="shared" si="3"/>
        <v> </v>
      </c>
      <c r="H109" s="495"/>
      <c r="I109" s="495"/>
      <c r="J109" s="495"/>
      <c r="K109" s="495"/>
      <c r="L109" s="495"/>
      <c r="M109" s="495"/>
      <c r="N109" s="495"/>
      <c r="O109" s="495"/>
      <c r="P109" s="495"/>
      <c r="Q109" s="495"/>
      <c r="R109" s="495"/>
      <c r="S109" s="495"/>
      <c r="T109" s="495"/>
      <c r="U109" s="495"/>
      <c r="V109" s="495"/>
      <c r="W109" s="495"/>
      <c r="X109" s="495"/>
    </row>
    <row r="110" spans="1:26" ht="12.75">
      <c r="A110" s="245"/>
      <c r="B110" s="246" t="s">
        <v>476</v>
      </c>
      <c r="C110" s="212" t="s">
        <v>516</v>
      </c>
      <c r="D110" s="234" t="s">
        <v>276</v>
      </c>
      <c r="E110" s="235">
        <v>6</v>
      </c>
      <c r="F110" s="491"/>
      <c r="G110" s="242">
        <f>ROUND(E110*F110,2)</f>
        <v>0</v>
      </c>
      <c r="H110" s="492"/>
      <c r="I110" s="499"/>
      <c r="J110" s="503"/>
      <c r="K110" s="499"/>
      <c r="L110" s="502"/>
      <c r="M110" s="503"/>
      <c r="N110" s="499"/>
      <c r="O110" s="503"/>
      <c r="P110" s="499"/>
      <c r="Q110" s="503"/>
      <c r="R110" s="503"/>
      <c r="S110" s="503"/>
      <c r="T110" s="499"/>
      <c r="U110" s="499"/>
      <c r="V110" s="499"/>
      <c r="W110" s="499"/>
      <c r="X110" s="499"/>
      <c r="Y110" s="246"/>
      <c r="Z110" s="246"/>
    </row>
    <row r="111" spans="3:16" ht="12.75">
      <c r="C111" s="212"/>
      <c r="F111" s="489"/>
      <c r="J111" s="504"/>
      <c r="M111" s="504"/>
      <c r="O111" s="504"/>
      <c r="P111" s="504"/>
    </row>
    <row r="112" spans="1:24" ht="12.75">
      <c r="A112" s="265">
        <f>1+COUNT(A$2:A111)</f>
        <v>19</v>
      </c>
      <c r="B112" s="266"/>
      <c r="C112" s="212" t="s">
        <v>517</v>
      </c>
      <c r="F112" s="491"/>
      <c r="G112" s="244"/>
      <c r="H112" s="505"/>
      <c r="I112" s="505"/>
      <c r="J112" s="505"/>
      <c r="K112" s="505"/>
      <c r="L112" s="505"/>
      <c r="M112" s="505"/>
      <c r="N112" s="505"/>
      <c r="O112" s="505"/>
      <c r="P112" s="505"/>
      <c r="Q112" s="505"/>
      <c r="R112" s="505"/>
      <c r="S112" s="505"/>
      <c r="T112" s="505"/>
      <c r="U112" s="505"/>
      <c r="V112" s="505"/>
      <c r="W112" s="505"/>
      <c r="X112" s="505"/>
    </row>
    <row r="113" spans="1:24" ht="63.75">
      <c r="A113" s="265"/>
      <c r="B113" s="266"/>
      <c r="C113" s="212" t="s">
        <v>518</v>
      </c>
      <c r="F113" s="491"/>
      <c r="G113" s="244" t="str">
        <f>IF(E113&lt;&gt;0,E113*F113," ")</f>
        <v> </v>
      </c>
      <c r="N113" s="505"/>
      <c r="P113" s="505"/>
      <c r="T113" s="505"/>
      <c r="U113" s="505"/>
      <c r="V113" s="505"/>
      <c r="W113" s="505"/>
      <c r="X113" s="505"/>
    </row>
    <row r="114" spans="1:24" ht="12.75">
      <c r="A114" s="265"/>
      <c r="B114" s="266"/>
      <c r="C114" s="212" t="s">
        <v>483</v>
      </c>
      <c r="F114" s="491"/>
      <c r="G114" s="244"/>
      <c r="H114" s="505"/>
      <c r="I114" s="505"/>
      <c r="J114" s="505"/>
      <c r="K114" s="505"/>
      <c r="L114" s="505"/>
      <c r="M114" s="505"/>
      <c r="N114" s="505"/>
      <c r="O114" s="505"/>
      <c r="P114" s="505"/>
      <c r="Q114" s="505"/>
      <c r="R114" s="505"/>
      <c r="S114" s="505"/>
      <c r="T114" s="505"/>
      <c r="U114" s="505"/>
      <c r="V114" s="505"/>
      <c r="W114" s="505"/>
      <c r="X114" s="505"/>
    </row>
    <row r="115" spans="1:24" ht="12.75">
      <c r="A115" s="265"/>
      <c r="B115" s="266" t="s">
        <v>496</v>
      </c>
      <c r="C115" s="212"/>
      <c r="F115" s="491"/>
      <c r="G115" s="244" t="str">
        <f>IF(E115&lt;&gt;0,E115*F115," ")</f>
        <v> </v>
      </c>
      <c r="H115" s="505"/>
      <c r="I115" s="505"/>
      <c r="J115" s="505"/>
      <c r="K115" s="505"/>
      <c r="L115" s="505"/>
      <c r="M115" s="506"/>
      <c r="N115" s="505"/>
      <c r="O115" s="505"/>
      <c r="P115" s="505"/>
      <c r="Q115" s="505"/>
      <c r="R115" s="505"/>
      <c r="S115" s="506"/>
      <c r="T115" s="505"/>
      <c r="U115" s="505"/>
      <c r="V115" s="505"/>
      <c r="W115" s="505"/>
      <c r="X115" s="505"/>
    </row>
    <row r="116" spans="1:24" ht="12.75">
      <c r="A116" s="265"/>
      <c r="B116" s="266" t="s">
        <v>476</v>
      </c>
      <c r="C116" s="212" t="s">
        <v>519</v>
      </c>
      <c r="D116" s="234" t="s">
        <v>276</v>
      </c>
      <c r="E116" s="235">
        <v>36</v>
      </c>
      <c r="F116" s="491"/>
      <c r="G116" s="242">
        <f>ROUND(E116*F116,2)</f>
        <v>0</v>
      </c>
      <c r="H116" s="505"/>
      <c r="I116" s="505"/>
      <c r="J116" s="506"/>
      <c r="K116" s="505"/>
      <c r="L116" s="505"/>
      <c r="M116" s="506"/>
      <c r="N116" s="505"/>
      <c r="O116" s="506"/>
      <c r="P116" s="505"/>
      <c r="Q116" s="506"/>
      <c r="R116" s="506"/>
      <c r="S116" s="506"/>
      <c r="T116" s="505"/>
      <c r="U116" s="505"/>
      <c r="V116" s="505"/>
      <c r="W116" s="505"/>
      <c r="X116" s="505"/>
    </row>
    <row r="117" spans="1:24" ht="12.75" outlineLevel="1">
      <c r="A117" s="245"/>
      <c r="B117" s="246"/>
      <c r="C117" s="212"/>
      <c r="F117" s="492"/>
      <c r="G117" s="247" t="str">
        <f aca="true" t="shared" si="4" ref="G117:G175">IF(E117&lt;&gt;0,E117*F117," ")</f>
        <v> </v>
      </c>
      <c r="H117" s="499"/>
      <c r="I117" s="499"/>
      <c r="J117" s="499"/>
      <c r="K117" s="499"/>
      <c r="L117" s="499"/>
      <c r="M117" s="499"/>
      <c r="N117" s="499"/>
      <c r="O117" s="499"/>
      <c r="P117" s="499"/>
      <c r="Q117" s="499"/>
      <c r="R117" s="499"/>
      <c r="S117" s="499"/>
      <c r="T117" s="499"/>
      <c r="U117" s="499"/>
      <c r="V117" s="499"/>
      <c r="W117" s="499"/>
      <c r="X117" s="499"/>
    </row>
    <row r="118" spans="1:24" ht="12.75" outlineLevel="1">
      <c r="A118" s="245">
        <f>1+COUNT(A$2:A117)</f>
        <v>20</v>
      </c>
      <c r="B118" s="246"/>
      <c r="C118" s="212" t="s">
        <v>520</v>
      </c>
      <c r="F118" s="492"/>
      <c r="G118" s="247" t="str">
        <f t="shared" si="4"/>
        <v> </v>
      </c>
      <c r="H118" s="499"/>
      <c r="I118" s="499"/>
      <c r="J118" s="499"/>
      <c r="K118" s="499"/>
      <c r="L118" s="499"/>
      <c r="M118" s="499"/>
      <c r="N118" s="499"/>
      <c r="O118" s="499"/>
      <c r="P118" s="499"/>
      <c r="Q118" s="499"/>
      <c r="R118" s="499"/>
      <c r="S118" s="499"/>
      <c r="T118" s="499"/>
      <c r="U118" s="499"/>
      <c r="V118" s="499"/>
      <c r="W118" s="499"/>
      <c r="X118" s="499"/>
    </row>
    <row r="119" spans="1:24" ht="63.75" outlineLevel="1">
      <c r="A119" s="245"/>
      <c r="B119" s="246"/>
      <c r="C119" s="212" t="s">
        <v>521</v>
      </c>
      <c r="F119" s="492"/>
      <c r="G119" s="247" t="str">
        <f t="shared" si="4"/>
        <v> </v>
      </c>
      <c r="H119" s="499"/>
      <c r="I119" s="499"/>
      <c r="J119" s="499"/>
      <c r="K119" s="499"/>
      <c r="L119" s="499"/>
      <c r="M119" s="499"/>
      <c r="N119" s="499"/>
      <c r="O119" s="499"/>
      <c r="P119" s="499"/>
      <c r="Q119" s="499"/>
      <c r="R119" s="499"/>
      <c r="S119" s="499"/>
      <c r="T119" s="499"/>
      <c r="U119" s="499"/>
      <c r="V119" s="499"/>
      <c r="W119" s="499"/>
      <c r="X119" s="499"/>
    </row>
    <row r="120" spans="1:24" ht="12.75" outlineLevel="1">
      <c r="A120" s="245"/>
      <c r="B120" s="246"/>
      <c r="C120" s="212" t="s">
        <v>483</v>
      </c>
      <c r="F120" s="492"/>
      <c r="G120" s="247" t="str">
        <f t="shared" si="4"/>
        <v> </v>
      </c>
      <c r="H120" s="499"/>
      <c r="I120" s="499"/>
      <c r="J120" s="499"/>
      <c r="K120" s="499"/>
      <c r="L120" s="502"/>
      <c r="M120" s="499"/>
      <c r="N120" s="499"/>
      <c r="O120" s="499"/>
      <c r="P120" s="499"/>
      <c r="Q120" s="499"/>
      <c r="R120" s="499"/>
      <c r="S120" s="499"/>
      <c r="T120" s="499"/>
      <c r="U120" s="499"/>
      <c r="V120" s="499"/>
      <c r="W120" s="499"/>
      <c r="X120" s="499"/>
    </row>
    <row r="121" spans="1:24" ht="12.75" outlineLevel="1">
      <c r="A121" s="245"/>
      <c r="B121" s="246" t="s">
        <v>456</v>
      </c>
      <c r="C121" s="212" t="s">
        <v>522</v>
      </c>
      <c r="F121" s="492"/>
      <c r="G121" s="247" t="str">
        <f t="shared" si="4"/>
        <v> </v>
      </c>
      <c r="H121" s="499"/>
      <c r="I121" s="499"/>
      <c r="J121" s="499"/>
      <c r="K121" s="499"/>
      <c r="L121" s="499"/>
      <c r="M121" s="499"/>
      <c r="N121" s="499"/>
      <c r="O121" s="499"/>
      <c r="P121" s="499"/>
      <c r="Q121" s="499"/>
      <c r="R121" s="499"/>
      <c r="S121" s="499"/>
      <c r="T121" s="499"/>
      <c r="U121" s="499"/>
      <c r="V121" s="499"/>
      <c r="W121" s="499"/>
      <c r="X121" s="499"/>
    </row>
    <row r="122" spans="1:24" ht="12.75" outlineLevel="1">
      <c r="A122" s="245"/>
      <c r="B122" s="246" t="s">
        <v>457</v>
      </c>
      <c r="C122" s="212" t="s">
        <v>523</v>
      </c>
      <c r="D122" s="234" t="s">
        <v>276</v>
      </c>
      <c r="E122" s="235">
        <v>42</v>
      </c>
      <c r="F122" s="491"/>
      <c r="G122" s="242">
        <f>ROUND(E122*F122,2)</f>
        <v>0</v>
      </c>
      <c r="H122" s="499"/>
      <c r="I122" s="499"/>
      <c r="J122" s="499"/>
      <c r="K122" s="499"/>
      <c r="L122" s="499"/>
      <c r="M122" s="499"/>
      <c r="N122" s="499"/>
      <c r="O122" s="499"/>
      <c r="P122" s="499"/>
      <c r="Q122" s="499"/>
      <c r="R122" s="499"/>
      <c r="S122" s="499"/>
      <c r="T122" s="499"/>
      <c r="U122" s="499"/>
      <c r="V122" s="499"/>
      <c r="W122" s="499"/>
      <c r="X122" s="499"/>
    </row>
    <row r="123" spans="1:24" s="225" customFormat="1" ht="12.75">
      <c r="A123" s="232"/>
      <c r="C123" s="212"/>
      <c r="D123" s="234"/>
      <c r="E123" s="235"/>
      <c r="F123" s="489"/>
      <c r="G123" s="236" t="str">
        <f t="shared" si="4"/>
        <v> </v>
      </c>
      <c r="H123" s="497"/>
      <c r="I123" s="507"/>
      <c r="J123" s="507"/>
      <c r="K123" s="495"/>
      <c r="L123" s="495"/>
      <c r="M123" s="495"/>
      <c r="N123" s="495"/>
      <c r="O123" s="495"/>
      <c r="P123" s="495"/>
      <c r="Q123" s="495"/>
      <c r="R123" s="495"/>
      <c r="S123" s="495"/>
      <c r="T123" s="495"/>
      <c r="U123" s="495"/>
      <c r="V123" s="495"/>
      <c r="W123" s="495"/>
      <c r="X123" s="495"/>
    </row>
    <row r="124" spans="1:24" s="225" customFormat="1" ht="12.75">
      <c r="A124" s="232">
        <f>1+COUNT(A$2:A123)</f>
        <v>21</v>
      </c>
      <c r="C124" s="212" t="s">
        <v>524</v>
      </c>
      <c r="D124" s="234"/>
      <c r="E124" s="235"/>
      <c r="F124" s="489"/>
      <c r="G124" s="236" t="str">
        <f t="shared" si="4"/>
        <v> </v>
      </c>
      <c r="H124" s="508"/>
      <c r="I124" s="495"/>
      <c r="J124" s="495"/>
      <c r="K124" s="495"/>
      <c r="L124" s="495"/>
      <c r="M124" s="495"/>
      <c r="N124" s="495"/>
      <c r="O124" s="495"/>
      <c r="P124" s="495"/>
      <c r="Q124" s="495"/>
      <c r="R124" s="495"/>
      <c r="S124" s="495"/>
      <c r="T124" s="495"/>
      <c r="U124" s="495"/>
      <c r="V124" s="495"/>
      <c r="W124" s="495"/>
      <c r="X124" s="495"/>
    </row>
    <row r="125" spans="1:24" s="225" customFormat="1" ht="76.5">
      <c r="A125" s="232"/>
      <c r="C125" s="212" t="s">
        <v>525</v>
      </c>
      <c r="D125" s="234"/>
      <c r="E125" s="235"/>
      <c r="F125" s="489"/>
      <c r="G125" s="236" t="str">
        <f t="shared" si="4"/>
        <v> </v>
      </c>
      <c r="H125" s="497"/>
      <c r="I125" s="502"/>
      <c r="J125" s="502"/>
      <c r="K125" s="495"/>
      <c r="L125" s="495"/>
      <c r="M125" s="495"/>
      <c r="N125" s="495"/>
      <c r="O125" s="495"/>
      <c r="P125" s="495"/>
      <c r="Q125" s="495"/>
      <c r="R125" s="495"/>
      <c r="S125" s="495"/>
      <c r="T125" s="495"/>
      <c r="U125" s="495"/>
      <c r="V125" s="495"/>
      <c r="W125" s="495"/>
      <c r="X125" s="495"/>
    </row>
    <row r="126" spans="1:24" s="225" customFormat="1" ht="12.75">
      <c r="A126" s="232"/>
      <c r="C126" s="212" t="s">
        <v>483</v>
      </c>
      <c r="D126" s="234"/>
      <c r="E126" s="235"/>
      <c r="F126" s="489"/>
      <c r="G126" s="236" t="str">
        <f t="shared" si="4"/>
        <v> </v>
      </c>
      <c r="H126" s="508"/>
      <c r="I126" s="495"/>
      <c r="J126" s="495"/>
      <c r="K126" s="495"/>
      <c r="L126" s="495"/>
      <c r="M126" s="495"/>
      <c r="N126" s="495"/>
      <c r="O126" s="495"/>
      <c r="P126" s="495"/>
      <c r="Q126" s="495"/>
      <c r="R126" s="495"/>
      <c r="S126" s="495"/>
      <c r="T126" s="495"/>
      <c r="U126" s="495"/>
      <c r="V126" s="495"/>
      <c r="W126" s="495"/>
      <c r="X126" s="495"/>
    </row>
    <row r="127" spans="1:24" s="225" customFormat="1" ht="12.75">
      <c r="A127" s="232"/>
      <c r="B127" s="225" t="s">
        <v>496</v>
      </c>
      <c r="C127" s="212" t="s">
        <v>526</v>
      </c>
      <c r="D127" s="234"/>
      <c r="E127" s="235"/>
      <c r="F127" s="489"/>
      <c r="G127" s="236" t="str">
        <f t="shared" si="4"/>
        <v> </v>
      </c>
      <c r="H127" s="497"/>
      <c r="I127" s="503"/>
      <c r="J127" s="499"/>
      <c r="K127" s="495"/>
      <c r="L127" s="495"/>
      <c r="M127" s="495"/>
      <c r="N127" s="495"/>
      <c r="O127" s="495"/>
      <c r="P127" s="495"/>
      <c r="Q127" s="495"/>
      <c r="R127" s="495"/>
      <c r="S127" s="495"/>
      <c r="T127" s="495"/>
      <c r="U127" s="495"/>
      <c r="V127" s="495"/>
      <c r="W127" s="495"/>
      <c r="X127" s="495"/>
    </row>
    <row r="128" spans="1:24" s="225" customFormat="1" ht="12.75">
      <c r="A128" s="232"/>
      <c r="B128" s="225" t="s">
        <v>476</v>
      </c>
      <c r="C128" s="212" t="s">
        <v>527</v>
      </c>
      <c r="D128" s="234" t="s">
        <v>276</v>
      </c>
      <c r="E128" s="235">
        <v>24</v>
      </c>
      <c r="F128" s="491"/>
      <c r="G128" s="242">
        <f>ROUND(E128*F128,2)</f>
        <v>0</v>
      </c>
      <c r="H128" s="509"/>
      <c r="I128" s="499"/>
      <c r="J128" s="503"/>
      <c r="K128" s="495"/>
      <c r="L128" s="495"/>
      <c r="M128" s="495"/>
      <c r="N128" s="495"/>
      <c r="O128" s="495"/>
      <c r="P128" s="495"/>
      <c r="Q128" s="495"/>
      <c r="R128" s="495"/>
      <c r="S128" s="495"/>
      <c r="T128" s="495"/>
      <c r="U128" s="495"/>
      <c r="V128" s="495"/>
      <c r="W128" s="495"/>
      <c r="X128" s="495"/>
    </row>
    <row r="129" spans="1:24" s="225" customFormat="1" ht="12.75">
      <c r="A129" s="232"/>
      <c r="B129" s="225" t="s">
        <v>476</v>
      </c>
      <c r="C129" s="212" t="s">
        <v>528</v>
      </c>
      <c r="D129" s="234" t="s">
        <v>276</v>
      </c>
      <c r="E129" s="235">
        <v>14</v>
      </c>
      <c r="F129" s="491"/>
      <c r="G129" s="242">
        <f>ROUND(E129*F129,2)</f>
        <v>0</v>
      </c>
      <c r="H129" s="509"/>
      <c r="I129" s="499"/>
      <c r="J129" s="503"/>
      <c r="K129" s="495"/>
      <c r="L129" s="495"/>
      <c r="M129" s="495"/>
      <c r="N129" s="495"/>
      <c r="O129" s="495"/>
      <c r="P129" s="495"/>
      <c r="Q129" s="495"/>
      <c r="R129" s="495"/>
      <c r="S129" s="495"/>
      <c r="T129" s="495"/>
      <c r="U129" s="495"/>
      <c r="V129" s="495"/>
      <c r="W129" s="495"/>
      <c r="X129" s="495"/>
    </row>
    <row r="130" spans="1:24" s="225" customFormat="1" ht="12.75">
      <c r="A130" s="232"/>
      <c r="B130" s="225" t="s">
        <v>476</v>
      </c>
      <c r="C130" s="212" t="s">
        <v>529</v>
      </c>
      <c r="D130" s="234" t="s">
        <v>276</v>
      </c>
      <c r="E130" s="235">
        <v>4</v>
      </c>
      <c r="F130" s="491"/>
      <c r="G130" s="242">
        <f>ROUND(E130*F130,2)</f>
        <v>0</v>
      </c>
      <c r="H130" s="509"/>
      <c r="I130" s="499"/>
      <c r="J130" s="503"/>
      <c r="K130" s="495"/>
      <c r="L130" s="495"/>
      <c r="M130" s="495"/>
      <c r="N130" s="495"/>
      <c r="O130" s="495"/>
      <c r="P130" s="495"/>
      <c r="Q130" s="495"/>
      <c r="R130" s="495"/>
      <c r="S130" s="495"/>
      <c r="T130" s="495"/>
      <c r="U130" s="495"/>
      <c r="V130" s="495"/>
      <c r="W130" s="495"/>
      <c r="X130" s="495"/>
    </row>
    <row r="131" spans="1:24" s="225" customFormat="1" ht="12.75">
      <c r="A131" s="232"/>
      <c r="B131" s="225" t="s">
        <v>476</v>
      </c>
      <c r="C131" s="212" t="s">
        <v>530</v>
      </c>
      <c r="D131" s="234" t="s">
        <v>276</v>
      </c>
      <c r="E131" s="235">
        <v>6</v>
      </c>
      <c r="F131" s="491"/>
      <c r="G131" s="242">
        <f>ROUND(E131*F131,2)</f>
        <v>0</v>
      </c>
      <c r="H131" s="509"/>
      <c r="I131" s="499"/>
      <c r="J131" s="503"/>
      <c r="K131" s="495"/>
      <c r="L131" s="495"/>
      <c r="M131" s="495"/>
      <c r="N131" s="495"/>
      <c r="O131" s="495"/>
      <c r="P131" s="495"/>
      <c r="Q131" s="495"/>
      <c r="R131" s="495"/>
      <c r="S131" s="495"/>
      <c r="T131" s="495"/>
      <c r="U131" s="495"/>
      <c r="V131" s="495"/>
      <c r="W131" s="495"/>
      <c r="X131" s="495"/>
    </row>
    <row r="132" spans="1:24" s="225" customFormat="1" ht="12.75">
      <c r="A132" s="232"/>
      <c r="C132" s="212"/>
      <c r="D132" s="234"/>
      <c r="E132" s="235"/>
      <c r="F132" s="491"/>
      <c r="G132" s="236"/>
      <c r="H132" s="509"/>
      <c r="I132" s="499"/>
      <c r="J132" s="503"/>
      <c r="K132" s="495"/>
      <c r="L132" s="495"/>
      <c r="M132" s="495"/>
      <c r="N132" s="495"/>
      <c r="O132" s="495"/>
      <c r="P132" s="495"/>
      <c r="Q132" s="495"/>
      <c r="R132" s="495"/>
      <c r="S132" s="495"/>
      <c r="T132" s="495"/>
      <c r="U132" s="495"/>
      <c r="V132" s="495"/>
      <c r="W132" s="495"/>
      <c r="X132" s="495"/>
    </row>
    <row r="133" spans="1:24" ht="12.75" outlineLevel="1">
      <c r="A133" s="245">
        <f>1+COUNT(A$2:A131)</f>
        <v>22</v>
      </c>
      <c r="B133" s="246"/>
      <c r="C133" s="212" t="s">
        <v>520</v>
      </c>
      <c r="F133" s="492"/>
      <c r="G133" s="247" t="str">
        <f t="shared" si="4"/>
        <v> </v>
      </c>
      <c r="H133" s="499"/>
      <c r="I133" s="499"/>
      <c r="J133" s="499"/>
      <c r="K133" s="499"/>
      <c r="L133" s="499"/>
      <c r="M133" s="499"/>
      <c r="N133" s="499"/>
      <c r="O133" s="499"/>
      <c r="P133" s="499"/>
      <c r="Q133" s="499"/>
      <c r="R133" s="499"/>
      <c r="S133" s="499"/>
      <c r="T133" s="499"/>
      <c r="U133" s="499"/>
      <c r="V133" s="499"/>
      <c r="W133" s="499"/>
      <c r="X133" s="499"/>
    </row>
    <row r="134" spans="1:24" ht="76.5" outlineLevel="1">
      <c r="A134" s="245"/>
      <c r="B134" s="246"/>
      <c r="C134" s="212" t="s">
        <v>531</v>
      </c>
      <c r="F134" s="492"/>
      <c r="G134" s="247" t="str">
        <f t="shared" si="4"/>
        <v> </v>
      </c>
      <c r="H134" s="499"/>
      <c r="I134" s="499"/>
      <c r="J134" s="499"/>
      <c r="K134" s="499"/>
      <c r="L134" s="499"/>
      <c r="M134" s="499"/>
      <c r="N134" s="499"/>
      <c r="O134" s="499"/>
      <c r="P134" s="499"/>
      <c r="Q134" s="499"/>
      <c r="R134" s="499"/>
      <c r="S134" s="499"/>
      <c r="T134" s="499"/>
      <c r="U134" s="499"/>
      <c r="V134" s="499"/>
      <c r="W134" s="499"/>
      <c r="X134" s="499"/>
    </row>
    <row r="135" spans="1:24" ht="12.75" outlineLevel="1">
      <c r="A135" s="245"/>
      <c r="B135" s="246"/>
      <c r="C135" s="212" t="s">
        <v>452</v>
      </c>
      <c r="F135" s="492"/>
      <c r="G135" s="247" t="str">
        <f t="shared" si="4"/>
        <v> </v>
      </c>
      <c r="H135" s="499"/>
      <c r="I135" s="499"/>
      <c r="J135" s="499"/>
      <c r="K135" s="499"/>
      <c r="L135" s="499"/>
      <c r="M135" s="499"/>
      <c r="N135" s="499"/>
      <c r="O135" s="499"/>
      <c r="P135" s="499"/>
      <c r="Q135" s="499"/>
      <c r="R135" s="499"/>
      <c r="S135" s="499"/>
      <c r="T135" s="499"/>
      <c r="U135" s="499"/>
      <c r="V135" s="499"/>
      <c r="W135" s="499"/>
      <c r="X135" s="499"/>
    </row>
    <row r="136" spans="1:24" ht="12.75" outlineLevel="1">
      <c r="A136" s="245"/>
      <c r="B136" s="246" t="s">
        <v>456</v>
      </c>
      <c r="C136" s="212" t="s">
        <v>522</v>
      </c>
      <c r="F136" s="492"/>
      <c r="G136" s="247" t="str">
        <f t="shared" si="4"/>
        <v> </v>
      </c>
      <c r="H136" s="499"/>
      <c r="I136" s="499"/>
      <c r="J136" s="499"/>
      <c r="K136" s="499"/>
      <c r="L136" s="499"/>
      <c r="M136" s="499"/>
      <c r="N136" s="499"/>
      <c r="O136" s="499"/>
      <c r="P136" s="499"/>
      <c r="Q136" s="499"/>
      <c r="R136" s="499"/>
      <c r="S136" s="499"/>
      <c r="T136" s="499"/>
      <c r="U136" s="499"/>
      <c r="V136" s="499"/>
      <c r="W136" s="499"/>
      <c r="X136" s="499"/>
    </row>
    <row r="137" spans="1:24" ht="12.75" outlineLevel="1">
      <c r="A137" s="245"/>
      <c r="B137" s="246" t="s">
        <v>457</v>
      </c>
      <c r="C137" s="212" t="s">
        <v>532</v>
      </c>
      <c r="D137" s="234" t="s">
        <v>276</v>
      </c>
      <c r="E137" s="235">
        <v>12</v>
      </c>
      <c r="F137" s="492"/>
      <c r="G137" s="242">
        <f>ROUND(E137*F137,2)</f>
        <v>0</v>
      </c>
      <c r="H137" s="499"/>
      <c r="I137" s="499"/>
      <c r="J137" s="499"/>
      <c r="K137" s="499"/>
      <c r="L137" s="499"/>
      <c r="M137" s="499"/>
      <c r="N137" s="499"/>
      <c r="O137" s="499"/>
      <c r="P137" s="499"/>
      <c r="Q137" s="499"/>
      <c r="R137" s="499"/>
      <c r="S137" s="499"/>
      <c r="T137" s="499"/>
      <c r="U137" s="499"/>
      <c r="V137" s="499"/>
      <c r="W137" s="499"/>
      <c r="X137" s="499"/>
    </row>
    <row r="138" spans="1:24" ht="12.75" outlineLevel="1">
      <c r="A138" s="245"/>
      <c r="B138" s="246" t="s">
        <v>457</v>
      </c>
      <c r="C138" s="212" t="s">
        <v>533</v>
      </c>
      <c r="D138" s="234" t="s">
        <v>276</v>
      </c>
      <c r="E138" s="235">
        <v>6</v>
      </c>
      <c r="F138" s="492"/>
      <c r="G138" s="242">
        <f>ROUND(E138*F138,2)</f>
        <v>0</v>
      </c>
      <c r="H138" s="499"/>
      <c r="I138" s="499"/>
      <c r="J138" s="499"/>
      <c r="K138" s="499"/>
      <c r="L138" s="499"/>
      <c r="M138" s="499"/>
      <c r="N138" s="499"/>
      <c r="O138" s="499"/>
      <c r="P138" s="499"/>
      <c r="Q138" s="499"/>
      <c r="R138" s="499"/>
      <c r="S138" s="499"/>
      <c r="T138" s="499"/>
      <c r="U138" s="499"/>
      <c r="V138" s="499"/>
      <c r="W138" s="499"/>
      <c r="X138" s="499"/>
    </row>
    <row r="139" spans="1:24" ht="12.75" outlineLevel="1">
      <c r="A139" s="245"/>
      <c r="B139" s="246" t="s">
        <v>457</v>
      </c>
      <c r="C139" s="212" t="s">
        <v>534</v>
      </c>
      <c r="D139" s="234" t="s">
        <v>276</v>
      </c>
      <c r="E139" s="235">
        <v>7</v>
      </c>
      <c r="F139" s="492"/>
      <c r="G139" s="242">
        <f>ROUND(E139*F139,2)</f>
        <v>0</v>
      </c>
      <c r="H139" s="499"/>
      <c r="I139" s="499"/>
      <c r="J139" s="499"/>
      <c r="K139" s="499"/>
      <c r="L139" s="499"/>
      <c r="M139" s="499"/>
      <c r="N139" s="499"/>
      <c r="O139" s="499"/>
      <c r="P139" s="499"/>
      <c r="Q139" s="499"/>
      <c r="R139" s="499"/>
      <c r="S139" s="499"/>
      <c r="T139" s="499"/>
      <c r="U139" s="499"/>
      <c r="V139" s="499"/>
      <c r="W139" s="499"/>
      <c r="X139" s="499"/>
    </row>
    <row r="140" spans="1:24" ht="12.75" outlineLevel="1">
      <c r="A140" s="245"/>
      <c r="B140" s="246" t="s">
        <v>457</v>
      </c>
      <c r="C140" s="212" t="s">
        <v>535</v>
      </c>
      <c r="D140" s="234" t="s">
        <v>276</v>
      </c>
      <c r="E140" s="235">
        <v>16</v>
      </c>
      <c r="F140" s="492"/>
      <c r="G140" s="242">
        <f>ROUND(E140*F140,2)</f>
        <v>0</v>
      </c>
      <c r="H140" s="499"/>
      <c r="I140" s="499"/>
      <c r="J140" s="499"/>
      <c r="K140" s="499"/>
      <c r="L140" s="499"/>
      <c r="M140" s="499"/>
      <c r="N140" s="499"/>
      <c r="O140" s="499"/>
      <c r="P140" s="499"/>
      <c r="Q140" s="499"/>
      <c r="R140" s="499"/>
      <c r="S140" s="499"/>
      <c r="T140" s="499"/>
      <c r="U140" s="499"/>
      <c r="V140" s="499"/>
      <c r="W140" s="499"/>
      <c r="X140" s="499"/>
    </row>
    <row r="141" spans="1:24" ht="12.75" outlineLevel="1">
      <c r="A141" s="245"/>
      <c r="B141" s="246"/>
      <c r="C141" s="212"/>
      <c r="F141" s="492"/>
      <c r="G141" s="247" t="str">
        <f t="shared" si="4"/>
        <v> </v>
      </c>
      <c r="H141" s="499"/>
      <c r="I141" s="499"/>
      <c r="J141" s="499"/>
      <c r="K141" s="499"/>
      <c r="L141" s="499"/>
      <c r="M141" s="499"/>
      <c r="N141" s="499"/>
      <c r="O141" s="499"/>
      <c r="P141" s="499"/>
      <c r="Q141" s="499"/>
      <c r="R141" s="499"/>
      <c r="S141" s="499"/>
      <c r="T141" s="499"/>
      <c r="U141" s="499"/>
      <c r="V141" s="499"/>
      <c r="W141" s="499"/>
      <c r="X141" s="499"/>
    </row>
    <row r="142" spans="1:24" ht="12.75" outlineLevel="1">
      <c r="A142" s="245">
        <f>1+COUNT(A$2:A139)</f>
        <v>23</v>
      </c>
      <c r="B142" s="246"/>
      <c r="C142" s="212" t="s">
        <v>536</v>
      </c>
      <c r="F142" s="492"/>
      <c r="G142" s="247" t="str">
        <f t="shared" si="4"/>
        <v> </v>
      </c>
      <c r="H142" s="499"/>
      <c r="I142" s="499"/>
      <c r="J142" s="499"/>
      <c r="K142" s="499"/>
      <c r="L142" s="499"/>
      <c r="M142" s="499"/>
      <c r="N142" s="499"/>
      <c r="O142" s="499"/>
      <c r="P142" s="499"/>
      <c r="Q142" s="499"/>
      <c r="R142" s="499"/>
      <c r="S142" s="499"/>
      <c r="T142" s="499"/>
      <c r="U142" s="499"/>
      <c r="V142" s="499"/>
      <c r="W142" s="499"/>
      <c r="X142" s="499"/>
    </row>
    <row r="143" spans="1:24" ht="76.5" outlineLevel="1">
      <c r="A143" s="245"/>
      <c r="B143" s="246"/>
      <c r="C143" s="212" t="s">
        <v>537</v>
      </c>
      <c r="F143" s="492"/>
      <c r="G143" s="247" t="str">
        <f t="shared" si="4"/>
        <v> </v>
      </c>
      <c r="H143" s="499"/>
      <c r="I143" s="499"/>
      <c r="J143" s="499"/>
      <c r="K143" s="499"/>
      <c r="L143" s="499"/>
      <c r="M143" s="499"/>
      <c r="N143" s="499"/>
      <c r="O143" s="499"/>
      <c r="P143" s="499"/>
      <c r="Q143" s="499"/>
      <c r="R143" s="499"/>
      <c r="S143" s="499"/>
      <c r="T143" s="499"/>
      <c r="U143" s="499"/>
      <c r="V143" s="499"/>
      <c r="W143" s="499"/>
      <c r="X143" s="499"/>
    </row>
    <row r="144" spans="1:24" ht="12.75" outlineLevel="1">
      <c r="A144" s="245"/>
      <c r="B144" s="246"/>
      <c r="C144" s="212" t="s">
        <v>452</v>
      </c>
      <c r="F144" s="492"/>
      <c r="G144" s="247" t="str">
        <f t="shared" si="4"/>
        <v> </v>
      </c>
      <c r="H144" s="499"/>
      <c r="I144" s="499"/>
      <c r="J144" s="499"/>
      <c r="K144" s="499"/>
      <c r="L144" s="499"/>
      <c r="M144" s="499"/>
      <c r="N144" s="499"/>
      <c r="O144" s="499"/>
      <c r="P144" s="499"/>
      <c r="Q144" s="499"/>
      <c r="R144" s="499"/>
      <c r="S144" s="499"/>
      <c r="T144" s="499"/>
      <c r="U144" s="499"/>
      <c r="V144" s="499"/>
      <c r="W144" s="499"/>
      <c r="X144" s="499"/>
    </row>
    <row r="145" spans="1:24" ht="12.75" outlineLevel="1">
      <c r="A145" s="245"/>
      <c r="B145" s="246" t="s">
        <v>456</v>
      </c>
      <c r="C145" s="212" t="s">
        <v>522</v>
      </c>
      <c r="F145" s="492"/>
      <c r="G145" s="247" t="str">
        <f t="shared" si="4"/>
        <v> </v>
      </c>
      <c r="H145" s="499"/>
      <c r="I145" s="499"/>
      <c r="J145" s="499"/>
      <c r="K145" s="499"/>
      <c r="L145" s="499"/>
      <c r="M145" s="499"/>
      <c r="N145" s="499"/>
      <c r="O145" s="499"/>
      <c r="P145" s="499"/>
      <c r="Q145" s="499"/>
      <c r="R145" s="499"/>
      <c r="S145" s="499"/>
      <c r="T145" s="499"/>
      <c r="U145" s="499"/>
      <c r="V145" s="499"/>
      <c r="W145" s="499"/>
      <c r="X145" s="499"/>
    </row>
    <row r="146" spans="1:24" ht="12.75" outlineLevel="1">
      <c r="A146" s="245"/>
      <c r="B146" s="246" t="s">
        <v>457</v>
      </c>
      <c r="C146" s="212" t="s">
        <v>538</v>
      </c>
      <c r="D146" s="234" t="s">
        <v>42</v>
      </c>
      <c r="E146" s="235">
        <v>6</v>
      </c>
      <c r="F146" s="492"/>
      <c r="G146" s="242">
        <f>ROUND(E146*F146,2)</f>
        <v>0</v>
      </c>
      <c r="H146" s="499"/>
      <c r="I146" s="499"/>
      <c r="J146" s="499"/>
      <c r="K146" s="499"/>
      <c r="L146" s="499"/>
      <c r="M146" s="499"/>
      <c r="N146" s="499"/>
      <c r="O146" s="499"/>
      <c r="P146" s="499"/>
      <c r="Q146" s="499"/>
      <c r="R146" s="499"/>
      <c r="S146" s="499"/>
      <c r="T146" s="499"/>
      <c r="U146" s="499"/>
      <c r="V146" s="499"/>
      <c r="W146" s="499"/>
      <c r="X146" s="499"/>
    </row>
    <row r="147" spans="1:24" ht="12.75" outlineLevel="1">
      <c r="A147" s="245"/>
      <c r="B147" s="246"/>
      <c r="C147" s="212"/>
      <c r="F147" s="492"/>
      <c r="G147" s="247" t="str">
        <f t="shared" si="4"/>
        <v> </v>
      </c>
      <c r="H147" s="499"/>
      <c r="I147" s="499"/>
      <c r="J147" s="499"/>
      <c r="K147" s="499"/>
      <c r="L147" s="499"/>
      <c r="M147" s="499"/>
      <c r="N147" s="499"/>
      <c r="O147" s="499"/>
      <c r="P147" s="499"/>
      <c r="Q147" s="499"/>
      <c r="R147" s="499"/>
      <c r="S147" s="499"/>
      <c r="T147" s="499"/>
      <c r="U147" s="499"/>
      <c r="V147" s="499"/>
      <c r="W147" s="499"/>
      <c r="X147" s="499"/>
    </row>
    <row r="148" spans="1:24" ht="12.75" outlineLevel="1">
      <c r="A148" s="245">
        <f>1+COUNT(A$2:A145)</f>
        <v>24</v>
      </c>
      <c r="B148" s="246"/>
      <c r="C148" s="212" t="s">
        <v>539</v>
      </c>
      <c r="F148" s="492"/>
      <c r="G148" s="247" t="str">
        <f t="shared" si="4"/>
        <v> </v>
      </c>
      <c r="H148" s="499"/>
      <c r="I148" s="499"/>
      <c r="J148" s="499"/>
      <c r="K148" s="499"/>
      <c r="L148" s="499"/>
      <c r="M148" s="499"/>
      <c r="N148" s="499"/>
      <c r="O148" s="499"/>
      <c r="P148" s="499"/>
      <c r="Q148" s="499"/>
      <c r="R148" s="499"/>
      <c r="S148" s="499"/>
      <c r="T148" s="499"/>
      <c r="U148" s="499"/>
      <c r="V148" s="499"/>
      <c r="W148" s="499"/>
      <c r="X148" s="499"/>
    </row>
    <row r="149" spans="1:24" ht="38.25" outlineLevel="1">
      <c r="A149" s="245"/>
      <c r="B149" s="246"/>
      <c r="C149" s="212" t="s">
        <v>540</v>
      </c>
      <c r="F149" s="492"/>
      <c r="G149" s="247" t="str">
        <f t="shared" si="4"/>
        <v> </v>
      </c>
      <c r="H149" s="499"/>
      <c r="I149" s="499"/>
      <c r="J149" s="499"/>
      <c r="K149" s="499"/>
      <c r="L149" s="499"/>
      <c r="M149" s="499"/>
      <c r="N149" s="499"/>
      <c r="O149" s="499"/>
      <c r="P149" s="499"/>
      <c r="Q149" s="499"/>
      <c r="R149" s="499"/>
      <c r="S149" s="499"/>
      <c r="T149" s="499"/>
      <c r="U149" s="499"/>
      <c r="V149" s="499"/>
      <c r="W149" s="499"/>
      <c r="X149" s="499"/>
    </row>
    <row r="150" spans="1:24" ht="12.75" outlineLevel="1">
      <c r="A150" s="245"/>
      <c r="B150" s="246"/>
      <c r="C150" s="212"/>
      <c r="D150" s="234" t="s">
        <v>71</v>
      </c>
      <c r="E150" s="235">
        <v>12</v>
      </c>
      <c r="F150" s="492"/>
      <c r="G150" s="242">
        <f>ROUND(E150*F150,2)</f>
        <v>0</v>
      </c>
      <c r="H150" s="499"/>
      <c r="I150" s="499"/>
      <c r="J150" s="499"/>
      <c r="K150" s="499"/>
      <c r="L150" s="499"/>
      <c r="M150" s="499"/>
      <c r="N150" s="499"/>
      <c r="O150" s="499"/>
      <c r="P150" s="499"/>
      <c r="Q150" s="499"/>
      <c r="R150" s="499"/>
      <c r="S150" s="499"/>
      <c r="T150" s="499"/>
      <c r="U150" s="499"/>
      <c r="V150" s="499"/>
      <c r="W150" s="499"/>
      <c r="X150" s="499"/>
    </row>
    <row r="151" spans="1:24" ht="12.75" outlineLevel="1">
      <c r="A151" s="245"/>
      <c r="B151" s="246"/>
      <c r="C151" s="212"/>
      <c r="F151" s="492"/>
      <c r="G151" s="247" t="str">
        <f t="shared" si="4"/>
        <v> </v>
      </c>
      <c r="H151" s="499"/>
      <c r="I151" s="499"/>
      <c r="J151" s="499"/>
      <c r="K151" s="499"/>
      <c r="L151" s="499"/>
      <c r="M151" s="499"/>
      <c r="N151" s="499"/>
      <c r="O151" s="499"/>
      <c r="P151" s="499"/>
      <c r="Q151" s="499"/>
      <c r="R151" s="499"/>
      <c r="S151" s="499"/>
      <c r="T151" s="499"/>
      <c r="U151" s="499"/>
      <c r="V151" s="499"/>
      <c r="W151" s="499"/>
      <c r="X151" s="499"/>
    </row>
    <row r="152" spans="1:24" ht="12.75" outlineLevel="1">
      <c r="A152" s="245">
        <f>1+COUNT(A$2:A149)</f>
        <v>25</v>
      </c>
      <c r="B152" s="246"/>
      <c r="C152" s="212" t="s">
        <v>541</v>
      </c>
      <c r="F152" s="492"/>
      <c r="G152" s="247" t="str">
        <f t="shared" si="4"/>
        <v> </v>
      </c>
      <c r="H152" s="499"/>
      <c r="I152" s="499"/>
      <c r="J152" s="499"/>
      <c r="K152" s="499"/>
      <c r="L152" s="499"/>
      <c r="M152" s="499"/>
      <c r="N152" s="499"/>
      <c r="O152" s="499"/>
      <c r="P152" s="499"/>
      <c r="Q152" s="499"/>
      <c r="R152" s="499"/>
      <c r="S152" s="499"/>
      <c r="T152" s="499"/>
      <c r="U152" s="499"/>
      <c r="V152" s="499"/>
      <c r="W152" s="499"/>
      <c r="X152" s="499"/>
    </row>
    <row r="153" spans="1:24" ht="76.5" outlineLevel="1">
      <c r="A153" s="245"/>
      <c r="B153" s="246"/>
      <c r="C153" s="212" t="s">
        <v>542</v>
      </c>
      <c r="F153" s="492"/>
      <c r="G153" s="247" t="str">
        <f t="shared" si="4"/>
        <v> </v>
      </c>
      <c r="H153" s="499"/>
      <c r="I153" s="499"/>
      <c r="J153" s="499"/>
      <c r="K153" s="499"/>
      <c r="L153" s="499"/>
      <c r="M153" s="499"/>
      <c r="N153" s="499"/>
      <c r="O153" s="499"/>
      <c r="P153" s="499"/>
      <c r="Q153" s="499"/>
      <c r="R153" s="499"/>
      <c r="S153" s="499"/>
      <c r="T153" s="499"/>
      <c r="U153" s="499"/>
      <c r="V153" s="499"/>
      <c r="W153" s="499"/>
      <c r="X153" s="499"/>
    </row>
    <row r="154" spans="1:24" ht="12.75" outlineLevel="1">
      <c r="A154" s="245"/>
      <c r="B154" s="246"/>
      <c r="C154" s="212" t="s">
        <v>543</v>
      </c>
      <c r="D154" s="234" t="s">
        <v>463</v>
      </c>
      <c r="E154" s="235">
        <v>1</v>
      </c>
      <c r="F154" s="492"/>
      <c r="G154" s="242">
        <f>ROUND(E154*F154,2)</f>
        <v>0</v>
      </c>
      <c r="H154" s="499"/>
      <c r="I154" s="499"/>
      <c r="J154" s="499"/>
      <c r="K154" s="499"/>
      <c r="L154" s="499"/>
      <c r="M154" s="499"/>
      <c r="N154" s="499"/>
      <c r="O154" s="499"/>
      <c r="P154" s="499"/>
      <c r="Q154" s="499"/>
      <c r="R154" s="499"/>
      <c r="S154" s="499"/>
      <c r="T154" s="499"/>
      <c r="U154" s="499"/>
      <c r="V154" s="499"/>
      <c r="W154" s="499"/>
      <c r="X154" s="499"/>
    </row>
    <row r="155" spans="3:7" ht="12.75">
      <c r="C155" s="212"/>
      <c r="F155" s="489"/>
      <c r="G155" s="236" t="str">
        <f t="shared" si="4"/>
        <v> </v>
      </c>
    </row>
    <row r="156" spans="1:7" ht="12.75">
      <c r="A156" s="232">
        <f>1+COUNT(A$2:A155)</f>
        <v>26</v>
      </c>
      <c r="C156" s="212" t="s">
        <v>544</v>
      </c>
      <c r="F156" s="489"/>
      <c r="G156" s="236" t="str">
        <f t="shared" si="4"/>
        <v> </v>
      </c>
    </row>
    <row r="157" spans="3:7" ht="76.5">
      <c r="C157" s="212" t="s">
        <v>545</v>
      </c>
      <c r="F157" s="489"/>
      <c r="G157" s="236" t="str">
        <f t="shared" si="4"/>
        <v> </v>
      </c>
    </row>
    <row r="158" spans="3:7" ht="12.75">
      <c r="C158" s="212" t="s">
        <v>483</v>
      </c>
      <c r="D158" s="234" t="s">
        <v>311</v>
      </c>
      <c r="E158" s="235">
        <v>40</v>
      </c>
      <c r="F158" s="491"/>
      <c r="G158" s="242">
        <f>ROUND(E158*F158,2)</f>
        <v>0</v>
      </c>
    </row>
    <row r="159" spans="1:24" s="225" customFormat="1" ht="12.75">
      <c r="A159" s="232"/>
      <c r="C159" s="212"/>
      <c r="D159" s="234"/>
      <c r="E159" s="235"/>
      <c r="F159" s="489"/>
      <c r="G159" s="236" t="str">
        <f t="shared" si="4"/>
        <v> </v>
      </c>
      <c r="H159" s="495"/>
      <c r="I159" s="495"/>
      <c r="J159" s="495"/>
      <c r="K159" s="495"/>
      <c r="L159" s="495"/>
      <c r="M159" s="495"/>
      <c r="N159" s="495"/>
      <c r="O159" s="495"/>
      <c r="P159" s="495"/>
      <c r="Q159" s="495"/>
      <c r="R159" s="495"/>
      <c r="S159" s="495"/>
      <c r="T159" s="495"/>
      <c r="U159" s="495"/>
      <c r="V159" s="495"/>
      <c r="W159" s="495"/>
      <c r="X159" s="495"/>
    </row>
    <row r="160" spans="1:24" s="225" customFormat="1" ht="12.75">
      <c r="A160" s="232">
        <f>1+COUNT(A$3:A159)</f>
        <v>27</v>
      </c>
      <c r="C160" s="212" t="s">
        <v>546</v>
      </c>
      <c r="D160" s="234"/>
      <c r="E160" s="235"/>
      <c r="F160" s="489"/>
      <c r="G160" s="236" t="str">
        <f t="shared" si="4"/>
        <v> </v>
      </c>
      <c r="H160" s="495"/>
      <c r="I160" s="495"/>
      <c r="J160" s="495"/>
      <c r="K160" s="495"/>
      <c r="L160" s="495"/>
      <c r="M160" s="495"/>
      <c r="N160" s="495"/>
      <c r="O160" s="495"/>
      <c r="P160" s="495"/>
      <c r="Q160" s="495"/>
      <c r="R160" s="495"/>
      <c r="S160" s="495"/>
      <c r="T160" s="495"/>
      <c r="U160" s="495"/>
      <c r="V160" s="495"/>
      <c r="W160" s="495"/>
      <c r="X160" s="495"/>
    </row>
    <row r="161" spans="1:24" s="225" customFormat="1" ht="25.5">
      <c r="A161" s="232"/>
      <c r="C161" s="212" t="s">
        <v>547</v>
      </c>
      <c r="D161" s="234"/>
      <c r="E161" s="235"/>
      <c r="F161" s="489"/>
      <c r="G161" s="236" t="str">
        <f t="shared" si="4"/>
        <v> </v>
      </c>
      <c r="H161" s="495"/>
      <c r="I161" s="495"/>
      <c r="J161" s="495"/>
      <c r="K161" s="495"/>
      <c r="L161" s="495"/>
      <c r="M161" s="495"/>
      <c r="N161" s="495"/>
      <c r="O161" s="495"/>
      <c r="P161" s="495"/>
      <c r="Q161" s="495"/>
      <c r="R161" s="495"/>
      <c r="S161" s="495"/>
      <c r="T161" s="495"/>
      <c r="U161" s="495"/>
      <c r="V161" s="495"/>
      <c r="W161" s="495"/>
      <c r="X161" s="495"/>
    </row>
    <row r="162" spans="1:24" s="225" customFormat="1" ht="12.75">
      <c r="A162" s="232"/>
      <c r="B162" s="225" t="s">
        <v>476</v>
      </c>
      <c r="C162" s="212"/>
      <c r="D162" s="234"/>
      <c r="E162" s="235"/>
      <c r="F162" s="489"/>
      <c r="G162" s="236" t="str">
        <f t="shared" si="4"/>
        <v> </v>
      </c>
      <c r="H162" s="495"/>
      <c r="I162" s="495"/>
      <c r="J162" s="495"/>
      <c r="K162" s="495"/>
      <c r="L162" s="495"/>
      <c r="M162" s="495"/>
      <c r="N162" s="495"/>
      <c r="O162" s="495"/>
      <c r="P162" s="495"/>
      <c r="Q162" s="495"/>
      <c r="R162" s="495"/>
      <c r="S162" s="495"/>
      <c r="T162" s="495"/>
      <c r="U162" s="495"/>
      <c r="V162" s="495"/>
      <c r="W162" s="495"/>
      <c r="X162" s="495"/>
    </row>
    <row r="163" spans="1:24" s="225" customFormat="1" ht="12.75">
      <c r="A163" s="232"/>
      <c r="C163" s="212" t="s">
        <v>483</v>
      </c>
      <c r="D163" s="234" t="s">
        <v>42</v>
      </c>
      <c r="E163" s="235">
        <v>1</v>
      </c>
      <c r="F163" s="491"/>
      <c r="G163" s="242">
        <f>ROUND(E163*F163,2)</f>
        <v>0</v>
      </c>
      <c r="H163" s="495"/>
      <c r="I163" s="495"/>
      <c r="J163" s="495"/>
      <c r="K163" s="495"/>
      <c r="L163" s="495"/>
      <c r="M163" s="495"/>
      <c r="N163" s="495"/>
      <c r="O163" s="495"/>
      <c r="P163" s="495"/>
      <c r="Q163" s="495"/>
      <c r="R163" s="495"/>
      <c r="S163" s="495"/>
      <c r="T163" s="495"/>
      <c r="U163" s="495"/>
      <c r="V163" s="495"/>
      <c r="W163" s="495"/>
      <c r="X163" s="495"/>
    </row>
    <row r="164" spans="3:7" ht="12.75">
      <c r="C164" s="212"/>
      <c r="F164" s="489"/>
      <c r="G164" s="236" t="str">
        <f t="shared" si="4"/>
        <v> </v>
      </c>
    </row>
    <row r="165" spans="1:7" ht="12.75">
      <c r="A165" s="232">
        <f>1+COUNT(A$2:A164)</f>
        <v>28</v>
      </c>
      <c r="C165" s="212" t="s">
        <v>548</v>
      </c>
      <c r="F165" s="489"/>
      <c r="G165" s="236" t="str">
        <f t="shared" si="4"/>
        <v> </v>
      </c>
    </row>
    <row r="166" spans="3:7" ht="25.5">
      <c r="C166" s="212" t="s">
        <v>549</v>
      </c>
      <c r="F166" s="489"/>
      <c r="G166" s="236" t="str">
        <f t="shared" si="4"/>
        <v> </v>
      </c>
    </row>
    <row r="167" spans="2:7" ht="12.75">
      <c r="B167" s="225" t="s">
        <v>476</v>
      </c>
      <c r="C167" s="212" t="s">
        <v>550</v>
      </c>
      <c r="D167" s="234" t="s">
        <v>42</v>
      </c>
      <c r="E167" s="235">
        <v>1</v>
      </c>
      <c r="F167" s="491"/>
      <c r="G167" s="242">
        <f>ROUND(E167*F167,2)</f>
        <v>0</v>
      </c>
    </row>
    <row r="168" spans="1:24" s="225" customFormat="1" ht="12.75">
      <c r="A168" s="232"/>
      <c r="C168" s="212"/>
      <c r="D168" s="234"/>
      <c r="E168" s="235"/>
      <c r="F168" s="489"/>
      <c r="G168" s="236" t="str">
        <f t="shared" si="4"/>
        <v> </v>
      </c>
      <c r="H168" s="495"/>
      <c r="I168" s="495"/>
      <c r="J168" s="495"/>
      <c r="K168" s="495"/>
      <c r="L168" s="495"/>
      <c r="M168" s="495"/>
      <c r="N168" s="495"/>
      <c r="O168" s="495"/>
      <c r="P168" s="495"/>
      <c r="Q168" s="495"/>
      <c r="R168" s="495"/>
      <c r="S168" s="495"/>
      <c r="T168" s="495"/>
      <c r="U168" s="495"/>
      <c r="V168" s="495"/>
      <c r="W168" s="495"/>
      <c r="X168" s="495"/>
    </row>
    <row r="169" spans="1:24" s="225" customFormat="1" ht="12.75">
      <c r="A169" s="232">
        <f>1+COUNT(A$5:A168)</f>
        <v>29</v>
      </c>
      <c r="C169" s="212" t="s">
        <v>551</v>
      </c>
      <c r="D169" s="234"/>
      <c r="E169" s="235"/>
      <c r="F169" s="489"/>
      <c r="G169" s="236" t="str">
        <f t="shared" si="4"/>
        <v> </v>
      </c>
      <c r="H169" s="495"/>
      <c r="I169" s="495"/>
      <c r="J169" s="495"/>
      <c r="K169" s="495"/>
      <c r="L169" s="495"/>
      <c r="M169" s="495"/>
      <c r="N169" s="495"/>
      <c r="O169" s="495"/>
      <c r="P169" s="495"/>
      <c r="Q169" s="495"/>
      <c r="R169" s="495"/>
      <c r="S169" s="495"/>
      <c r="T169" s="495"/>
      <c r="U169" s="495"/>
      <c r="V169" s="495"/>
      <c r="W169" s="495"/>
      <c r="X169" s="495"/>
    </row>
    <row r="170" spans="1:24" s="225" customFormat="1" ht="25.5">
      <c r="A170" s="232"/>
      <c r="C170" s="212" t="s">
        <v>552</v>
      </c>
      <c r="D170" s="234"/>
      <c r="E170" s="235"/>
      <c r="F170" s="489"/>
      <c r="G170" s="236" t="str">
        <f t="shared" si="4"/>
        <v> </v>
      </c>
      <c r="H170" s="495"/>
      <c r="I170" s="495"/>
      <c r="J170" s="495"/>
      <c r="K170" s="495"/>
      <c r="L170" s="495"/>
      <c r="M170" s="495"/>
      <c r="N170" s="495"/>
      <c r="O170" s="495"/>
      <c r="P170" s="495"/>
      <c r="Q170" s="495"/>
      <c r="R170" s="495"/>
      <c r="S170" s="495"/>
      <c r="T170" s="495"/>
      <c r="U170" s="495"/>
      <c r="V170" s="495"/>
      <c r="W170" s="495"/>
      <c r="X170" s="495"/>
    </row>
    <row r="171" spans="1:24" s="225" customFormat="1" ht="12.75">
      <c r="A171" s="232"/>
      <c r="C171" s="212" t="s">
        <v>483</v>
      </c>
      <c r="D171" s="234"/>
      <c r="E171" s="235"/>
      <c r="F171" s="489"/>
      <c r="G171" s="236" t="str">
        <f t="shared" si="4"/>
        <v> </v>
      </c>
      <c r="H171" s="495"/>
      <c r="I171" s="495"/>
      <c r="J171" s="495"/>
      <c r="K171" s="495"/>
      <c r="L171" s="495"/>
      <c r="M171" s="495"/>
      <c r="N171" s="495"/>
      <c r="O171" s="495"/>
      <c r="P171" s="495"/>
      <c r="Q171" s="495"/>
      <c r="R171" s="495"/>
      <c r="S171" s="495"/>
      <c r="T171" s="495"/>
      <c r="U171" s="495"/>
      <c r="V171" s="495"/>
      <c r="W171" s="495"/>
      <c r="X171" s="495"/>
    </row>
    <row r="172" spans="1:24" s="225" customFormat="1" ht="12.75">
      <c r="A172" s="232"/>
      <c r="C172" s="212"/>
      <c r="D172" s="234" t="s">
        <v>254</v>
      </c>
      <c r="E172" s="235">
        <v>2</v>
      </c>
      <c r="F172" s="491"/>
      <c r="G172" s="242">
        <f>ROUND(E172*F172,2)</f>
        <v>0</v>
      </c>
      <c r="H172" s="495"/>
      <c r="I172" s="495"/>
      <c r="J172" s="495"/>
      <c r="K172" s="495"/>
      <c r="L172" s="495"/>
      <c r="M172" s="495"/>
      <c r="N172" s="495"/>
      <c r="O172" s="495"/>
      <c r="P172" s="495"/>
      <c r="Q172" s="495"/>
      <c r="R172" s="495"/>
      <c r="S172" s="495"/>
      <c r="T172" s="495"/>
      <c r="U172" s="495"/>
      <c r="V172" s="495"/>
      <c r="W172" s="495"/>
      <c r="X172" s="495"/>
    </row>
    <row r="173" spans="1:24" s="225" customFormat="1" ht="12.75">
      <c r="A173" s="232"/>
      <c r="C173" s="212"/>
      <c r="D173" s="234"/>
      <c r="E173" s="235"/>
      <c r="F173" s="489"/>
      <c r="G173" s="236"/>
      <c r="H173" s="495"/>
      <c r="I173" s="495"/>
      <c r="J173" s="495"/>
      <c r="K173" s="495"/>
      <c r="L173" s="495"/>
      <c r="M173" s="495"/>
      <c r="N173" s="495"/>
      <c r="O173" s="495"/>
      <c r="P173" s="495"/>
      <c r="Q173" s="495"/>
      <c r="R173" s="495"/>
      <c r="S173" s="495"/>
      <c r="T173" s="495"/>
      <c r="U173" s="495"/>
      <c r="V173" s="495"/>
      <c r="W173" s="495"/>
      <c r="X173" s="495"/>
    </row>
    <row r="174" spans="1:7" ht="12.75">
      <c r="A174" s="232">
        <f>1+COUNT(A$2:A173)</f>
        <v>30</v>
      </c>
      <c r="C174" s="212" t="s">
        <v>553</v>
      </c>
      <c r="F174" s="489"/>
      <c r="G174" s="236" t="str">
        <f t="shared" si="4"/>
        <v> </v>
      </c>
    </row>
    <row r="175" spans="3:7" ht="38.25">
      <c r="C175" s="212" t="s">
        <v>554</v>
      </c>
      <c r="F175" s="489"/>
      <c r="G175" s="236" t="str">
        <f t="shared" si="4"/>
        <v> </v>
      </c>
    </row>
    <row r="176" spans="2:7" ht="12.75">
      <c r="B176" s="225" t="s">
        <v>476</v>
      </c>
      <c r="C176" s="212" t="s">
        <v>555</v>
      </c>
      <c r="D176" s="234" t="s">
        <v>254</v>
      </c>
      <c r="E176" s="235">
        <v>1</v>
      </c>
      <c r="F176" s="491"/>
      <c r="G176" s="242">
        <f>ROUND(E176*F176,2)</f>
        <v>0</v>
      </c>
    </row>
    <row r="177" spans="2:7" ht="12.75">
      <c r="B177" s="225" t="s">
        <v>476</v>
      </c>
      <c r="C177" s="212" t="s">
        <v>556</v>
      </c>
      <c r="D177" s="234" t="s">
        <v>254</v>
      </c>
      <c r="E177" s="235">
        <v>1</v>
      </c>
      <c r="F177" s="491"/>
      <c r="G177" s="242">
        <f>ROUND(E177*F177,2)</f>
        <v>0</v>
      </c>
    </row>
    <row r="178" spans="3:6" ht="12.75">
      <c r="C178" s="212"/>
      <c r="F178" s="489"/>
    </row>
    <row r="179" spans="1:7" ht="12.75">
      <c r="A179" s="232">
        <f>1+COUNT(A$2:A178)</f>
        <v>31</v>
      </c>
      <c r="C179" s="212" t="s">
        <v>557</v>
      </c>
      <c r="F179" s="489"/>
      <c r="G179" s="236" t="str">
        <f>IF(E179&lt;&gt;0,E179*F179," ")</f>
        <v> </v>
      </c>
    </row>
    <row r="180" spans="3:6" ht="25.5">
      <c r="C180" s="212" t="s">
        <v>558</v>
      </c>
      <c r="F180" s="489"/>
    </row>
    <row r="181" spans="3:7" ht="12.75">
      <c r="C181" s="212" t="s">
        <v>466</v>
      </c>
      <c r="D181" s="234" t="s">
        <v>71</v>
      </c>
      <c r="E181" s="235">
        <v>3</v>
      </c>
      <c r="F181" s="491"/>
      <c r="G181" s="242">
        <f>ROUND(E181*F181,2)</f>
        <v>0</v>
      </c>
    </row>
    <row r="182" spans="3:6" ht="12.75">
      <c r="C182" s="212"/>
      <c r="F182" s="489"/>
    </row>
    <row r="183" spans="1:7" ht="12.75">
      <c r="A183" s="232">
        <f>1+COUNT(A$2:A182)</f>
        <v>32</v>
      </c>
      <c r="C183" s="212" t="s">
        <v>559</v>
      </c>
      <c r="F183" s="489"/>
      <c r="G183" s="236" t="str">
        <f>IF(E183&lt;&gt;0,E183*F183," ")</f>
        <v> </v>
      </c>
    </row>
    <row r="184" spans="3:6" ht="25.5">
      <c r="C184" s="212" t="s">
        <v>560</v>
      </c>
      <c r="F184" s="489"/>
    </row>
    <row r="185" spans="3:7" ht="12.75">
      <c r="C185" s="212" t="s">
        <v>466</v>
      </c>
      <c r="D185" s="234" t="s">
        <v>254</v>
      </c>
      <c r="E185" s="235">
        <v>1</v>
      </c>
      <c r="F185" s="491"/>
      <c r="G185" s="242">
        <f>ROUND(E185*F185,2)</f>
        <v>0</v>
      </c>
    </row>
    <row r="186" spans="3:7" ht="12.75">
      <c r="C186" s="212"/>
      <c r="F186" s="489"/>
      <c r="G186" s="236" t="str">
        <f>IF(E186&lt;&gt;0,E186*F186," ")</f>
        <v> </v>
      </c>
    </row>
    <row r="187" spans="1:7" ht="12.75">
      <c r="A187" s="232">
        <f>1+COUNT(A$2:A186)</f>
        <v>33</v>
      </c>
      <c r="C187" s="212" t="s">
        <v>561</v>
      </c>
      <c r="F187" s="489"/>
      <c r="G187" s="236" t="str">
        <f>IF(E187&lt;&gt;0,E187*F187," ")</f>
        <v> </v>
      </c>
    </row>
    <row r="188" spans="3:7" ht="24.75" customHeight="1">
      <c r="C188" s="212" t="s">
        <v>562</v>
      </c>
      <c r="F188" s="489"/>
      <c r="G188" s="236" t="str">
        <f>IF(E188&lt;&gt;0,E188*F188," ")</f>
        <v> </v>
      </c>
    </row>
    <row r="189" spans="3:7" ht="12.75">
      <c r="C189" s="212"/>
      <c r="D189" s="234" t="s">
        <v>254</v>
      </c>
      <c r="E189" s="235">
        <v>3</v>
      </c>
      <c r="F189" s="491"/>
      <c r="G189" s="242">
        <f>ROUND(E189*F189,2)</f>
        <v>0</v>
      </c>
    </row>
    <row r="190" spans="6:7" ht="12.75">
      <c r="F190" s="489"/>
      <c r="G190" s="236" t="str">
        <f>IF(E190&lt;&gt;0,E190*F190," ")</f>
        <v> </v>
      </c>
    </row>
    <row r="191" spans="1:7" ht="12" customHeight="1">
      <c r="A191" s="268"/>
      <c r="B191" s="269"/>
      <c r="C191" s="270" t="str">
        <f>C1</f>
        <v>NOTRANJI VODOVOD V OBJEKTU</v>
      </c>
      <c r="D191" s="271"/>
      <c r="E191" s="272"/>
      <c r="F191" s="273"/>
      <c r="G191" s="273">
        <f>SUM(G3:G190)</f>
        <v>0</v>
      </c>
    </row>
  </sheetData>
  <sheetProtection password="FBF2" sheet="1" selectLockedCells="1"/>
  <printOptions/>
  <pageMargins left="0.984251968503937" right="0.3937007874015748" top="0.5905511811023623" bottom="0.5905511811023623" header="0.1968503937007874" footer="0.1968503937007874"/>
  <pageSetup horizontalDpi="600" verticalDpi="600" orientation="portrait" paperSize="9" scale="91" r:id="rId1"/>
  <headerFooter alignWithMargins="0">
    <oddHeader>&amp;R             PINSS d.o.o. Nova Gorica</oddHeader>
    <oddFooter>&amp;L             &amp;F&amp;RStran &amp;P (&amp;N)</oddFooter>
  </headerFooter>
  <ignoredErrors>
    <ignoredError sqref="G8:G189" formula="1"/>
  </ignoredErrors>
</worksheet>
</file>

<file path=xl/worksheets/sheet15.xml><?xml version="1.0" encoding="utf-8"?>
<worksheet xmlns="http://schemas.openxmlformats.org/spreadsheetml/2006/main" xmlns:r="http://schemas.openxmlformats.org/officeDocument/2006/relationships">
  <dimension ref="A1:Z91"/>
  <sheetViews>
    <sheetView view="pageBreakPreview" zoomScaleNormal="120" zoomScaleSheetLayoutView="100" zoomScalePageLayoutView="0" workbookViewId="0" topLeftCell="A1">
      <pane ySplit="1" topLeftCell="A2" activePane="bottomLeft" state="frozen"/>
      <selection pane="topLeft" activeCell="C23" sqref="C23"/>
      <selection pane="bottomLeft" activeCell="F7" sqref="F7"/>
    </sheetView>
  </sheetViews>
  <sheetFormatPr defaultColWidth="9.00390625" defaultRowHeight="12.75" outlineLevelRow="1"/>
  <cols>
    <col min="1" max="1" width="5.75390625" style="232" customWidth="1"/>
    <col min="2" max="2" width="5.75390625" style="225" customWidth="1"/>
    <col min="3" max="3" width="50.75390625" style="233" customWidth="1"/>
    <col min="4" max="4" width="6.75390625" style="234" customWidth="1"/>
    <col min="5" max="5" width="7.75390625" style="259" customWidth="1"/>
    <col min="6" max="6" width="10.75390625" style="280" customWidth="1"/>
    <col min="7" max="7" width="10.75390625" style="281" customWidth="1"/>
    <col min="8" max="10" width="9.25390625" style="495" customWidth="1"/>
    <col min="11" max="24" width="9.125" style="495" customWidth="1"/>
    <col min="25" max="25" width="9.125" style="496" customWidth="1"/>
    <col min="26" max="16384" width="9.125" style="212" customWidth="1"/>
  </cols>
  <sheetData>
    <row r="1" spans="1:7" ht="15">
      <c r="A1" s="221" t="s">
        <v>563</v>
      </c>
      <c r="B1" s="209"/>
      <c r="C1" s="222" t="s">
        <v>564</v>
      </c>
      <c r="D1" s="209"/>
      <c r="E1" s="274"/>
      <c r="F1" s="275"/>
      <c r="G1" s="276">
        <f>+G91</f>
        <v>0</v>
      </c>
    </row>
    <row r="3" spans="1:24" ht="12.75">
      <c r="A3" s="226" t="s">
        <v>446</v>
      </c>
      <c r="B3" s="227"/>
      <c r="C3" s="228" t="s">
        <v>447</v>
      </c>
      <c r="D3" s="229" t="s">
        <v>248</v>
      </c>
      <c r="E3" s="277" t="s">
        <v>249</v>
      </c>
      <c r="F3" s="278" t="s">
        <v>448</v>
      </c>
      <c r="G3" s="279" t="s">
        <v>449</v>
      </c>
      <c r="X3" s="496"/>
    </row>
    <row r="4" spans="1:25" s="225" customFormat="1" ht="12.75">
      <c r="A4" s="232"/>
      <c r="C4" s="233"/>
      <c r="D4" s="234"/>
      <c r="E4" s="259"/>
      <c r="F4" s="280"/>
      <c r="G4" s="281" t="str">
        <f>IF(E4&lt;&gt;0,E4*F4," ")</f>
        <v> </v>
      </c>
      <c r="H4" s="495"/>
      <c r="I4" s="495"/>
      <c r="J4" s="495"/>
      <c r="K4" s="495"/>
      <c r="L4" s="495"/>
      <c r="M4" s="495"/>
      <c r="N4" s="495"/>
      <c r="O4" s="495"/>
      <c r="P4" s="495"/>
      <c r="Q4" s="495"/>
      <c r="R4" s="495"/>
      <c r="S4" s="495"/>
      <c r="T4" s="495"/>
      <c r="U4" s="495"/>
      <c r="V4" s="495"/>
      <c r="W4" s="495"/>
      <c r="X4" s="495"/>
      <c r="Y4" s="495"/>
    </row>
    <row r="5" spans="1:25" s="248" customFormat="1" ht="12.75">
      <c r="A5" s="237">
        <f>1+COUNT(A$2:A4)</f>
        <v>1</v>
      </c>
      <c r="C5" s="239" t="s">
        <v>565</v>
      </c>
      <c r="D5" s="240"/>
      <c r="E5" s="241"/>
      <c r="F5" s="509"/>
      <c r="G5" s="267" t="str">
        <f>IF(E5&lt;&gt;0,E5*F5," ")</f>
        <v> </v>
      </c>
      <c r="H5" s="508"/>
      <c r="I5" s="508"/>
      <c r="J5" s="508"/>
      <c r="K5" s="508"/>
      <c r="L5" s="508"/>
      <c r="M5" s="508"/>
      <c r="N5" s="508"/>
      <c r="O5" s="508"/>
      <c r="P5" s="508"/>
      <c r="Q5" s="508"/>
      <c r="R5" s="508"/>
      <c r="S5" s="508"/>
      <c r="T5" s="508"/>
      <c r="U5" s="508"/>
      <c r="V5" s="508"/>
      <c r="W5" s="508"/>
      <c r="X5" s="508"/>
      <c r="Y5" s="508"/>
    </row>
    <row r="6" spans="1:25" s="248" customFormat="1" ht="63.75">
      <c r="A6" s="237"/>
      <c r="C6" s="239" t="s">
        <v>566</v>
      </c>
      <c r="D6" s="240"/>
      <c r="E6" s="241"/>
      <c r="F6" s="509"/>
      <c r="G6" s="267" t="str">
        <f>IF(E6&lt;&gt;0,E6*F6," ")</f>
        <v> </v>
      </c>
      <c r="H6" s="508"/>
      <c r="I6" s="508"/>
      <c r="J6" s="508"/>
      <c r="K6" s="508"/>
      <c r="L6" s="508"/>
      <c r="M6" s="508"/>
      <c r="N6" s="508"/>
      <c r="O6" s="508"/>
      <c r="P6" s="508"/>
      <c r="Q6" s="508"/>
      <c r="R6" s="508"/>
      <c r="S6" s="508"/>
      <c r="T6" s="508"/>
      <c r="U6" s="508"/>
      <c r="V6" s="508"/>
      <c r="W6" s="508"/>
      <c r="X6" s="508"/>
      <c r="Y6" s="508"/>
    </row>
    <row r="7" spans="1:25" s="248" customFormat="1" ht="12.75">
      <c r="A7" s="237"/>
      <c r="C7" s="239" t="s">
        <v>567</v>
      </c>
      <c r="D7" s="240" t="s">
        <v>463</v>
      </c>
      <c r="E7" s="241">
        <v>1</v>
      </c>
      <c r="F7" s="491"/>
      <c r="G7" s="242">
        <f>ROUND(E7*F7,2)</f>
        <v>0</v>
      </c>
      <c r="H7" s="508"/>
      <c r="I7" s="508"/>
      <c r="J7" s="508"/>
      <c r="K7" s="508"/>
      <c r="L7" s="508"/>
      <c r="M7" s="508"/>
      <c r="N7" s="508"/>
      <c r="O7" s="508"/>
      <c r="P7" s="508"/>
      <c r="Q7" s="508"/>
      <c r="R7" s="508"/>
      <c r="S7" s="508"/>
      <c r="T7" s="508"/>
      <c r="U7" s="508"/>
      <c r="V7" s="508"/>
      <c r="W7" s="508"/>
      <c r="X7" s="508"/>
      <c r="Y7" s="508"/>
    </row>
    <row r="8" spans="1:25" s="248" customFormat="1" ht="12.75">
      <c r="A8" s="237"/>
      <c r="C8" s="239"/>
      <c r="D8" s="240"/>
      <c r="E8" s="241"/>
      <c r="F8" s="491"/>
      <c r="G8" s="267"/>
      <c r="H8" s="508"/>
      <c r="I8" s="508"/>
      <c r="J8" s="508"/>
      <c r="K8" s="508"/>
      <c r="L8" s="508"/>
      <c r="M8" s="508"/>
      <c r="N8" s="508"/>
      <c r="O8" s="508"/>
      <c r="P8" s="508"/>
      <c r="Q8" s="508"/>
      <c r="R8" s="508"/>
      <c r="S8" s="508"/>
      <c r="T8" s="508"/>
      <c r="U8" s="508"/>
      <c r="V8" s="508"/>
      <c r="W8" s="508"/>
      <c r="X8" s="508"/>
      <c r="Y8" s="508"/>
    </row>
    <row r="9" spans="1:25" s="248" customFormat="1" ht="12.75">
      <c r="A9" s="237">
        <f>1+COUNT(A$2:A8)</f>
        <v>2</v>
      </c>
      <c r="C9" s="239" t="s">
        <v>568</v>
      </c>
      <c r="D9" s="240"/>
      <c r="E9" s="241"/>
      <c r="F9" s="509"/>
      <c r="G9" s="267" t="str">
        <f>IF(E9&lt;&gt;0,E9*F9," ")</f>
        <v> </v>
      </c>
      <c r="H9" s="508"/>
      <c r="I9" s="508"/>
      <c r="J9" s="508"/>
      <c r="K9" s="508"/>
      <c r="L9" s="508"/>
      <c r="M9" s="508"/>
      <c r="N9" s="508"/>
      <c r="O9" s="508"/>
      <c r="P9" s="508"/>
      <c r="Q9" s="508"/>
      <c r="R9" s="508"/>
      <c r="S9" s="508"/>
      <c r="T9" s="508"/>
      <c r="U9" s="508"/>
      <c r="V9" s="508"/>
      <c r="W9" s="508"/>
      <c r="X9" s="508"/>
      <c r="Y9" s="508"/>
    </row>
    <row r="10" spans="1:25" s="248" customFormat="1" ht="25.5">
      <c r="A10" s="237"/>
      <c r="C10" s="239" t="s">
        <v>569</v>
      </c>
      <c r="D10" s="240"/>
      <c r="E10" s="241"/>
      <c r="F10" s="509"/>
      <c r="G10" s="267" t="str">
        <f>IF(E10&lt;&gt;0,E10*F10," ")</f>
        <v> </v>
      </c>
      <c r="H10" s="508"/>
      <c r="I10" s="508"/>
      <c r="J10" s="508"/>
      <c r="K10" s="508"/>
      <c r="L10" s="508"/>
      <c r="M10" s="508"/>
      <c r="N10" s="508"/>
      <c r="O10" s="508"/>
      <c r="P10" s="508"/>
      <c r="Q10" s="508"/>
      <c r="R10" s="508"/>
      <c r="S10" s="508"/>
      <c r="T10" s="508"/>
      <c r="U10" s="508"/>
      <c r="V10" s="508"/>
      <c r="W10" s="508"/>
      <c r="X10" s="508"/>
      <c r="Y10" s="508"/>
    </row>
    <row r="11" spans="1:25" s="248" customFormat="1" ht="12.75">
      <c r="A11" s="237"/>
      <c r="C11" s="239"/>
      <c r="D11" s="240" t="s">
        <v>254</v>
      </c>
      <c r="E11" s="241">
        <v>1</v>
      </c>
      <c r="F11" s="491"/>
      <c r="G11" s="242">
        <f>ROUND(E11*F11,2)</f>
        <v>0</v>
      </c>
      <c r="H11" s="508"/>
      <c r="I11" s="508"/>
      <c r="J11" s="508"/>
      <c r="K11" s="508"/>
      <c r="L11" s="508"/>
      <c r="M11" s="508"/>
      <c r="N11" s="508"/>
      <c r="O11" s="508"/>
      <c r="P11" s="508"/>
      <c r="Q11" s="508"/>
      <c r="R11" s="508"/>
      <c r="S11" s="508"/>
      <c r="T11" s="508"/>
      <c r="U11" s="508"/>
      <c r="V11" s="508"/>
      <c r="W11" s="508"/>
      <c r="X11" s="508"/>
      <c r="Y11" s="508"/>
    </row>
    <row r="12" spans="1:25" s="248" customFormat="1" ht="12.75">
      <c r="A12" s="237"/>
      <c r="C12" s="239"/>
      <c r="D12" s="240"/>
      <c r="E12" s="241"/>
      <c r="F12" s="491"/>
      <c r="G12" s="267"/>
      <c r="H12" s="508"/>
      <c r="I12" s="508"/>
      <c r="J12" s="508"/>
      <c r="K12" s="508"/>
      <c r="L12" s="508"/>
      <c r="M12" s="508"/>
      <c r="N12" s="508"/>
      <c r="O12" s="508"/>
      <c r="P12" s="508"/>
      <c r="Q12" s="508"/>
      <c r="R12" s="508"/>
      <c r="S12" s="508"/>
      <c r="T12" s="508"/>
      <c r="U12" s="508"/>
      <c r="V12" s="508"/>
      <c r="W12" s="508"/>
      <c r="X12" s="508"/>
      <c r="Y12" s="508"/>
    </row>
    <row r="13" spans="1:25" s="248" customFormat="1" ht="12.75">
      <c r="A13" s="237">
        <f>1+COUNT(A$2:A12)</f>
        <v>3</v>
      </c>
      <c r="C13" s="239" t="s">
        <v>570</v>
      </c>
      <c r="D13" s="240"/>
      <c r="E13" s="241"/>
      <c r="F13" s="509"/>
      <c r="G13" s="267" t="str">
        <f>IF(E13&lt;&gt;0,E13*F13," ")</f>
        <v> </v>
      </c>
      <c r="H13" s="508"/>
      <c r="I13" s="508"/>
      <c r="J13" s="508"/>
      <c r="K13" s="508"/>
      <c r="L13" s="508"/>
      <c r="M13" s="508"/>
      <c r="N13" s="508"/>
      <c r="O13" s="508"/>
      <c r="P13" s="508"/>
      <c r="Q13" s="508"/>
      <c r="R13" s="508"/>
      <c r="S13" s="508"/>
      <c r="T13" s="508"/>
      <c r="U13" s="508"/>
      <c r="V13" s="508"/>
      <c r="W13" s="508"/>
      <c r="X13" s="508"/>
      <c r="Y13" s="508"/>
    </row>
    <row r="14" spans="1:25" s="248" customFormat="1" ht="25.5">
      <c r="A14" s="237"/>
      <c r="C14" s="239" t="s">
        <v>571</v>
      </c>
      <c r="D14" s="240"/>
      <c r="E14" s="241"/>
      <c r="F14" s="509"/>
      <c r="G14" s="267" t="str">
        <f>IF(E14&lt;&gt;0,E14*F14," ")</f>
        <v> </v>
      </c>
      <c r="H14" s="508"/>
      <c r="I14" s="508"/>
      <c r="J14" s="508"/>
      <c r="K14" s="508"/>
      <c r="L14" s="508"/>
      <c r="M14" s="508"/>
      <c r="N14" s="508"/>
      <c r="O14" s="508"/>
      <c r="P14" s="508"/>
      <c r="Q14" s="508"/>
      <c r="R14" s="508"/>
      <c r="S14" s="508"/>
      <c r="T14" s="508"/>
      <c r="U14" s="508"/>
      <c r="V14" s="508"/>
      <c r="W14" s="508"/>
      <c r="X14" s="508"/>
      <c r="Y14" s="508"/>
    </row>
    <row r="15" spans="1:25" s="248" customFormat="1" ht="12.75">
      <c r="A15" s="237"/>
      <c r="C15" s="239"/>
      <c r="D15" s="240" t="s">
        <v>71</v>
      </c>
      <c r="E15" s="241">
        <v>2</v>
      </c>
      <c r="F15" s="491"/>
      <c r="G15" s="242">
        <f>ROUND(E15*F15,2)</f>
        <v>0</v>
      </c>
      <c r="H15" s="508"/>
      <c r="I15" s="508"/>
      <c r="J15" s="508"/>
      <c r="K15" s="508"/>
      <c r="L15" s="508"/>
      <c r="M15" s="508"/>
      <c r="N15" s="508"/>
      <c r="O15" s="508"/>
      <c r="P15" s="508"/>
      <c r="Q15" s="508"/>
      <c r="R15" s="508"/>
      <c r="S15" s="508"/>
      <c r="T15" s="508"/>
      <c r="U15" s="508"/>
      <c r="V15" s="508"/>
      <c r="W15" s="508"/>
      <c r="X15" s="508"/>
      <c r="Y15" s="508"/>
    </row>
    <row r="16" spans="1:25" s="248" customFormat="1" ht="12.75">
      <c r="A16" s="237"/>
      <c r="C16" s="239"/>
      <c r="D16" s="240"/>
      <c r="E16" s="241"/>
      <c r="F16" s="491"/>
      <c r="G16" s="267"/>
      <c r="H16" s="508"/>
      <c r="I16" s="508"/>
      <c r="J16" s="508"/>
      <c r="K16" s="508"/>
      <c r="L16" s="508"/>
      <c r="M16" s="508"/>
      <c r="N16" s="508"/>
      <c r="O16" s="508"/>
      <c r="P16" s="508"/>
      <c r="Q16" s="508"/>
      <c r="R16" s="508"/>
      <c r="S16" s="508"/>
      <c r="T16" s="508"/>
      <c r="U16" s="508"/>
      <c r="V16" s="508"/>
      <c r="W16" s="508"/>
      <c r="X16" s="508"/>
      <c r="Y16" s="508"/>
    </row>
    <row r="17" spans="1:25" s="287" customFormat="1" ht="12.75">
      <c r="A17" s="232">
        <f>1+COUNT(A$2:A16)</f>
        <v>4</v>
      </c>
      <c r="B17" s="282"/>
      <c r="C17" s="283" t="s">
        <v>572</v>
      </c>
      <c r="D17" s="284"/>
      <c r="E17" s="285"/>
      <c r="F17" s="510"/>
      <c r="G17" s="286"/>
      <c r="H17" s="514"/>
      <c r="I17" s="514"/>
      <c r="J17" s="514"/>
      <c r="K17" s="514"/>
      <c r="L17" s="514"/>
      <c r="M17" s="514"/>
      <c r="N17" s="514"/>
      <c r="O17" s="514"/>
      <c r="P17" s="514"/>
      <c r="Q17" s="514"/>
      <c r="R17" s="514"/>
      <c r="S17" s="514"/>
      <c r="T17" s="514"/>
      <c r="U17" s="514"/>
      <c r="V17" s="515"/>
      <c r="W17" s="515"/>
      <c r="X17" s="515"/>
      <c r="Y17" s="515"/>
    </row>
    <row r="18" spans="1:25" s="287" customFormat="1" ht="89.25">
      <c r="A18" s="282"/>
      <c r="B18" s="282"/>
      <c r="C18" s="233" t="s">
        <v>573</v>
      </c>
      <c r="D18" s="284"/>
      <c r="E18" s="285"/>
      <c r="F18" s="510"/>
      <c r="G18" s="286" t="str">
        <f>IF(E18&lt;&gt;0,E18*F18," ")</f>
        <v> </v>
      </c>
      <c r="H18" s="514"/>
      <c r="I18" s="514"/>
      <c r="J18" s="514"/>
      <c r="K18" s="514"/>
      <c r="L18" s="514"/>
      <c r="M18" s="514"/>
      <c r="N18" s="514"/>
      <c r="O18" s="514"/>
      <c r="P18" s="514"/>
      <c r="Q18" s="514"/>
      <c r="R18" s="514"/>
      <c r="S18" s="514"/>
      <c r="T18" s="514"/>
      <c r="U18" s="514"/>
      <c r="V18" s="515"/>
      <c r="W18" s="515"/>
      <c r="X18" s="515"/>
      <c r="Y18" s="515"/>
    </row>
    <row r="19" spans="1:25" s="287" customFormat="1" ht="12.75">
      <c r="A19" s="232"/>
      <c r="B19" s="282"/>
      <c r="C19" s="283" t="s">
        <v>452</v>
      </c>
      <c r="D19" s="284"/>
      <c r="E19" s="285"/>
      <c r="F19" s="510"/>
      <c r="G19" s="286"/>
      <c r="H19" s="514"/>
      <c r="I19" s="514"/>
      <c r="J19" s="514"/>
      <c r="K19" s="514"/>
      <c r="L19" s="514"/>
      <c r="M19" s="514"/>
      <c r="N19" s="514"/>
      <c r="O19" s="514"/>
      <c r="P19" s="514"/>
      <c r="Q19" s="514"/>
      <c r="R19" s="514"/>
      <c r="S19" s="514"/>
      <c r="T19" s="514"/>
      <c r="U19" s="514"/>
      <c r="V19" s="515"/>
      <c r="W19" s="515"/>
      <c r="X19" s="515"/>
      <c r="Y19" s="515"/>
    </row>
    <row r="20" spans="1:25" s="287" customFormat="1" ht="12.75">
      <c r="A20" s="232"/>
      <c r="B20" s="282" t="s">
        <v>456</v>
      </c>
      <c r="C20" s="283" t="s">
        <v>574</v>
      </c>
      <c r="D20" s="284"/>
      <c r="E20" s="288"/>
      <c r="F20" s="510"/>
      <c r="G20" s="286" t="str">
        <f>IF(E20&lt;&gt;0,E20*F20," ")</f>
        <v> </v>
      </c>
      <c r="H20" s="514"/>
      <c r="I20" s="514"/>
      <c r="J20" s="514"/>
      <c r="K20" s="514"/>
      <c r="L20" s="514"/>
      <c r="M20" s="514"/>
      <c r="N20" s="514"/>
      <c r="O20" s="514"/>
      <c r="P20" s="514"/>
      <c r="Q20" s="514"/>
      <c r="R20" s="514"/>
      <c r="S20" s="514"/>
      <c r="T20" s="514"/>
      <c r="U20" s="514"/>
      <c r="V20" s="515"/>
      <c r="W20" s="515"/>
      <c r="X20" s="515"/>
      <c r="Y20" s="515"/>
    </row>
    <row r="21" spans="2:25" s="287" customFormat="1" ht="12.75">
      <c r="B21" s="282" t="s">
        <v>457</v>
      </c>
      <c r="C21" s="283" t="s">
        <v>575</v>
      </c>
      <c r="D21" s="284" t="s">
        <v>254</v>
      </c>
      <c r="E21" s="285">
        <v>1</v>
      </c>
      <c r="F21" s="511"/>
      <c r="G21" s="242">
        <f>ROUND(E21*F21,2)</f>
        <v>0</v>
      </c>
      <c r="H21" s="515"/>
      <c r="I21" s="515"/>
      <c r="J21" s="515"/>
      <c r="K21" s="515"/>
      <c r="L21" s="515"/>
      <c r="M21" s="515"/>
      <c r="N21" s="515"/>
      <c r="O21" s="515"/>
      <c r="P21" s="515"/>
      <c r="Q21" s="515"/>
      <c r="R21" s="515"/>
      <c r="S21" s="515"/>
      <c r="T21" s="515"/>
      <c r="U21" s="515"/>
      <c r="V21" s="515"/>
      <c r="W21" s="515"/>
      <c r="X21" s="515"/>
      <c r="Y21" s="515"/>
    </row>
    <row r="22" spans="2:25" s="287" customFormat="1" ht="12.75">
      <c r="B22" s="282" t="s">
        <v>457</v>
      </c>
      <c r="C22" s="283" t="s">
        <v>576</v>
      </c>
      <c r="D22" s="284" t="s">
        <v>254</v>
      </c>
      <c r="E22" s="285">
        <v>1</v>
      </c>
      <c r="F22" s="511"/>
      <c r="G22" s="242">
        <f>ROUND(E22*F22,2)</f>
        <v>0</v>
      </c>
      <c r="H22" s="515"/>
      <c r="I22" s="515"/>
      <c r="J22" s="515"/>
      <c r="K22" s="515"/>
      <c r="L22" s="515"/>
      <c r="M22" s="515"/>
      <c r="N22" s="515"/>
      <c r="O22" s="515"/>
      <c r="P22" s="515"/>
      <c r="Q22" s="515"/>
      <c r="R22" s="515"/>
      <c r="S22" s="515"/>
      <c r="T22" s="515"/>
      <c r="U22" s="515"/>
      <c r="V22" s="515"/>
      <c r="W22" s="515"/>
      <c r="X22" s="515"/>
      <c r="Y22" s="515"/>
    </row>
    <row r="23" spans="2:25" s="287" customFormat="1" ht="12.75">
      <c r="B23" s="282" t="s">
        <v>457</v>
      </c>
      <c r="C23" s="283" t="s">
        <v>577</v>
      </c>
      <c r="D23" s="284" t="s">
        <v>254</v>
      </c>
      <c r="E23" s="285">
        <v>1</v>
      </c>
      <c r="F23" s="511"/>
      <c r="G23" s="242">
        <f>ROUND(E23*F23,2)</f>
        <v>0</v>
      </c>
      <c r="H23" s="515"/>
      <c r="I23" s="515"/>
      <c r="J23" s="515"/>
      <c r="K23" s="515"/>
      <c r="L23" s="515"/>
      <c r="M23" s="515"/>
      <c r="N23" s="515"/>
      <c r="O23" s="515"/>
      <c r="P23" s="515"/>
      <c r="Q23" s="515"/>
      <c r="R23" s="515"/>
      <c r="S23" s="515"/>
      <c r="T23" s="515"/>
      <c r="U23" s="515"/>
      <c r="V23" s="515"/>
      <c r="W23" s="515"/>
      <c r="X23" s="515"/>
      <c r="Y23" s="515"/>
    </row>
    <row r="24" spans="1:25" s="287" customFormat="1" ht="12.75">
      <c r="A24" s="232"/>
      <c r="B24" s="282"/>
      <c r="C24" s="283"/>
      <c r="D24" s="284"/>
      <c r="E24" s="285"/>
      <c r="F24" s="510"/>
      <c r="G24" s="286" t="str">
        <f aca="true" t="shared" si="0" ref="G24:G46">IF(E24&lt;&gt;0,E24*F24," ")</f>
        <v> </v>
      </c>
      <c r="H24" s="514"/>
      <c r="I24" s="514"/>
      <c r="J24" s="514"/>
      <c r="K24" s="514"/>
      <c r="L24" s="514"/>
      <c r="M24" s="514"/>
      <c r="N24" s="514"/>
      <c r="O24" s="514"/>
      <c r="P24" s="514"/>
      <c r="Q24" s="514"/>
      <c r="R24" s="514"/>
      <c r="S24" s="514"/>
      <c r="T24" s="514"/>
      <c r="U24" s="514"/>
      <c r="V24" s="515"/>
      <c r="W24" s="515"/>
      <c r="X24" s="515"/>
      <c r="Y24" s="515"/>
    </row>
    <row r="25" spans="1:25" s="287" customFormat="1" ht="12.75">
      <c r="A25" s="232">
        <f>1+COUNT(A$2:A24)</f>
        <v>5</v>
      </c>
      <c r="B25" s="282"/>
      <c r="C25" s="283" t="s">
        <v>578</v>
      </c>
      <c r="D25" s="284"/>
      <c r="E25" s="285"/>
      <c r="F25" s="510"/>
      <c r="G25" s="286" t="str">
        <f t="shared" si="0"/>
        <v> </v>
      </c>
      <c r="H25" s="514"/>
      <c r="I25" s="514"/>
      <c r="J25" s="514"/>
      <c r="K25" s="514"/>
      <c r="L25" s="514"/>
      <c r="M25" s="514"/>
      <c r="N25" s="514"/>
      <c r="O25" s="514"/>
      <c r="P25" s="514"/>
      <c r="Q25" s="514"/>
      <c r="R25" s="514"/>
      <c r="S25" s="514"/>
      <c r="T25" s="514"/>
      <c r="U25" s="514"/>
      <c r="V25" s="515"/>
      <c r="W25" s="515"/>
      <c r="X25" s="515"/>
      <c r="Y25" s="515"/>
    </row>
    <row r="26" spans="1:25" s="287" customFormat="1" ht="38.25">
      <c r="A26" s="232"/>
      <c r="B26" s="282"/>
      <c r="C26" s="283" t="s">
        <v>579</v>
      </c>
      <c r="D26" s="284"/>
      <c r="E26" s="285"/>
      <c r="F26" s="510"/>
      <c r="G26" s="286"/>
      <c r="H26" s="514"/>
      <c r="I26" s="514"/>
      <c r="J26" s="514"/>
      <c r="K26" s="514"/>
      <c r="L26" s="514"/>
      <c r="M26" s="514"/>
      <c r="N26" s="514"/>
      <c r="O26" s="514"/>
      <c r="P26" s="514"/>
      <c r="Q26" s="514"/>
      <c r="R26" s="514"/>
      <c r="S26" s="514"/>
      <c r="T26" s="514"/>
      <c r="U26" s="514"/>
      <c r="V26" s="515"/>
      <c r="W26" s="515"/>
      <c r="X26" s="515"/>
      <c r="Y26" s="515"/>
    </row>
    <row r="27" spans="1:25" s="287" customFormat="1" ht="12.75">
      <c r="A27" s="232"/>
      <c r="B27" s="282"/>
      <c r="C27" s="283" t="s">
        <v>452</v>
      </c>
      <c r="D27" s="284"/>
      <c r="E27" s="285"/>
      <c r="F27" s="510"/>
      <c r="G27" s="286"/>
      <c r="H27" s="514"/>
      <c r="I27" s="514"/>
      <c r="J27" s="514"/>
      <c r="K27" s="514"/>
      <c r="L27" s="514"/>
      <c r="M27" s="514"/>
      <c r="N27" s="514"/>
      <c r="O27" s="514"/>
      <c r="P27" s="514"/>
      <c r="Q27" s="514"/>
      <c r="R27" s="514"/>
      <c r="S27" s="514"/>
      <c r="T27" s="514"/>
      <c r="U27" s="514"/>
      <c r="V27" s="515"/>
      <c r="W27" s="515"/>
      <c r="X27" s="515"/>
      <c r="Y27" s="515"/>
    </row>
    <row r="28" spans="1:25" s="287" customFormat="1" ht="12.75">
      <c r="A28" s="232"/>
      <c r="B28" s="282" t="s">
        <v>456</v>
      </c>
      <c r="C28" s="283" t="s">
        <v>574</v>
      </c>
      <c r="D28" s="284"/>
      <c r="E28" s="285"/>
      <c r="F28" s="510"/>
      <c r="G28" s="286" t="str">
        <f t="shared" si="0"/>
        <v> </v>
      </c>
      <c r="H28" s="514"/>
      <c r="I28" s="514"/>
      <c r="J28" s="514"/>
      <c r="K28" s="514"/>
      <c r="L28" s="514"/>
      <c r="M28" s="514"/>
      <c r="N28" s="514"/>
      <c r="O28" s="514"/>
      <c r="P28" s="514"/>
      <c r="Q28" s="514"/>
      <c r="R28" s="514"/>
      <c r="S28" s="514"/>
      <c r="T28" s="514"/>
      <c r="U28" s="514"/>
      <c r="V28" s="515"/>
      <c r="W28" s="515"/>
      <c r="X28" s="515"/>
      <c r="Y28" s="515"/>
    </row>
    <row r="29" spans="1:25" s="287" customFormat="1" ht="12.75">
      <c r="A29" s="232"/>
      <c r="B29" s="282" t="s">
        <v>457</v>
      </c>
      <c r="C29" s="283" t="s">
        <v>580</v>
      </c>
      <c r="D29" s="284" t="s">
        <v>254</v>
      </c>
      <c r="E29" s="285">
        <v>8</v>
      </c>
      <c r="F29" s="511"/>
      <c r="G29" s="242">
        <f>ROUND(E29*F29,2)</f>
        <v>0</v>
      </c>
      <c r="H29" s="514"/>
      <c r="I29" s="514"/>
      <c r="J29" s="514"/>
      <c r="K29" s="514"/>
      <c r="L29" s="514"/>
      <c r="M29" s="514"/>
      <c r="N29" s="514"/>
      <c r="O29" s="514"/>
      <c r="P29" s="514"/>
      <c r="Q29" s="514"/>
      <c r="R29" s="514"/>
      <c r="S29" s="514"/>
      <c r="T29" s="514"/>
      <c r="U29" s="514"/>
      <c r="V29" s="515"/>
      <c r="W29" s="515"/>
      <c r="X29" s="515"/>
      <c r="Y29" s="515"/>
    </row>
    <row r="30" spans="4:24" ht="12.75" outlineLevel="1">
      <c r="D30" s="254"/>
      <c r="E30" s="289"/>
      <c r="F30" s="512"/>
      <c r="G30" s="290" t="str">
        <f t="shared" si="0"/>
        <v> </v>
      </c>
      <c r="J30" s="496"/>
      <c r="K30" s="496"/>
      <c r="L30" s="496"/>
      <c r="M30" s="496"/>
      <c r="N30" s="496"/>
      <c r="O30" s="496"/>
      <c r="P30" s="496"/>
      <c r="Q30" s="496"/>
      <c r="R30" s="496"/>
      <c r="S30" s="496"/>
      <c r="T30" s="496"/>
      <c r="U30" s="496"/>
      <c r="V30" s="496"/>
      <c r="W30" s="496"/>
      <c r="X30" s="496"/>
    </row>
    <row r="31" spans="1:24" ht="12.75" outlineLevel="1">
      <c r="A31" s="232">
        <f>COUNT(A$2:A30)+1</f>
        <v>6</v>
      </c>
      <c r="C31" s="233" t="s">
        <v>581</v>
      </c>
      <c r="D31" s="254"/>
      <c r="E31" s="289"/>
      <c r="F31" s="512"/>
      <c r="G31" s="290" t="str">
        <f t="shared" si="0"/>
        <v> </v>
      </c>
      <c r="J31" s="496"/>
      <c r="K31" s="496"/>
      <c r="L31" s="496"/>
      <c r="M31" s="496"/>
      <c r="N31" s="496"/>
      <c r="O31" s="496"/>
      <c r="P31" s="496"/>
      <c r="Q31" s="496"/>
      <c r="R31" s="496"/>
      <c r="S31" s="496"/>
      <c r="T31" s="496"/>
      <c r="U31" s="496"/>
      <c r="V31" s="496"/>
      <c r="W31" s="496"/>
      <c r="X31" s="496"/>
    </row>
    <row r="32" spans="3:24" ht="89.25" outlineLevel="1">
      <c r="C32" s="233" t="s">
        <v>582</v>
      </c>
      <c r="D32" s="254"/>
      <c r="E32" s="289"/>
      <c r="F32" s="512"/>
      <c r="G32" s="290" t="str">
        <f t="shared" si="0"/>
        <v> </v>
      </c>
      <c r="J32" s="496"/>
      <c r="K32" s="496"/>
      <c r="L32" s="496"/>
      <c r="M32" s="496"/>
      <c r="N32" s="496"/>
      <c r="O32" s="496"/>
      <c r="P32" s="496"/>
      <c r="Q32" s="496"/>
      <c r="R32" s="496"/>
      <c r="S32" s="496"/>
      <c r="T32" s="496"/>
      <c r="U32" s="496"/>
      <c r="V32" s="496"/>
      <c r="W32" s="496"/>
      <c r="X32" s="496"/>
    </row>
    <row r="33" spans="3:24" ht="12.75" outlineLevel="1">
      <c r="C33" s="233" t="s">
        <v>483</v>
      </c>
      <c r="D33" s="254"/>
      <c r="E33" s="289"/>
      <c r="F33" s="512"/>
      <c r="G33" s="290" t="str">
        <f t="shared" si="0"/>
        <v> </v>
      </c>
      <c r="J33" s="496"/>
      <c r="K33" s="496"/>
      <c r="L33" s="496"/>
      <c r="M33" s="496"/>
      <c r="N33" s="496"/>
      <c r="O33" s="496"/>
      <c r="P33" s="496"/>
      <c r="Q33" s="496"/>
      <c r="R33" s="496"/>
      <c r="S33" s="496"/>
      <c r="T33" s="496"/>
      <c r="U33" s="496"/>
      <c r="V33" s="496"/>
      <c r="W33" s="496"/>
      <c r="X33" s="496"/>
    </row>
    <row r="34" spans="2:24" ht="12.75" outlineLevel="1">
      <c r="B34" s="225" t="s">
        <v>496</v>
      </c>
      <c r="C34" s="233" t="s">
        <v>583</v>
      </c>
      <c r="D34" s="254"/>
      <c r="E34" s="289"/>
      <c r="F34" s="512"/>
      <c r="G34" s="290" t="str">
        <f t="shared" si="0"/>
        <v> </v>
      </c>
      <c r="J34" s="496"/>
      <c r="K34" s="496"/>
      <c r="L34" s="496"/>
      <c r="M34" s="496"/>
      <c r="N34" s="496"/>
      <c r="O34" s="496"/>
      <c r="P34" s="496"/>
      <c r="Q34" s="496"/>
      <c r="R34" s="496"/>
      <c r="S34" s="496"/>
      <c r="T34" s="496"/>
      <c r="U34" s="496"/>
      <c r="V34" s="496"/>
      <c r="W34" s="496"/>
      <c r="X34" s="496"/>
    </row>
    <row r="35" spans="2:24" ht="12.75" outlineLevel="1">
      <c r="B35" s="225" t="s">
        <v>476</v>
      </c>
      <c r="C35" s="233" t="s">
        <v>584</v>
      </c>
      <c r="D35" s="254" t="s">
        <v>254</v>
      </c>
      <c r="E35" s="289">
        <v>5</v>
      </c>
      <c r="F35" s="512"/>
      <c r="G35" s="242">
        <f>ROUND(E35*F35,2)</f>
        <v>0</v>
      </c>
      <c r="J35" s="496"/>
      <c r="K35" s="496"/>
      <c r="L35" s="496"/>
      <c r="M35" s="496"/>
      <c r="N35" s="496"/>
      <c r="O35" s="496"/>
      <c r="P35" s="496"/>
      <c r="Q35" s="496"/>
      <c r="R35" s="496"/>
      <c r="S35" s="496"/>
      <c r="T35" s="496"/>
      <c r="U35" s="496"/>
      <c r="V35" s="496"/>
      <c r="W35" s="496"/>
      <c r="X35" s="496"/>
    </row>
    <row r="36" spans="4:24" ht="12.75" outlineLevel="1">
      <c r="D36" s="254"/>
      <c r="E36" s="289"/>
      <c r="F36" s="512"/>
      <c r="G36" s="290" t="str">
        <f t="shared" si="0"/>
        <v> </v>
      </c>
      <c r="J36" s="496"/>
      <c r="K36" s="496"/>
      <c r="L36" s="496"/>
      <c r="M36" s="496"/>
      <c r="N36" s="496"/>
      <c r="O36" s="496"/>
      <c r="P36" s="496"/>
      <c r="Q36" s="496"/>
      <c r="R36" s="496"/>
      <c r="S36" s="496"/>
      <c r="T36" s="496"/>
      <c r="U36" s="496"/>
      <c r="V36" s="496"/>
      <c r="W36" s="496"/>
      <c r="X36" s="496"/>
    </row>
    <row r="37" spans="1:24" ht="12.75" outlineLevel="1">
      <c r="A37" s="232">
        <f>COUNT(A$2:A36)+1</f>
        <v>7</v>
      </c>
      <c r="C37" s="233" t="s">
        <v>585</v>
      </c>
      <c r="D37" s="254"/>
      <c r="E37" s="289"/>
      <c r="F37" s="512"/>
      <c r="G37" s="290" t="str">
        <f t="shared" si="0"/>
        <v> </v>
      </c>
      <c r="J37" s="496"/>
      <c r="K37" s="496"/>
      <c r="L37" s="496"/>
      <c r="M37" s="496"/>
      <c r="N37" s="496"/>
      <c r="O37" s="496"/>
      <c r="P37" s="496"/>
      <c r="Q37" s="496"/>
      <c r="R37" s="496"/>
      <c r="S37" s="496"/>
      <c r="T37" s="496"/>
      <c r="U37" s="496"/>
      <c r="V37" s="496"/>
      <c r="W37" s="496"/>
      <c r="X37" s="496"/>
    </row>
    <row r="38" spans="3:24" ht="76.5" outlineLevel="1">
      <c r="C38" s="233" t="s">
        <v>586</v>
      </c>
      <c r="D38" s="254"/>
      <c r="E38" s="289"/>
      <c r="F38" s="512"/>
      <c r="G38" s="290" t="str">
        <f t="shared" si="0"/>
        <v> </v>
      </c>
      <c r="J38" s="496"/>
      <c r="K38" s="496"/>
      <c r="L38" s="496"/>
      <c r="M38" s="496"/>
      <c r="N38" s="496"/>
      <c r="O38" s="496"/>
      <c r="P38" s="496"/>
      <c r="Q38" s="496"/>
      <c r="R38" s="496"/>
      <c r="S38" s="496"/>
      <c r="T38" s="496"/>
      <c r="U38" s="496"/>
      <c r="V38" s="496"/>
      <c r="W38" s="496"/>
      <c r="X38" s="496"/>
    </row>
    <row r="39" spans="3:24" ht="12.75" outlineLevel="1">
      <c r="C39" s="233" t="s">
        <v>483</v>
      </c>
      <c r="D39" s="254"/>
      <c r="E39" s="289"/>
      <c r="F39" s="512"/>
      <c r="G39" s="290" t="str">
        <f t="shared" si="0"/>
        <v> </v>
      </c>
      <c r="J39" s="496"/>
      <c r="K39" s="496"/>
      <c r="L39" s="496"/>
      <c r="M39" s="496"/>
      <c r="N39" s="496"/>
      <c r="O39" s="496"/>
      <c r="P39" s="496"/>
      <c r="Q39" s="496"/>
      <c r="R39" s="496"/>
      <c r="S39" s="496"/>
      <c r="T39" s="496"/>
      <c r="U39" s="496"/>
      <c r="V39" s="496"/>
      <c r="W39" s="496"/>
      <c r="X39" s="496"/>
    </row>
    <row r="40" spans="2:24" ht="12.75" outlineLevel="1">
      <c r="B40" s="225" t="s">
        <v>496</v>
      </c>
      <c r="C40" s="233" t="s">
        <v>583</v>
      </c>
      <c r="D40" s="254"/>
      <c r="E40" s="289"/>
      <c r="F40" s="512"/>
      <c r="G40" s="290" t="str">
        <f t="shared" si="0"/>
        <v> </v>
      </c>
      <c r="J40" s="496"/>
      <c r="K40" s="496"/>
      <c r="L40" s="496"/>
      <c r="M40" s="496"/>
      <c r="N40" s="496"/>
      <c r="O40" s="496"/>
      <c r="P40" s="496"/>
      <c r="Q40" s="496"/>
      <c r="R40" s="496"/>
      <c r="S40" s="496"/>
      <c r="T40" s="496"/>
      <c r="U40" s="496"/>
      <c r="V40" s="496"/>
      <c r="W40" s="496"/>
      <c r="X40" s="496"/>
    </row>
    <row r="41" spans="2:24" ht="12.75" outlineLevel="1">
      <c r="B41" s="225" t="s">
        <v>476</v>
      </c>
      <c r="C41" s="233" t="s">
        <v>587</v>
      </c>
      <c r="D41" s="254" t="s">
        <v>254</v>
      </c>
      <c r="E41" s="289">
        <v>5</v>
      </c>
      <c r="F41" s="512"/>
      <c r="G41" s="242">
        <f>ROUND(E41*F41,2)</f>
        <v>0</v>
      </c>
      <c r="J41" s="496"/>
      <c r="K41" s="496"/>
      <c r="L41" s="496"/>
      <c r="M41" s="496"/>
      <c r="N41" s="496"/>
      <c r="O41" s="496"/>
      <c r="P41" s="496"/>
      <c r="Q41" s="496"/>
      <c r="R41" s="496"/>
      <c r="S41" s="496"/>
      <c r="T41" s="496"/>
      <c r="U41" s="496"/>
      <c r="V41" s="496"/>
      <c r="W41" s="496"/>
      <c r="X41" s="496"/>
    </row>
    <row r="42" spans="4:24" ht="12.75" outlineLevel="1">
      <c r="D42" s="254"/>
      <c r="E42" s="289"/>
      <c r="F42" s="512"/>
      <c r="G42" s="290" t="str">
        <f t="shared" si="0"/>
        <v> </v>
      </c>
      <c r="J42" s="496"/>
      <c r="K42" s="496"/>
      <c r="L42" s="496"/>
      <c r="M42" s="496"/>
      <c r="N42" s="496"/>
      <c r="O42" s="496"/>
      <c r="P42" s="496"/>
      <c r="Q42" s="496"/>
      <c r="R42" s="496"/>
      <c r="S42" s="496"/>
      <c r="T42" s="496"/>
      <c r="U42" s="496"/>
      <c r="V42" s="496"/>
      <c r="W42" s="496"/>
      <c r="X42" s="496"/>
    </row>
    <row r="43" spans="1:24" ht="12.75" outlineLevel="1">
      <c r="A43" s="232">
        <f>COUNT(A$2:A42)+1</f>
        <v>8</v>
      </c>
      <c r="C43" s="233" t="s">
        <v>588</v>
      </c>
      <c r="D43" s="254"/>
      <c r="E43" s="289"/>
      <c r="F43" s="512"/>
      <c r="G43" s="290" t="str">
        <f t="shared" si="0"/>
        <v> </v>
      </c>
      <c r="J43" s="496"/>
      <c r="K43" s="496"/>
      <c r="L43" s="496"/>
      <c r="M43" s="496"/>
      <c r="N43" s="496"/>
      <c r="O43" s="496"/>
      <c r="P43" s="496"/>
      <c r="Q43" s="496"/>
      <c r="R43" s="496"/>
      <c r="S43" s="496"/>
      <c r="T43" s="496"/>
      <c r="U43" s="496"/>
      <c r="V43" s="496"/>
      <c r="W43" s="496"/>
      <c r="X43" s="496"/>
    </row>
    <row r="44" spans="3:24" ht="51" outlineLevel="1">
      <c r="C44" s="233" t="s">
        <v>589</v>
      </c>
      <c r="D44" s="254"/>
      <c r="E44" s="289"/>
      <c r="F44" s="512"/>
      <c r="G44" s="290" t="str">
        <f t="shared" si="0"/>
        <v> </v>
      </c>
      <c r="J44" s="496"/>
      <c r="K44" s="496"/>
      <c r="L44" s="496"/>
      <c r="M44" s="496"/>
      <c r="N44" s="496"/>
      <c r="O44" s="496"/>
      <c r="P44" s="496"/>
      <c r="Q44" s="496"/>
      <c r="R44" s="496"/>
      <c r="S44" s="496"/>
      <c r="T44" s="496"/>
      <c r="U44" s="496"/>
      <c r="V44" s="496"/>
      <c r="W44" s="496"/>
      <c r="X44" s="496"/>
    </row>
    <row r="45" spans="3:24" ht="12.75" outlineLevel="1">
      <c r="C45" s="233" t="s">
        <v>483</v>
      </c>
      <c r="D45" s="254"/>
      <c r="E45" s="289"/>
      <c r="F45" s="512"/>
      <c r="G45" s="290" t="str">
        <f t="shared" si="0"/>
        <v> </v>
      </c>
      <c r="J45" s="496"/>
      <c r="K45" s="496"/>
      <c r="L45" s="496"/>
      <c r="M45" s="496"/>
      <c r="N45" s="496"/>
      <c r="O45" s="496"/>
      <c r="P45" s="496"/>
      <c r="Q45" s="496"/>
      <c r="R45" s="496"/>
      <c r="S45" s="496"/>
      <c r="T45" s="496"/>
      <c r="U45" s="496"/>
      <c r="V45" s="496"/>
      <c r="W45" s="496"/>
      <c r="X45" s="496"/>
    </row>
    <row r="46" spans="2:24" ht="12.75" outlineLevel="1">
      <c r="B46" s="225" t="s">
        <v>496</v>
      </c>
      <c r="C46" s="233" t="s">
        <v>583</v>
      </c>
      <c r="D46" s="254"/>
      <c r="E46" s="289"/>
      <c r="F46" s="512"/>
      <c r="G46" s="290" t="str">
        <f t="shared" si="0"/>
        <v> </v>
      </c>
      <c r="J46" s="496"/>
      <c r="K46" s="496"/>
      <c r="L46" s="496"/>
      <c r="M46" s="496"/>
      <c r="N46" s="496"/>
      <c r="O46" s="496"/>
      <c r="P46" s="496"/>
      <c r="Q46" s="496"/>
      <c r="R46" s="496"/>
      <c r="S46" s="496"/>
      <c r="T46" s="496"/>
      <c r="U46" s="496"/>
      <c r="V46" s="496"/>
      <c r="W46" s="496"/>
      <c r="X46" s="496"/>
    </row>
    <row r="47" spans="2:24" ht="12.75" outlineLevel="1">
      <c r="B47" s="225" t="s">
        <v>476</v>
      </c>
      <c r="C47" s="233" t="s">
        <v>590</v>
      </c>
      <c r="D47" s="254" t="s">
        <v>254</v>
      </c>
      <c r="E47" s="289">
        <v>5</v>
      </c>
      <c r="F47" s="512"/>
      <c r="G47" s="242">
        <f>ROUND(E47*F47,2)</f>
        <v>0</v>
      </c>
      <c r="J47" s="496"/>
      <c r="K47" s="496"/>
      <c r="L47" s="496"/>
      <c r="M47" s="496"/>
      <c r="N47" s="496"/>
      <c r="O47" s="496"/>
      <c r="P47" s="496"/>
      <c r="Q47" s="496"/>
      <c r="R47" s="496"/>
      <c r="S47" s="496"/>
      <c r="T47" s="496"/>
      <c r="U47" s="496"/>
      <c r="V47" s="496"/>
      <c r="W47" s="496"/>
      <c r="X47" s="496"/>
    </row>
    <row r="48" spans="1:26" ht="12.75">
      <c r="A48" s="245"/>
      <c r="B48" s="246"/>
      <c r="C48" s="212"/>
      <c r="E48" s="235"/>
      <c r="F48" s="492"/>
      <c r="G48" s="247" t="str">
        <f>IF(E48&lt;&gt;0,E48*F48," ")</f>
        <v> </v>
      </c>
      <c r="H48" s="499"/>
      <c r="I48" s="499"/>
      <c r="J48" s="499"/>
      <c r="K48" s="499"/>
      <c r="L48" s="499"/>
      <c r="M48" s="499"/>
      <c r="N48" s="499"/>
      <c r="O48" s="499"/>
      <c r="P48" s="499"/>
      <c r="Q48" s="499"/>
      <c r="R48" s="499"/>
      <c r="S48" s="499"/>
      <c r="T48" s="499"/>
      <c r="U48" s="507"/>
      <c r="V48" s="507"/>
      <c r="W48" s="499"/>
      <c r="X48" s="499"/>
      <c r="Y48" s="499"/>
      <c r="Z48" s="246"/>
    </row>
    <row r="49" spans="1:26" ht="12.75">
      <c r="A49" s="245">
        <f>1+COUNT(A$2:A48)</f>
        <v>9</v>
      </c>
      <c r="B49" s="246"/>
      <c r="C49" s="212" t="s">
        <v>591</v>
      </c>
      <c r="E49" s="235"/>
      <c r="F49" s="492"/>
      <c r="G49" s="247"/>
      <c r="H49" s="499"/>
      <c r="I49" s="499"/>
      <c r="J49" s="499"/>
      <c r="K49" s="499"/>
      <c r="L49" s="499"/>
      <c r="M49" s="499"/>
      <c r="N49" s="499"/>
      <c r="O49" s="499"/>
      <c r="P49" s="499"/>
      <c r="Q49" s="499"/>
      <c r="R49" s="499"/>
      <c r="S49" s="499"/>
      <c r="T49" s="499"/>
      <c r="U49" s="507"/>
      <c r="V49" s="507"/>
      <c r="W49" s="499"/>
      <c r="X49" s="499"/>
      <c r="Y49" s="499"/>
      <c r="Z49" s="246"/>
    </row>
    <row r="50" spans="1:26" ht="51">
      <c r="A50" s="245"/>
      <c r="B50" s="246"/>
      <c r="C50" s="212" t="s">
        <v>592</v>
      </c>
      <c r="E50" s="235"/>
      <c r="F50" s="492"/>
      <c r="G50" s="247" t="str">
        <f>IF(E50&lt;&gt;0,E50*F50," ")</f>
        <v> </v>
      </c>
      <c r="H50" s="502"/>
      <c r="I50" s="502"/>
      <c r="J50" s="502"/>
      <c r="K50" s="502"/>
      <c r="L50" s="502"/>
      <c r="M50" s="502"/>
      <c r="N50" s="499"/>
      <c r="O50" s="502"/>
      <c r="P50" s="499"/>
      <c r="Q50" s="502"/>
      <c r="R50" s="502"/>
      <c r="S50" s="502"/>
      <c r="T50" s="499"/>
      <c r="U50" s="507"/>
      <c r="V50" s="507"/>
      <c r="W50" s="507"/>
      <c r="X50" s="499"/>
      <c r="Y50" s="499"/>
      <c r="Z50" s="246"/>
    </row>
    <row r="51" spans="1:26" ht="12.75">
      <c r="A51" s="245"/>
      <c r="B51" s="246"/>
      <c r="C51" s="212" t="s">
        <v>483</v>
      </c>
      <c r="E51" s="235"/>
      <c r="F51" s="492"/>
      <c r="G51" s="247"/>
      <c r="H51" s="499"/>
      <c r="I51" s="499"/>
      <c r="J51" s="499"/>
      <c r="K51" s="499"/>
      <c r="L51" s="502"/>
      <c r="M51" s="502"/>
      <c r="N51" s="499"/>
      <c r="O51" s="499"/>
      <c r="P51" s="499"/>
      <c r="Q51" s="499"/>
      <c r="R51" s="499"/>
      <c r="S51" s="499"/>
      <c r="T51" s="499"/>
      <c r="U51" s="507"/>
      <c r="V51" s="507"/>
      <c r="W51" s="499"/>
      <c r="X51" s="499"/>
      <c r="Y51" s="499"/>
      <c r="Z51" s="246"/>
    </row>
    <row r="52" spans="1:26" ht="12.75">
      <c r="A52" s="245"/>
      <c r="B52" s="246" t="s">
        <v>476</v>
      </c>
      <c r="C52" s="212" t="s">
        <v>593</v>
      </c>
      <c r="D52" s="234" t="s">
        <v>276</v>
      </c>
      <c r="E52" s="235">
        <v>12</v>
      </c>
      <c r="F52" s="492"/>
      <c r="G52" s="242">
        <f>ROUND(E52*F52,2)</f>
        <v>0</v>
      </c>
      <c r="H52" s="492"/>
      <c r="I52" s="499"/>
      <c r="J52" s="503"/>
      <c r="K52" s="499"/>
      <c r="L52" s="502"/>
      <c r="M52" s="503"/>
      <c r="N52" s="499"/>
      <c r="O52" s="503"/>
      <c r="P52" s="499"/>
      <c r="Q52" s="503"/>
      <c r="R52" s="503"/>
      <c r="S52" s="503"/>
      <c r="T52" s="499"/>
      <c r="U52" s="507"/>
      <c r="V52" s="507"/>
      <c r="W52" s="507"/>
      <c r="X52" s="499"/>
      <c r="Y52" s="499"/>
      <c r="Z52" s="246"/>
    </row>
    <row r="53" spans="1:26" ht="12.75">
      <c r="A53" s="245"/>
      <c r="B53" s="246" t="s">
        <v>476</v>
      </c>
      <c r="C53" s="212" t="s">
        <v>594</v>
      </c>
      <c r="D53" s="234" t="s">
        <v>276</v>
      </c>
      <c r="E53" s="235">
        <v>8</v>
      </c>
      <c r="F53" s="492"/>
      <c r="G53" s="242">
        <f>ROUND(E53*F53,2)</f>
        <v>0</v>
      </c>
      <c r="H53" s="492"/>
      <c r="I53" s="499"/>
      <c r="J53" s="503"/>
      <c r="K53" s="499"/>
      <c r="L53" s="499"/>
      <c r="M53" s="503"/>
      <c r="N53" s="499"/>
      <c r="O53" s="503"/>
      <c r="P53" s="499"/>
      <c r="Q53" s="503"/>
      <c r="R53" s="503"/>
      <c r="S53" s="503"/>
      <c r="T53" s="499"/>
      <c r="U53" s="507"/>
      <c r="V53" s="507"/>
      <c r="W53" s="507"/>
      <c r="X53" s="499"/>
      <c r="Y53" s="499"/>
      <c r="Z53" s="246"/>
    </row>
    <row r="54" spans="1:25" s="225" customFormat="1" ht="12.75">
      <c r="A54" s="232"/>
      <c r="C54" s="212"/>
      <c r="D54" s="234"/>
      <c r="E54" s="235"/>
      <c r="F54" s="489"/>
      <c r="G54" s="236" t="str">
        <f aca="true" t="shared" si="1" ref="G54:G62">IF(E54&lt;&gt;0,E54*F54," ")</f>
        <v> </v>
      </c>
      <c r="H54" s="495"/>
      <c r="I54" s="495"/>
      <c r="J54" s="495"/>
      <c r="K54" s="495"/>
      <c r="L54" s="495"/>
      <c r="M54" s="495"/>
      <c r="N54" s="495"/>
      <c r="O54" s="495"/>
      <c r="P54" s="495"/>
      <c r="Q54" s="495"/>
      <c r="R54" s="495"/>
      <c r="S54" s="495"/>
      <c r="T54" s="495"/>
      <c r="U54" s="495"/>
      <c r="V54" s="495"/>
      <c r="W54" s="495"/>
      <c r="X54" s="495"/>
      <c r="Y54" s="495"/>
    </row>
    <row r="55" spans="1:25" s="225" customFormat="1" ht="12.75">
      <c r="A55" s="232">
        <f>1+COUNT(A$3:A54)</f>
        <v>10</v>
      </c>
      <c r="C55" s="212" t="s">
        <v>546</v>
      </c>
      <c r="D55" s="234"/>
      <c r="E55" s="235"/>
      <c r="F55" s="489"/>
      <c r="G55" s="236" t="str">
        <f t="shared" si="1"/>
        <v> </v>
      </c>
      <c r="H55" s="495"/>
      <c r="I55" s="495"/>
      <c r="J55" s="495"/>
      <c r="K55" s="495"/>
      <c r="L55" s="495"/>
      <c r="M55" s="495"/>
      <c r="N55" s="495"/>
      <c r="O55" s="495"/>
      <c r="P55" s="495"/>
      <c r="Q55" s="495"/>
      <c r="R55" s="495"/>
      <c r="S55" s="495"/>
      <c r="T55" s="495"/>
      <c r="U55" s="495"/>
      <c r="V55" s="495"/>
      <c r="W55" s="495"/>
      <c r="X55" s="495"/>
      <c r="Y55" s="495"/>
    </row>
    <row r="56" spans="1:25" s="225" customFormat="1" ht="38.25">
      <c r="A56" s="232"/>
      <c r="C56" s="212" t="s">
        <v>595</v>
      </c>
      <c r="D56" s="234"/>
      <c r="E56" s="235"/>
      <c r="F56" s="489"/>
      <c r="G56" s="236" t="str">
        <f t="shared" si="1"/>
        <v> </v>
      </c>
      <c r="H56" s="495"/>
      <c r="I56" s="495"/>
      <c r="J56" s="495"/>
      <c r="K56" s="495"/>
      <c r="L56" s="495"/>
      <c r="M56" s="495"/>
      <c r="N56" s="495"/>
      <c r="O56" s="495"/>
      <c r="P56" s="495"/>
      <c r="Q56" s="495"/>
      <c r="R56" s="495"/>
      <c r="S56" s="495"/>
      <c r="T56" s="495"/>
      <c r="U56" s="495"/>
      <c r="V56" s="495"/>
      <c r="W56" s="495"/>
      <c r="X56" s="495"/>
      <c r="Y56" s="495"/>
    </row>
    <row r="57" spans="1:25" s="225" customFormat="1" ht="12.75">
      <c r="A57" s="232"/>
      <c r="B57" s="225" t="s">
        <v>476</v>
      </c>
      <c r="C57" s="212"/>
      <c r="D57" s="234"/>
      <c r="E57" s="235"/>
      <c r="F57" s="489"/>
      <c r="G57" s="236" t="str">
        <f t="shared" si="1"/>
        <v> </v>
      </c>
      <c r="H57" s="495"/>
      <c r="I57" s="495"/>
      <c r="J57" s="495"/>
      <c r="K57" s="495"/>
      <c r="L57" s="495"/>
      <c r="M57" s="495"/>
      <c r="N57" s="495"/>
      <c r="O57" s="495"/>
      <c r="P57" s="495"/>
      <c r="Q57" s="495"/>
      <c r="R57" s="495"/>
      <c r="S57" s="495"/>
      <c r="T57" s="495"/>
      <c r="U57" s="495"/>
      <c r="V57" s="495"/>
      <c r="W57" s="495"/>
      <c r="X57" s="495"/>
      <c r="Y57" s="495"/>
    </row>
    <row r="58" spans="1:25" s="225" customFormat="1" ht="12.75">
      <c r="A58" s="232"/>
      <c r="C58" s="212" t="s">
        <v>483</v>
      </c>
      <c r="D58" s="234" t="s">
        <v>42</v>
      </c>
      <c r="E58" s="235">
        <v>2</v>
      </c>
      <c r="F58" s="491"/>
      <c r="G58" s="242">
        <f>ROUND(E58*F58,2)</f>
        <v>0</v>
      </c>
      <c r="H58" s="495"/>
      <c r="I58" s="495"/>
      <c r="J58" s="495"/>
      <c r="K58" s="495"/>
      <c r="L58" s="495"/>
      <c r="M58" s="495"/>
      <c r="N58" s="495"/>
      <c r="O58" s="495"/>
      <c r="P58" s="495"/>
      <c r="Q58" s="495"/>
      <c r="R58" s="495"/>
      <c r="S58" s="495"/>
      <c r="T58" s="495"/>
      <c r="U58" s="495"/>
      <c r="V58" s="495"/>
      <c r="W58" s="495"/>
      <c r="X58" s="495"/>
      <c r="Y58" s="495"/>
    </row>
    <row r="59" spans="1:25" s="225" customFormat="1" ht="12.75">
      <c r="A59" s="232"/>
      <c r="C59" s="212"/>
      <c r="D59" s="234"/>
      <c r="E59" s="235"/>
      <c r="F59" s="489"/>
      <c r="G59" s="236" t="str">
        <f t="shared" si="1"/>
        <v> </v>
      </c>
      <c r="H59" s="495"/>
      <c r="I59" s="495"/>
      <c r="J59" s="495"/>
      <c r="K59" s="495"/>
      <c r="L59" s="495"/>
      <c r="M59" s="495"/>
      <c r="N59" s="495"/>
      <c r="O59" s="495"/>
      <c r="P59" s="495"/>
      <c r="Q59" s="495"/>
      <c r="R59" s="495"/>
      <c r="S59" s="495"/>
      <c r="T59" s="495"/>
      <c r="U59" s="495"/>
      <c r="V59" s="495"/>
      <c r="W59" s="495"/>
      <c r="X59" s="495"/>
      <c r="Y59" s="495"/>
    </row>
    <row r="60" spans="1:25" s="225" customFormat="1" ht="12.75">
      <c r="A60" s="232">
        <f>1+COUNT(A$3:A59)</f>
        <v>11</v>
      </c>
      <c r="C60" s="212" t="s">
        <v>548</v>
      </c>
      <c r="D60" s="234"/>
      <c r="E60" s="235"/>
      <c r="F60" s="489"/>
      <c r="G60" s="236" t="str">
        <f t="shared" si="1"/>
        <v> </v>
      </c>
      <c r="H60" s="495"/>
      <c r="I60" s="495"/>
      <c r="J60" s="495"/>
      <c r="K60" s="495"/>
      <c r="L60" s="495"/>
      <c r="M60" s="495"/>
      <c r="N60" s="495"/>
      <c r="O60" s="495"/>
      <c r="P60" s="495"/>
      <c r="Q60" s="495"/>
      <c r="R60" s="495"/>
      <c r="S60" s="495"/>
      <c r="T60" s="495"/>
      <c r="U60" s="495"/>
      <c r="V60" s="495"/>
      <c r="W60" s="495"/>
      <c r="X60" s="495"/>
      <c r="Y60" s="495"/>
    </row>
    <row r="61" spans="1:25" s="225" customFormat="1" ht="38.25">
      <c r="A61" s="232"/>
      <c r="C61" s="212" t="s">
        <v>596</v>
      </c>
      <c r="D61" s="234"/>
      <c r="E61" s="235"/>
      <c r="F61" s="489"/>
      <c r="G61" s="236" t="str">
        <f t="shared" si="1"/>
        <v> </v>
      </c>
      <c r="H61" s="495"/>
      <c r="I61" s="495"/>
      <c r="J61" s="495"/>
      <c r="K61" s="495"/>
      <c r="L61" s="495"/>
      <c r="M61" s="495"/>
      <c r="N61" s="495"/>
      <c r="O61" s="495"/>
      <c r="P61" s="495"/>
      <c r="Q61" s="495"/>
      <c r="R61" s="495"/>
      <c r="S61" s="495"/>
      <c r="T61" s="495"/>
      <c r="U61" s="495"/>
      <c r="V61" s="495"/>
      <c r="W61" s="495"/>
      <c r="X61" s="495"/>
      <c r="Y61" s="495"/>
    </row>
    <row r="62" spans="1:25" s="225" customFormat="1" ht="12.75">
      <c r="A62" s="232"/>
      <c r="B62" s="225" t="s">
        <v>476</v>
      </c>
      <c r="C62" s="212" t="s">
        <v>550</v>
      </c>
      <c r="D62" s="234"/>
      <c r="E62" s="235"/>
      <c r="F62" s="489"/>
      <c r="G62" s="236" t="str">
        <f t="shared" si="1"/>
        <v> </v>
      </c>
      <c r="H62" s="495"/>
      <c r="I62" s="495"/>
      <c r="J62" s="495"/>
      <c r="K62" s="495"/>
      <c r="L62" s="495"/>
      <c r="M62" s="495"/>
      <c r="N62" s="495"/>
      <c r="O62" s="495"/>
      <c r="P62" s="495"/>
      <c r="Q62" s="495"/>
      <c r="R62" s="495"/>
      <c r="S62" s="495"/>
      <c r="T62" s="495"/>
      <c r="U62" s="495"/>
      <c r="V62" s="495"/>
      <c r="W62" s="495"/>
      <c r="X62" s="495"/>
      <c r="Y62" s="495"/>
    </row>
    <row r="63" spans="1:25" s="225" customFormat="1" ht="12.75">
      <c r="A63" s="232"/>
      <c r="C63" s="212" t="s">
        <v>483</v>
      </c>
      <c r="D63" s="234" t="s">
        <v>42</v>
      </c>
      <c r="E63" s="235">
        <v>2</v>
      </c>
      <c r="F63" s="491"/>
      <c r="G63" s="242">
        <f>ROUND(E63*F63,2)</f>
        <v>0</v>
      </c>
      <c r="H63" s="495"/>
      <c r="I63" s="495"/>
      <c r="J63" s="495"/>
      <c r="K63" s="495"/>
      <c r="L63" s="495"/>
      <c r="M63" s="495"/>
      <c r="N63" s="495"/>
      <c r="O63" s="495"/>
      <c r="P63" s="495"/>
      <c r="Q63" s="495"/>
      <c r="R63" s="495"/>
      <c r="S63" s="495"/>
      <c r="T63" s="495"/>
      <c r="U63" s="495"/>
      <c r="V63" s="495"/>
      <c r="W63" s="495"/>
      <c r="X63" s="495"/>
      <c r="Y63" s="495"/>
    </row>
    <row r="64" spans="1:25" s="225" customFormat="1" ht="12.75">
      <c r="A64" s="232"/>
      <c r="C64" s="212"/>
      <c r="D64" s="234"/>
      <c r="E64" s="235"/>
      <c r="F64" s="491"/>
      <c r="G64" s="236"/>
      <c r="H64" s="495"/>
      <c r="I64" s="495"/>
      <c r="J64" s="495"/>
      <c r="K64" s="495"/>
      <c r="L64" s="495"/>
      <c r="M64" s="495"/>
      <c r="N64" s="495"/>
      <c r="O64" s="495"/>
      <c r="P64" s="495"/>
      <c r="Q64" s="495"/>
      <c r="R64" s="495"/>
      <c r="S64" s="495"/>
      <c r="T64" s="495"/>
      <c r="U64" s="495"/>
      <c r="V64" s="495"/>
      <c r="W64" s="495"/>
      <c r="X64" s="495"/>
      <c r="Y64" s="495"/>
    </row>
    <row r="65" spans="1:25" s="225" customFormat="1" ht="12.75">
      <c r="A65" s="232">
        <f>1+COUNT(A$2:A63)</f>
        <v>12</v>
      </c>
      <c r="C65" s="212" t="s">
        <v>544</v>
      </c>
      <c r="D65" s="234"/>
      <c r="E65" s="259"/>
      <c r="F65" s="513"/>
      <c r="G65" s="281"/>
      <c r="H65" s="516"/>
      <c r="I65" s="495"/>
      <c r="J65" s="495"/>
      <c r="K65" s="495"/>
      <c r="L65" s="495"/>
      <c r="M65" s="495"/>
      <c r="N65" s="495"/>
      <c r="O65" s="495"/>
      <c r="P65" s="495"/>
      <c r="Q65" s="495"/>
      <c r="R65" s="495"/>
      <c r="S65" s="495"/>
      <c r="T65" s="495"/>
      <c r="U65" s="495"/>
      <c r="V65" s="495"/>
      <c r="W65" s="495"/>
      <c r="X65" s="495"/>
      <c r="Y65" s="495"/>
    </row>
    <row r="66" spans="1:25" s="225" customFormat="1" ht="51">
      <c r="A66" s="232"/>
      <c r="C66" s="212" t="s">
        <v>597</v>
      </c>
      <c r="D66" s="234"/>
      <c r="E66" s="259"/>
      <c r="F66" s="513"/>
      <c r="G66" s="281"/>
      <c r="H66" s="516"/>
      <c r="I66" s="495"/>
      <c r="J66" s="495"/>
      <c r="K66" s="495"/>
      <c r="L66" s="495"/>
      <c r="M66" s="495"/>
      <c r="N66" s="495"/>
      <c r="O66" s="495"/>
      <c r="P66" s="495"/>
      <c r="Q66" s="495"/>
      <c r="R66" s="495"/>
      <c r="S66" s="495"/>
      <c r="T66" s="495"/>
      <c r="U66" s="495"/>
      <c r="V66" s="495"/>
      <c r="W66" s="495"/>
      <c r="X66" s="495"/>
      <c r="Y66" s="495"/>
    </row>
    <row r="67" spans="1:25" s="225" customFormat="1" ht="12.75">
      <c r="A67" s="232"/>
      <c r="C67" s="212" t="s">
        <v>483</v>
      </c>
      <c r="D67" s="234" t="s">
        <v>311</v>
      </c>
      <c r="E67" s="259">
        <v>5</v>
      </c>
      <c r="F67" s="510"/>
      <c r="G67" s="242">
        <f>ROUND(E67*F67,2)</f>
        <v>0</v>
      </c>
      <c r="H67" s="495"/>
      <c r="I67" s="495"/>
      <c r="J67" s="495"/>
      <c r="K67" s="495"/>
      <c r="L67" s="495"/>
      <c r="M67" s="495"/>
      <c r="N67" s="495"/>
      <c r="O67" s="495"/>
      <c r="P67" s="495"/>
      <c r="Q67" s="495"/>
      <c r="R67" s="495"/>
      <c r="S67" s="495"/>
      <c r="T67" s="495"/>
      <c r="U67" s="495"/>
      <c r="V67" s="495"/>
      <c r="W67" s="495"/>
      <c r="X67" s="495"/>
      <c r="Y67" s="495"/>
    </row>
    <row r="68" spans="1:25" s="225" customFormat="1" ht="12.75">
      <c r="A68" s="232"/>
      <c r="C68" s="212"/>
      <c r="D68" s="234"/>
      <c r="E68" s="259"/>
      <c r="F68" s="512"/>
      <c r="G68" s="290" t="str">
        <f aca="true" t="shared" si="2" ref="G68:G78">IF(SUM(E68:E68)&lt;&gt;0,SUM(E68:E68)*F68," ")</f>
        <v> </v>
      </c>
      <c r="H68" s="495"/>
      <c r="I68" s="495"/>
      <c r="J68" s="495"/>
      <c r="K68" s="495"/>
      <c r="L68" s="495"/>
      <c r="M68" s="495"/>
      <c r="N68" s="495"/>
      <c r="O68" s="495"/>
      <c r="P68" s="495"/>
      <c r="Q68" s="495"/>
      <c r="R68" s="495"/>
      <c r="S68" s="495"/>
      <c r="T68" s="495"/>
      <c r="U68" s="495"/>
      <c r="V68" s="495"/>
      <c r="W68" s="495"/>
      <c r="X68" s="495"/>
      <c r="Y68" s="495"/>
    </row>
    <row r="69" spans="1:25" s="225" customFormat="1" ht="12.75">
      <c r="A69" s="232">
        <f>1+COUNT(A$2:A68)</f>
        <v>13</v>
      </c>
      <c r="C69" s="212" t="s">
        <v>553</v>
      </c>
      <c r="D69" s="234"/>
      <c r="E69" s="259"/>
      <c r="F69" s="512"/>
      <c r="G69" s="290" t="str">
        <f t="shared" si="2"/>
        <v> </v>
      </c>
      <c r="H69" s="495"/>
      <c r="I69" s="495"/>
      <c r="J69" s="495"/>
      <c r="K69" s="495"/>
      <c r="L69" s="495"/>
      <c r="M69" s="495"/>
      <c r="N69" s="495"/>
      <c r="O69" s="495"/>
      <c r="P69" s="495"/>
      <c r="Q69" s="495"/>
      <c r="R69" s="495"/>
      <c r="S69" s="495"/>
      <c r="T69" s="495"/>
      <c r="U69" s="495"/>
      <c r="V69" s="495"/>
      <c r="W69" s="495"/>
      <c r="X69" s="495"/>
      <c r="Y69" s="495"/>
    </row>
    <row r="70" spans="1:25" s="225" customFormat="1" ht="38.25">
      <c r="A70" s="232"/>
      <c r="C70" s="212" t="s">
        <v>554</v>
      </c>
      <c r="D70" s="234"/>
      <c r="E70" s="259"/>
      <c r="F70" s="512"/>
      <c r="G70" s="290" t="str">
        <f t="shared" si="2"/>
        <v> </v>
      </c>
      <c r="H70" s="495"/>
      <c r="I70" s="495"/>
      <c r="J70" s="495"/>
      <c r="K70" s="495"/>
      <c r="L70" s="495"/>
      <c r="M70" s="495"/>
      <c r="N70" s="495"/>
      <c r="O70" s="495"/>
      <c r="P70" s="495"/>
      <c r="Q70" s="495"/>
      <c r="R70" s="495"/>
      <c r="S70" s="495"/>
      <c r="T70" s="495"/>
      <c r="U70" s="495"/>
      <c r="V70" s="495"/>
      <c r="W70" s="495"/>
      <c r="X70" s="495"/>
      <c r="Y70" s="495"/>
    </row>
    <row r="71" spans="1:25" s="225" customFormat="1" ht="12.75">
      <c r="A71" s="232"/>
      <c r="C71" s="212" t="s">
        <v>598</v>
      </c>
      <c r="D71" s="234" t="s">
        <v>307</v>
      </c>
      <c r="E71" s="259">
        <v>1</v>
      </c>
      <c r="F71" s="510"/>
      <c r="G71" s="242">
        <f>ROUND(E71*F71,2)</f>
        <v>0</v>
      </c>
      <c r="H71" s="495"/>
      <c r="I71" s="495"/>
      <c r="J71" s="495"/>
      <c r="K71" s="495"/>
      <c r="L71" s="495"/>
      <c r="M71" s="495"/>
      <c r="N71" s="495"/>
      <c r="O71" s="495"/>
      <c r="P71" s="495"/>
      <c r="Q71" s="495"/>
      <c r="R71" s="495"/>
      <c r="S71" s="495"/>
      <c r="T71" s="495"/>
      <c r="U71" s="495"/>
      <c r="V71" s="495"/>
      <c r="W71" s="495"/>
      <c r="X71" s="495"/>
      <c r="Y71" s="495"/>
    </row>
    <row r="72" spans="1:25" s="248" customFormat="1" ht="12.75">
      <c r="A72" s="237"/>
      <c r="C72" s="239"/>
      <c r="D72" s="240"/>
      <c r="E72" s="241"/>
      <c r="F72" s="509"/>
      <c r="G72" s="267" t="str">
        <f>IF(E72&lt;&gt;0,E72*F72," ")</f>
        <v> </v>
      </c>
      <c r="H72" s="508"/>
      <c r="I72" s="508"/>
      <c r="J72" s="508"/>
      <c r="K72" s="508"/>
      <c r="L72" s="508"/>
      <c r="M72" s="508"/>
      <c r="N72" s="508"/>
      <c r="O72" s="508"/>
      <c r="P72" s="508"/>
      <c r="Q72" s="508"/>
      <c r="R72" s="508"/>
      <c r="S72" s="508"/>
      <c r="T72" s="508"/>
      <c r="U72" s="508"/>
      <c r="V72" s="508"/>
      <c r="W72" s="508"/>
      <c r="X72" s="508"/>
      <c r="Y72" s="508"/>
    </row>
    <row r="73" spans="1:25" s="248" customFormat="1" ht="12.75">
      <c r="A73" s="237">
        <f>1+COUNT(A$3:A72)</f>
        <v>14</v>
      </c>
      <c r="C73" s="239" t="s">
        <v>599</v>
      </c>
      <c r="D73" s="240"/>
      <c r="E73" s="241"/>
      <c r="F73" s="509"/>
      <c r="G73" s="267" t="str">
        <f>IF(E73&lt;&gt;0,E73*F73," ")</f>
        <v> </v>
      </c>
      <c r="H73" s="508"/>
      <c r="I73" s="508"/>
      <c r="J73" s="508"/>
      <c r="K73" s="508"/>
      <c r="L73" s="508"/>
      <c r="M73" s="508"/>
      <c r="N73" s="508"/>
      <c r="O73" s="508"/>
      <c r="P73" s="508"/>
      <c r="Q73" s="508"/>
      <c r="R73" s="508"/>
      <c r="S73" s="508"/>
      <c r="T73" s="508"/>
      <c r="U73" s="508"/>
      <c r="V73" s="508"/>
      <c r="W73" s="508"/>
      <c r="X73" s="508"/>
      <c r="Y73" s="508"/>
    </row>
    <row r="74" spans="1:25" s="248" customFormat="1" ht="12.75">
      <c r="A74" s="237"/>
      <c r="C74" s="239" t="s">
        <v>600</v>
      </c>
      <c r="D74" s="240"/>
      <c r="E74" s="241"/>
      <c r="F74" s="509"/>
      <c r="G74" s="267" t="str">
        <f>IF(E74&lt;&gt;0,E74*F74," ")</f>
        <v> </v>
      </c>
      <c r="H74" s="508"/>
      <c r="I74" s="508"/>
      <c r="J74" s="508"/>
      <c r="K74" s="508"/>
      <c r="L74" s="508"/>
      <c r="M74" s="508"/>
      <c r="N74" s="508"/>
      <c r="O74" s="508"/>
      <c r="P74" s="508"/>
      <c r="Q74" s="508"/>
      <c r="R74" s="508"/>
      <c r="S74" s="508"/>
      <c r="T74" s="508"/>
      <c r="U74" s="508"/>
      <c r="V74" s="508"/>
      <c r="W74" s="508"/>
      <c r="X74" s="508"/>
      <c r="Y74" s="508"/>
    </row>
    <row r="75" spans="1:25" s="239" customFormat="1" ht="12.75">
      <c r="A75" s="237"/>
      <c r="B75" s="248"/>
      <c r="C75" s="212" t="s">
        <v>598</v>
      </c>
      <c r="D75" s="240" t="s">
        <v>71</v>
      </c>
      <c r="E75" s="241">
        <v>6</v>
      </c>
      <c r="F75" s="491"/>
      <c r="G75" s="242">
        <f>ROUND(E75*F75,2)</f>
        <v>0</v>
      </c>
      <c r="H75" s="508"/>
      <c r="I75" s="508"/>
      <c r="J75" s="508"/>
      <c r="K75" s="508"/>
      <c r="L75" s="508"/>
      <c r="M75" s="508"/>
      <c r="N75" s="508"/>
      <c r="O75" s="508"/>
      <c r="P75" s="508"/>
      <c r="Q75" s="508"/>
      <c r="R75" s="508"/>
      <c r="S75" s="508"/>
      <c r="T75" s="508"/>
      <c r="U75" s="508"/>
      <c r="V75" s="508"/>
      <c r="W75" s="508"/>
      <c r="X75" s="508"/>
      <c r="Y75" s="498"/>
    </row>
    <row r="76" spans="1:25" s="295" customFormat="1" ht="12.75">
      <c r="A76" s="291"/>
      <c r="B76" s="291"/>
      <c r="C76" s="292"/>
      <c r="D76" s="254"/>
      <c r="E76" s="293"/>
      <c r="F76" s="510"/>
      <c r="G76" s="290" t="str">
        <f t="shared" si="2"/>
        <v> </v>
      </c>
      <c r="H76" s="517"/>
      <c r="I76" s="517"/>
      <c r="J76" s="517"/>
      <c r="K76" s="517"/>
      <c r="L76" s="517"/>
      <c r="M76" s="517"/>
      <c r="N76" s="517"/>
      <c r="O76" s="517"/>
      <c r="P76" s="517"/>
      <c r="Q76" s="517"/>
      <c r="R76" s="517"/>
      <c r="S76" s="517"/>
      <c r="T76" s="517"/>
      <c r="U76" s="518"/>
      <c r="V76" s="518"/>
      <c r="W76" s="518"/>
      <c r="X76" s="518"/>
      <c r="Y76" s="518"/>
    </row>
    <row r="77" spans="1:25" s="225" customFormat="1" ht="12.75">
      <c r="A77" s="232">
        <f>1+COUNT(A$2:A76)</f>
        <v>15</v>
      </c>
      <c r="C77" s="212" t="s">
        <v>601</v>
      </c>
      <c r="D77" s="234"/>
      <c r="E77" s="259"/>
      <c r="F77" s="512"/>
      <c r="G77" s="290" t="str">
        <f t="shared" si="2"/>
        <v> </v>
      </c>
      <c r="H77" s="495"/>
      <c r="I77" s="495"/>
      <c r="J77" s="495"/>
      <c r="K77" s="495"/>
      <c r="L77" s="495"/>
      <c r="M77" s="495"/>
      <c r="N77" s="495"/>
      <c r="O77" s="495"/>
      <c r="P77" s="495"/>
      <c r="Q77" s="495"/>
      <c r="R77" s="495"/>
      <c r="S77" s="495"/>
      <c r="T77" s="495"/>
      <c r="U77" s="495"/>
      <c r="V77" s="495"/>
      <c r="W77" s="495"/>
      <c r="X77" s="495"/>
      <c r="Y77" s="495"/>
    </row>
    <row r="78" spans="1:25" s="225" customFormat="1" ht="12.75">
      <c r="A78" s="232"/>
      <c r="C78" s="212" t="s">
        <v>602</v>
      </c>
      <c r="D78" s="234"/>
      <c r="E78" s="259"/>
      <c r="F78" s="512"/>
      <c r="G78" s="290" t="str">
        <f t="shared" si="2"/>
        <v> </v>
      </c>
      <c r="H78" s="495"/>
      <c r="I78" s="495"/>
      <c r="J78" s="495"/>
      <c r="K78" s="495"/>
      <c r="L78" s="495"/>
      <c r="M78" s="495"/>
      <c r="N78" s="495"/>
      <c r="O78" s="495"/>
      <c r="P78" s="495"/>
      <c r="Q78" s="495"/>
      <c r="R78" s="495"/>
      <c r="S78" s="495"/>
      <c r="T78" s="495"/>
      <c r="U78" s="495"/>
      <c r="V78" s="495"/>
      <c r="W78" s="495"/>
      <c r="X78" s="495"/>
      <c r="Y78" s="495"/>
    </row>
    <row r="79" spans="1:25" s="225" customFormat="1" ht="12.75">
      <c r="A79" s="232"/>
      <c r="C79" s="212" t="s">
        <v>598</v>
      </c>
      <c r="D79" s="234" t="s">
        <v>71</v>
      </c>
      <c r="E79" s="259">
        <v>3</v>
      </c>
      <c r="F79" s="510"/>
      <c r="G79" s="242">
        <f>ROUND(E79*F79,2)</f>
        <v>0</v>
      </c>
      <c r="H79" s="495"/>
      <c r="I79" s="495"/>
      <c r="J79" s="495"/>
      <c r="K79" s="495"/>
      <c r="L79" s="495"/>
      <c r="M79" s="495"/>
      <c r="N79" s="495"/>
      <c r="O79" s="495"/>
      <c r="P79" s="495"/>
      <c r="Q79" s="495"/>
      <c r="R79" s="495"/>
      <c r="S79" s="495"/>
      <c r="T79" s="495"/>
      <c r="U79" s="495"/>
      <c r="V79" s="495"/>
      <c r="W79" s="495"/>
      <c r="X79" s="495"/>
      <c r="Y79" s="495"/>
    </row>
    <row r="80" spans="1:25" s="225" customFormat="1" ht="12.75">
      <c r="A80" s="232"/>
      <c r="C80" s="212"/>
      <c r="D80" s="234"/>
      <c r="E80" s="235"/>
      <c r="F80" s="489"/>
      <c r="G80" s="236" t="str">
        <f aca="true" t="shared" si="3" ref="G80:G88">IF(E80&lt;&gt;0,E80*F80," ")</f>
        <v> </v>
      </c>
      <c r="H80" s="495"/>
      <c r="I80" s="495"/>
      <c r="J80" s="495"/>
      <c r="K80" s="495"/>
      <c r="L80" s="495"/>
      <c r="M80" s="495"/>
      <c r="N80" s="495"/>
      <c r="O80" s="495"/>
      <c r="P80" s="495"/>
      <c r="Q80" s="495"/>
      <c r="R80" s="495"/>
      <c r="S80" s="495"/>
      <c r="T80" s="495"/>
      <c r="U80" s="495"/>
      <c r="V80" s="495"/>
      <c r="W80" s="495"/>
      <c r="X80" s="495"/>
      <c r="Y80" s="495"/>
    </row>
    <row r="81" spans="1:25" s="225" customFormat="1" ht="12.75">
      <c r="A81" s="232">
        <f>1+COUNT(A$3:A80)</f>
        <v>16</v>
      </c>
      <c r="C81" s="212" t="s">
        <v>603</v>
      </c>
      <c r="D81" s="234"/>
      <c r="E81" s="235"/>
      <c r="F81" s="489"/>
      <c r="G81" s="236" t="str">
        <f t="shared" si="3"/>
        <v> </v>
      </c>
      <c r="H81" s="495"/>
      <c r="I81" s="495"/>
      <c r="J81" s="495"/>
      <c r="K81" s="495"/>
      <c r="L81" s="495"/>
      <c r="M81" s="495"/>
      <c r="N81" s="495"/>
      <c r="O81" s="495"/>
      <c r="P81" s="495"/>
      <c r="Q81" s="495"/>
      <c r="R81" s="495"/>
      <c r="S81" s="495"/>
      <c r="T81" s="495"/>
      <c r="U81" s="495"/>
      <c r="V81" s="495"/>
      <c r="W81" s="495"/>
      <c r="X81" s="495"/>
      <c r="Y81" s="495"/>
    </row>
    <row r="82" spans="1:25" s="225" customFormat="1" ht="38.25">
      <c r="A82" s="232"/>
      <c r="C82" s="212" t="s">
        <v>595</v>
      </c>
      <c r="D82" s="234"/>
      <c r="E82" s="235"/>
      <c r="F82" s="489"/>
      <c r="G82" s="236" t="str">
        <f t="shared" si="3"/>
        <v> </v>
      </c>
      <c r="H82" s="495"/>
      <c r="I82" s="495"/>
      <c r="J82" s="495"/>
      <c r="K82" s="495"/>
      <c r="L82" s="495"/>
      <c r="M82" s="495"/>
      <c r="N82" s="495"/>
      <c r="O82" s="495"/>
      <c r="P82" s="495"/>
      <c r="Q82" s="495"/>
      <c r="R82" s="495"/>
      <c r="S82" s="495"/>
      <c r="T82" s="495"/>
      <c r="U82" s="495"/>
      <c r="V82" s="495"/>
      <c r="W82" s="495"/>
      <c r="X82" s="495"/>
      <c r="Y82" s="495"/>
    </row>
    <row r="83" spans="1:25" s="225" customFormat="1" ht="12.75">
      <c r="A83" s="232"/>
      <c r="B83" s="225" t="s">
        <v>476</v>
      </c>
      <c r="C83" s="212"/>
      <c r="D83" s="234"/>
      <c r="E83" s="235"/>
      <c r="F83" s="489"/>
      <c r="G83" s="236" t="str">
        <f t="shared" si="3"/>
        <v> </v>
      </c>
      <c r="H83" s="495"/>
      <c r="I83" s="495"/>
      <c r="J83" s="495"/>
      <c r="K83" s="495"/>
      <c r="L83" s="495"/>
      <c r="M83" s="495"/>
      <c r="N83" s="495"/>
      <c r="O83" s="495"/>
      <c r="P83" s="495"/>
      <c r="Q83" s="495"/>
      <c r="R83" s="495"/>
      <c r="S83" s="495"/>
      <c r="T83" s="495"/>
      <c r="U83" s="495"/>
      <c r="V83" s="495"/>
      <c r="W83" s="495"/>
      <c r="X83" s="495"/>
      <c r="Y83" s="495"/>
    </row>
    <row r="84" spans="1:25" s="225" customFormat="1" ht="12.75">
      <c r="A84" s="232"/>
      <c r="C84" s="212" t="s">
        <v>483</v>
      </c>
      <c r="D84" s="234" t="s">
        <v>42</v>
      </c>
      <c r="E84" s="235">
        <v>25</v>
      </c>
      <c r="F84" s="491"/>
      <c r="G84" s="242">
        <f>ROUND(E84*F84,2)</f>
        <v>0</v>
      </c>
      <c r="H84" s="495"/>
      <c r="I84" s="495"/>
      <c r="J84" s="495"/>
      <c r="K84" s="495"/>
      <c r="L84" s="495"/>
      <c r="M84" s="495"/>
      <c r="N84" s="495"/>
      <c r="O84" s="495"/>
      <c r="P84" s="495"/>
      <c r="Q84" s="495"/>
      <c r="R84" s="495"/>
      <c r="S84" s="495"/>
      <c r="T84" s="495"/>
      <c r="U84" s="495"/>
      <c r="V84" s="495"/>
      <c r="W84" s="495"/>
      <c r="X84" s="495"/>
      <c r="Y84" s="495"/>
    </row>
    <row r="85" spans="1:25" s="225" customFormat="1" ht="12.75">
      <c r="A85" s="232"/>
      <c r="C85" s="212"/>
      <c r="D85" s="234"/>
      <c r="E85" s="235"/>
      <c r="F85" s="489"/>
      <c r="G85" s="236" t="str">
        <f t="shared" si="3"/>
        <v> </v>
      </c>
      <c r="H85" s="495"/>
      <c r="I85" s="495"/>
      <c r="J85" s="495"/>
      <c r="K85" s="495"/>
      <c r="L85" s="495"/>
      <c r="M85" s="495"/>
      <c r="N85" s="495"/>
      <c r="O85" s="495"/>
      <c r="P85" s="495"/>
      <c r="Q85" s="495"/>
      <c r="R85" s="495"/>
      <c r="S85" s="495"/>
      <c r="T85" s="495"/>
      <c r="U85" s="495"/>
      <c r="V85" s="495"/>
      <c r="W85" s="495"/>
      <c r="X85" s="495"/>
      <c r="Y85" s="495"/>
    </row>
    <row r="86" spans="1:25" s="225" customFormat="1" ht="12.75">
      <c r="A86" s="232">
        <f>1+COUNT(A$3:A85)</f>
        <v>17</v>
      </c>
      <c r="C86" s="212" t="s">
        <v>604</v>
      </c>
      <c r="D86" s="234"/>
      <c r="E86" s="235"/>
      <c r="F86" s="489"/>
      <c r="G86" s="236" t="str">
        <f t="shared" si="3"/>
        <v> </v>
      </c>
      <c r="H86" s="495"/>
      <c r="I86" s="495"/>
      <c r="J86" s="495"/>
      <c r="K86" s="495"/>
      <c r="L86" s="495"/>
      <c r="M86" s="495"/>
      <c r="N86" s="495"/>
      <c r="O86" s="495"/>
      <c r="P86" s="495"/>
      <c r="Q86" s="495"/>
      <c r="R86" s="495"/>
      <c r="S86" s="495"/>
      <c r="T86" s="495"/>
      <c r="U86" s="495"/>
      <c r="V86" s="495"/>
      <c r="W86" s="495"/>
      <c r="X86" s="495"/>
      <c r="Y86" s="495"/>
    </row>
    <row r="87" spans="1:25" s="225" customFormat="1" ht="38.25">
      <c r="A87" s="232"/>
      <c r="C87" s="212" t="s">
        <v>596</v>
      </c>
      <c r="D87" s="234"/>
      <c r="E87" s="235"/>
      <c r="F87" s="489"/>
      <c r="G87" s="236" t="str">
        <f t="shared" si="3"/>
        <v> </v>
      </c>
      <c r="H87" s="495"/>
      <c r="I87" s="495"/>
      <c r="J87" s="495"/>
      <c r="K87" s="495"/>
      <c r="L87" s="495"/>
      <c r="M87" s="495"/>
      <c r="N87" s="495"/>
      <c r="O87" s="495"/>
      <c r="P87" s="495"/>
      <c r="Q87" s="495"/>
      <c r="R87" s="495"/>
      <c r="S87" s="495"/>
      <c r="T87" s="495"/>
      <c r="U87" s="495"/>
      <c r="V87" s="495"/>
      <c r="W87" s="495"/>
      <c r="X87" s="495"/>
      <c r="Y87" s="495"/>
    </row>
    <row r="88" spans="1:25" s="225" customFormat="1" ht="12.75">
      <c r="A88" s="232"/>
      <c r="B88" s="225" t="s">
        <v>476</v>
      </c>
      <c r="C88" s="212" t="s">
        <v>550</v>
      </c>
      <c r="D88" s="234"/>
      <c r="E88" s="235"/>
      <c r="F88" s="489"/>
      <c r="G88" s="236" t="str">
        <f t="shared" si="3"/>
        <v> </v>
      </c>
      <c r="H88" s="495"/>
      <c r="I88" s="495"/>
      <c r="J88" s="495"/>
      <c r="K88" s="495"/>
      <c r="L88" s="495"/>
      <c r="M88" s="495"/>
      <c r="N88" s="495"/>
      <c r="O88" s="495"/>
      <c r="P88" s="495"/>
      <c r="Q88" s="495"/>
      <c r="R88" s="495"/>
      <c r="S88" s="495"/>
      <c r="T88" s="495"/>
      <c r="U88" s="495"/>
      <c r="V88" s="495"/>
      <c r="W88" s="495"/>
      <c r="X88" s="495"/>
      <c r="Y88" s="495"/>
    </row>
    <row r="89" spans="1:25" s="225" customFormat="1" ht="12.75">
      <c r="A89" s="232"/>
      <c r="C89" s="212" t="s">
        <v>483</v>
      </c>
      <c r="D89" s="234" t="s">
        <v>42</v>
      </c>
      <c r="E89" s="235">
        <v>52</v>
      </c>
      <c r="F89" s="491"/>
      <c r="G89" s="242">
        <f>ROUND(E89*F89,2)</f>
        <v>0</v>
      </c>
      <c r="H89" s="495"/>
      <c r="I89" s="495"/>
      <c r="J89" s="495"/>
      <c r="K89" s="495"/>
      <c r="L89" s="495"/>
      <c r="M89" s="495"/>
      <c r="N89" s="495"/>
      <c r="O89" s="495"/>
      <c r="P89" s="495"/>
      <c r="Q89" s="495"/>
      <c r="R89" s="495"/>
      <c r="S89" s="495"/>
      <c r="T89" s="495"/>
      <c r="U89" s="495"/>
      <c r="V89" s="495"/>
      <c r="W89" s="495"/>
      <c r="X89" s="495"/>
      <c r="Y89" s="495"/>
    </row>
    <row r="90" ht="12.75">
      <c r="G90" s="281" t="str">
        <f>IF(E90&lt;&gt;0,E90*F90," ")</f>
        <v> </v>
      </c>
    </row>
    <row r="91" spans="1:7" ht="12.75">
      <c r="A91" s="268"/>
      <c r="B91" s="269"/>
      <c r="C91" s="270" t="str">
        <f>+C1</f>
        <v>RADIATORJI</v>
      </c>
      <c r="D91" s="271"/>
      <c r="E91" s="296"/>
      <c r="F91" s="297"/>
      <c r="G91" s="298">
        <f>SUM(G3:G90)</f>
        <v>0</v>
      </c>
    </row>
  </sheetData>
  <sheetProtection password="FBF2" sheet="1" selectLockedCells="1"/>
  <printOptions/>
  <pageMargins left="0.984251968503937" right="0.3937007874015748" top="0.5905511811023623" bottom="0.5905511811023623" header="0.1968503937007874" footer="0.1968503937007874"/>
  <pageSetup horizontalDpi="600" verticalDpi="600" orientation="portrait" paperSize="9" scale="91" r:id="rId1"/>
  <headerFooter alignWithMargins="0">
    <oddHeader>&amp;R             PINSS d.o.o. Nova Gorica</oddHeader>
    <oddFooter>&amp;L             &amp;F&amp;RStran &amp;P (&amp;N)</oddFooter>
  </headerFooter>
  <ignoredErrors>
    <ignoredError sqref="G29:G89" formula="1"/>
  </ignoredErrors>
</worksheet>
</file>

<file path=xl/worksheets/sheet16.xml><?xml version="1.0" encoding="utf-8"?>
<worksheet xmlns="http://schemas.openxmlformats.org/spreadsheetml/2006/main" xmlns:r="http://schemas.openxmlformats.org/officeDocument/2006/relationships">
  <dimension ref="A1:AC123"/>
  <sheetViews>
    <sheetView view="pageBreakPreview" zoomScaleNormal="130" zoomScaleSheetLayoutView="100" zoomScalePageLayoutView="0" workbookViewId="0" topLeftCell="A1">
      <pane ySplit="1" topLeftCell="A2" activePane="bottomLeft" state="frozen"/>
      <selection pane="topLeft" activeCell="C23" sqref="C23"/>
      <selection pane="bottomLeft" activeCell="F7" sqref="F7"/>
    </sheetView>
  </sheetViews>
  <sheetFormatPr defaultColWidth="9.00390625" defaultRowHeight="12.75" outlineLevelRow="1"/>
  <cols>
    <col min="1" max="1" width="5.75390625" style="232" customWidth="1"/>
    <col min="2" max="2" width="5.75390625" style="225" customWidth="1"/>
    <col min="3" max="3" width="50.75390625" style="233" customWidth="1"/>
    <col min="4" max="4" width="6.75390625" style="234" customWidth="1"/>
    <col min="5" max="5" width="7.75390625" style="235" customWidth="1"/>
    <col min="6" max="7" width="10.75390625" style="236" customWidth="1"/>
    <col min="8" max="10" width="9.25390625" style="495" customWidth="1"/>
    <col min="11" max="24" width="9.125" style="495" customWidth="1"/>
    <col min="25" max="25" width="9.125" style="496" customWidth="1"/>
    <col min="26" max="27" width="9.125" style="212" customWidth="1"/>
    <col min="28" max="28" width="7.75390625" style="235" customWidth="1"/>
    <col min="29" max="16384" width="9.125" style="212" customWidth="1"/>
  </cols>
  <sheetData>
    <row r="1" spans="1:28" ht="15">
      <c r="A1" s="221" t="s">
        <v>605</v>
      </c>
      <c r="B1" s="209"/>
      <c r="C1" s="222" t="s">
        <v>606</v>
      </c>
      <c r="D1" s="209"/>
      <c r="E1" s="223"/>
      <c r="F1" s="224"/>
      <c r="G1" s="224">
        <f>+G123</f>
        <v>0</v>
      </c>
      <c r="AB1" s="223"/>
    </row>
    <row r="3" spans="1:28" ht="12.75">
      <c r="A3" s="226" t="s">
        <v>446</v>
      </c>
      <c r="B3" s="227"/>
      <c r="C3" s="228" t="s">
        <v>447</v>
      </c>
      <c r="D3" s="229" t="s">
        <v>248</v>
      </c>
      <c r="E3" s="230" t="s">
        <v>249</v>
      </c>
      <c r="F3" s="231" t="s">
        <v>448</v>
      </c>
      <c r="G3" s="231" t="s">
        <v>449</v>
      </c>
      <c r="W3" s="496"/>
      <c r="X3" s="496"/>
      <c r="AB3" s="230"/>
    </row>
    <row r="4" spans="1:28" s="225" customFormat="1" ht="12.75">
      <c r="A4" s="232"/>
      <c r="C4" s="233"/>
      <c r="D4" s="234"/>
      <c r="E4" s="235"/>
      <c r="F4" s="236"/>
      <c r="G4" s="236" t="str">
        <f>IF(E4&lt;&gt;0,E4*F4," ")</f>
        <v> </v>
      </c>
      <c r="H4" s="495"/>
      <c r="I4" s="495"/>
      <c r="J4" s="495"/>
      <c r="K4" s="495"/>
      <c r="L4" s="495"/>
      <c r="M4" s="495"/>
      <c r="N4" s="495"/>
      <c r="O4" s="495"/>
      <c r="P4" s="495"/>
      <c r="Q4" s="495"/>
      <c r="R4" s="495"/>
      <c r="S4" s="495"/>
      <c r="T4" s="495"/>
      <c r="U4" s="495"/>
      <c r="V4" s="495"/>
      <c r="W4" s="495"/>
      <c r="X4" s="495"/>
      <c r="Y4" s="495"/>
      <c r="AB4" s="235"/>
    </row>
    <row r="5" spans="1:28" ht="12.75">
      <c r="A5" s="245">
        <f>1+COUNT(A$2:A4)</f>
        <v>1</v>
      </c>
      <c r="B5" s="246"/>
      <c r="C5" s="212" t="s">
        <v>607</v>
      </c>
      <c r="F5" s="492"/>
      <c r="G5" s="247" t="str">
        <f aca="true" t="shared" si="0" ref="G5:G35">IF(E5&lt;&gt;0,E5*F5," ")</f>
        <v> </v>
      </c>
      <c r="H5" s="496"/>
      <c r="I5" s="496"/>
      <c r="J5" s="496"/>
      <c r="K5" s="496"/>
      <c r="L5" s="496"/>
      <c r="M5" s="496"/>
      <c r="N5" s="496"/>
      <c r="O5" s="496"/>
      <c r="P5" s="496"/>
      <c r="Q5" s="496"/>
      <c r="R5" s="496"/>
      <c r="S5" s="496"/>
      <c r="T5" s="496"/>
      <c r="U5" s="496"/>
      <c r="V5" s="496"/>
      <c r="W5" s="496"/>
      <c r="X5" s="496"/>
      <c r="AB5" s="212"/>
    </row>
    <row r="6" spans="1:28" ht="63.75">
      <c r="A6" s="245"/>
      <c r="B6" s="246"/>
      <c r="C6" s="212" t="s">
        <v>608</v>
      </c>
      <c r="F6" s="492"/>
      <c r="G6" s="247" t="str">
        <f t="shared" si="0"/>
        <v> </v>
      </c>
      <c r="H6" s="496"/>
      <c r="I6" s="496"/>
      <c r="J6" s="496"/>
      <c r="K6" s="496"/>
      <c r="L6" s="496"/>
      <c r="M6" s="496"/>
      <c r="N6" s="496"/>
      <c r="O6" s="496"/>
      <c r="P6" s="496"/>
      <c r="Q6" s="496"/>
      <c r="R6" s="496"/>
      <c r="S6" s="496"/>
      <c r="T6" s="496"/>
      <c r="U6" s="496"/>
      <c r="V6" s="496"/>
      <c r="W6" s="496"/>
      <c r="X6" s="496"/>
      <c r="AB6" s="212"/>
    </row>
    <row r="7" spans="1:28" ht="12.75">
      <c r="A7" s="245"/>
      <c r="B7" s="246"/>
      <c r="C7" s="212" t="s">
        <v>462</v>
      </c>
      <c r="D7" s="234" t="s">
        <v>71</v>
      </c>
      <c r="E7" s="235">
        <v>4</v>
      </c>
      <c r="F7" s="491"/>
      <c r="G7" s="242">
        <f>ROUND(E7*F7,2)</f>
        <v>0</v>
      </c>
      <c r="H7" s="496"/>
      <c r="I7" s="496"/>
      <c r="J7" s="496"/>
      <c r="K7" s="496"/>
      <c r="L7" s="496"/>
      <c r="M7" s="496"/>
      <c r="N7" s="496"/>
      <c r="O7" s="496"/>
      <c r="P7" s="496"/>
      <c r="Q7" s="496"/>
      <c r="R7" s="496"/>
      <c r="S7" s="496"/>
      <c r="T7" s="496"/>
      <c r="U7" s="496"/>
      <c r="V7" s="496"/>
      <c r="W7" s="496"/>
      <c r="X7" s="496"/>
      <c r="AB7" s="212"/>
    </row>
    <row r="8" spans="1:28" ht="12.75">
      <c r="A8" s="245"/>
      <c r="B8" s="246" t="s">
        <v>609</v>
      </c>
      <c r="C8" s="218" t="s">
        <v>610</v>
      </c>
      <c r="F8" s="491"/>
      <c r="G8" s="247"/>
      <c r="H8" s="496"/>
      <c r="I8" s="496"/>
      <c r="J8" s="496"/>
      <c r="K8" s="496"/>
      <c r="L8" s="496"/>
      <c r="M8" s="496"/>
      <c r="N8" s="496"/>
      <c r="O8" s="496"/>
      <c r="P8" s="496"/>
      <c r="Q8" s="496"/>
      <c r="R8" s="496"/>
      <c r="S8" s="496"/>
      <c r="T8" s="496"/>
      <c r="U8" s="496"/>
      <c r="V8" s="496"/>
      <c r="W8" s="496"/>
      <c r="X8" s="496"/>
      <c r="AB8" s="212"/>
    </row>
    <row r="9" spans="1:25" s="248" customFormat="1" ht="12.75">
      <c r="A9" s="237"/>
      <c r="C9" s="239"/>
      <c r="D9" s="240"/>
      <c r="E9" s="241"/>
      <c r="F9" s="509"/>
      <c r="G9" s="267" t="str">
        <f t="shared" si="0"/>
        <v> </v>
      </c>
      <c r="H9" s="508"/>
      <c r="I9" s="508"/>
      <c r="J9" s="508"/>
      <c r="K9" s="508"/>
      <c r="L9" s="508"/>
      <c r="M9" s="508"/>
      <c r="N9" s="508"/>
      <c r="O9" s="508"/>
      <c r="P9" s="508"/>
      <c r="Q9" s="508"/>
      <c r="R9" s="508"/>
      <c r="S9" s="508"/>
      <c r="T9" s="508"/>
      <c r="U9" s="508"/>
      <c r="V9" s="508"/>
      <c r="W9" s="508"/>
      <c r="X9" s="508"/>
      <c r="Y9" s="508"/>
    </row>
    <row r="10" spans="1:25" s="248" customFormat="1" ht="12.75">
      <c r="A10" s="237">
        <f>1+COUNT(A$3:A9)</f>
        <v>2</v>
      </c>
      <c r="C10" s="239" t="s">
        <v>611</v>
      </c>
      <c r="D10" s="240"/>
      <c r="E10" s="241"/>
      <c r="F10" s="509"/>
      <c r="G10" s="267" t="str">
        <f t="shared" si="0"/>
        <v> </v>
      </c>
      <c r="H10" s="508"/>
      <c r="I10" s="508"/>
      <c r="J10" s="508"/>
      <c r="K10" s="508"/>
      <c r="L10" s="508"/>
      <c r="M10" s="508"/>
      <c r="N10" s="508"/>
      <c r="O10" s="508"/>
      <c r="P10" s="508"/>
      <c r="Q10" s="508"/>
      <c r="R10" s="508"/>
      <c r="S10" s="508"/>
      <c r="T10" s="508"/>
      <c r="U10" s="508"/>
      <c r="V10" s="508"/>
      <c r="W10" s="508"/>
      <c r="X10" s="508"/>
      <c r="Y10" s="508"/>
    </row>
    <row r="11" spans="1:25" s="248" customFormat="1" ht="12.75">
      <c r="A11" s="237"/>
      <c r="C11" s="239" t="s">
        <v>612</v>
      </c>
      <c r="D11" s="240"/>
      <c r="E11" s="241"/>
      <c r="F11" s="509"/>
      <c r="G11" s="267" t="str">
        <f t="shared" si="0"/>
        <v> </v>
      </c>
      <c r="H11" s="508"/>
      <c r="I11" s="508"/>
      <c r="J11" s="508"/>
      <c r="K11" s="508"/>
      <c r="L11" s="508"/>
      <c r="M11" s="508"/>
      <c r="N11" s="508"/>
      <c r="O11" s="508"/>
      <c r="P11" s="508"/>
      <c r="Q11" s="508"/>
      <c r="R11" s="508"/>
      <c r="S11" s="508"/>
      <c r="T11" s="508"/>
      <c r="U11" s="508"/>
      <c r="V11" s="508"/>
      <c r="W11" s="508"/>
      <c r="X11" s="508"/>
      <c r="Y11" s="508"/>
    </row>
    <row r="12" spans="1:25" s="239" customFormat="1" ht="12.75">
      <c r="A12" s="237"/>
      <c r="B12" s="248"/>
      <c r="D12" s="240" t="s">
        <v>71</v>
      </c>
      <c r="E12" s="241">
        <v>6</v>
      </c>
      <c r="F12" s="491"/>
      <c r="G12" s="242">
        <f>ROUND(E12*F12,2)</f>
        <v>0</v>
      </c>
      <c r="H12" s="508"/>
      <c r="I12" s="508"/>
      <c r="J12" s="508"/>
      <c r="K12" s="508"/>
      <c r="L12" s="508"/>
      <c r="M12" s="508"/>
      <c r="N12" s="508"/>
      <c r="O12" s="508"/>
      <c r="P12" s="508"/>
      <c r="Q12" s="508"/>
      <c r="R12" s="508"/>
      <c r="S12" s="508"/>
      <c r="T12" s="508"/>
      <c r="U12" s="508"/>
      <c r="V12" s="508"/>
      <c r="W12" s="508"/>
      <c r="X12" s="508"/>
      <c r="Y12" s="498"/>
    </row>
    <row r="13" spans="1:25" s="248" customFormat="1" ht="12.75">
      <c r="A13" s="237"/>
      <c r="C13" s="239"/>
      <c r="D13" s="240"/>
      <c r="E13" s="241"/>
      <c r="F13" s="509"/>
      <c r="G13" s="267" t="str">
        <f>IF(E13&lt;&gt;0,E13*F13," ")</f>
        <v> </v>
      </c>
      <c r="H13" s="508"/>
      <c r="I13" s="508"/>
      <c r="J13" s="508"/>
      <c r="K13" s="508"/>
      <c r="L13" s="508"/>
      <c r="M13" s="508"/>
      <c r="N13" s="508"/>
      <c r="O13" s="508"/>
      <c r="P13" s="508"/>
      <c r="Q13" s="508"/>
      <c r="R13" s="508"/>
      <c r="S13" s="508"/>
      <c r="T13" s="508"/>
      <c r="U13" s="508"/>
      <c r="V13" s="508"/>
      <c r="W13" s="508"/>
      <c r="X13" s="508"/>
      <c r="Y13" s="508"/>
    </row>
    <row r="14" spans="1:25" s="248" customFormat="1" ht="12.75">
      <c r="A14" s="237">
        <f>1+COUNT(A$3:A13)</f>
        <v>3</v>
      </c>
      <c r="C14" s="239" t="s">
        <v>613</v>
      </c>
      <c r="D14" s="240"/>
      <c r="E14" s="241"/>
      <c r="F14" s="509"/>
      <c r="G14" s="267" t="str">
        <f>IF(E14&lt;&gt;0,E14*F14," ")</f>
        <v> </v>
      </c>
      <c r="H14" s="508"/>
      <c r="I14" s="508"/>
      <c r="J14" s="508"/>
      <c r="K14" s="508"/>
      <c r="L14" s="508"/>
      <c r="M14" s="508"/>
      <c r="N14" s="508"/>
      <c r="O14" s="508"/>
      <c r="P14" s="508"/>
      <c r="Q14" s="508"/>
      <c r="R14" s="508"/>
      <c r="S14" s="508"/>
      <c r="T14" s="508"/>
      <c r="U14" s="508"/>
      <c r="V14" s="508"/>
      <c r="W14" s="508"/>
      <c r="X14" s="508"/>
      <c r="Y14" s="508"/>
    </row>
    <row r="15" spans="1:25" s="248" customFormat="1" ht="25.5">
      <c r="A15" s="237"/>
      <c r="C15" s="239" t="s">
        <v>614</v>
      </c>
      <c r="D15" s="240"/>
      <c r="E15" s="241"/>
      <c r="F15" s="509"/>
      <c r="G15" s="267" t="str">
        <f>IF(E15&lt;&gt;0,E15*F15," ")</f>
        <v> </v>
      </c>
      <c r="H15" s="508"/>
      <c r="I15" s="508"/>
      <c r="J15" s="508"/>
      <c r="K15" s="508"/>
      <c r="L15" s="508"/>
      <c r="M15" s="508"/>
      <c r="N15" s="508"/>
      <c r="O15" s="508"/>
      <c r="P15" s="508"/>
      <c r="Q15" s="508"/>
      <c r="R15" s="508"/>
      <c r="S15" s="508"/>
      <c r="T15" s="508"/>
      <c r="U15" s="508"/>
      <c r="V15" s="508"/>
      <c r="W15" s="508"/>
      <c r="X15" s="508"/>
      <c r="Y15" s="508"/>
    </row>
    <row r="16" spans="1:25" s="239" customFormat="1" ht="12.75">
      <c r="A16" s="237"/>
      <c r="B16" s="248"/>
      <c r="D16" s="240" t="s">
        <v>254</v>
      </c>
      <c r="E16" s="241">
        <v>1</v>
      </c>
      <c r="F16" s="491"/>
      <c r="G16" s="242">
        <f>ROUND(E16*F16,2)</f>
        <v>0</v>
      </c>
      <c r="H16" s="508"/>
      <c r="I16" s="508"/>
      <c r="J16" s="508"/>
      <c r="K16" s="508"/>
      <c r="L16" s="508"/>
      <c r="M16" s="508"/>
      <c r="N16" s="508"/>
      <c r="O16" s="508"/>
      <c r="P16" s="508"/>
      <c r="Q16" s="508"/>
      <c r="R16" s="508"/>
      <c r="S16" s="508"/>
      <c r="T16" s="508"/>
      <c r="U16" s="508"/>
      <c r="V16" s="508"/>
      <c r="W16" s="508"/>
      <c r="X16" s="508"/>
      <c r="Y16" s="498"/>
    </row>
    <row r="17" spans="1:25" s="248" customFormat="1" ht="12.75">
      <c r="A17" s="237"/>
      <c r="C17" s="239"/>
      <c r="D17" s="240"/>
      <c r="E17" s="241"/>
      <c r="F17" s="509"/>
      <c r="G17" s="267" t="str">
        <f t="shared" si="0"/>
        <v> </v>
      </c>
      <c r="H17" s="508"/>
      <c r="I17" s="508"/>
      <c r="J17" s="508"/>
      <c r="K17" s="508"/>
      <c r="L17" s="508"/>
      <c r="M17" s="508"/>
      <c r="N17" s="508"/>
      <c r="O17" s="508"/>
      <c r="P17" s="508"/>
      <c r="Q17" s="508"/>
      <c r="R17" s="508"/>
      <c r="S17" s="508"/>
      <c r="T17" s="508"/>
      <c r="U17" s="508"/>
      <c r="V17" s="508"/>
      <c r="W17" s="508"/>
      <c r="X17" s="508"/>
      <c r="Y17" s="508"/>
    </row>
    <row r="18" spans="1:28" ht="12.75">
      <c r="A18" s="232">
        <f>1+COUNT(A$2:A17)</f>
        <v>4</v>
      </c>
      <c r="C18" s="233" t="s">
        <v>615</v>
      </c>
      <c r="D18" s="254"/>
      <c r="E18" s="255"/>
      <c r="F18" s="516"/>
      <c r="G18" s="257" t="str">
        <f t="shared" si="0"/>
        <v> </v>
      </c>
      <c r="J18" s="496"/>
      <c r="K18" s="496"/>
      <c r="L18" s="496"/>
      <c r="M18" s="496"/>
      <c r="N18" s="496"/>
      <c r="O18" s="496"/>
      <c r="P18" s="496"/>
      <c r="Q18" s="496"/>
      <c r="R18" s="496"/>
      <c r="S18" s="496"/>
      <c r="T18" s="496"/>
      <c r="U18" s="496"/>
      <c r="V18" s="496"/>
      <c r="W18" s="496"/>
      <c r="X18" s="496"/>
      <c r="AB18" s="255"/>
    </row>
    <row r="19" spans="3:28" ht="165.75">
      <c r="C19" s="233" t="s">
        <v>616</v>
      </c>
      <c r="D19" s="254"/>
      <c r="E19" s="255"/>
      <c r="F19" s="516"/>
      <c r="G19" s="257" t="str">
        <f t="shared" si="0"/>
        <v> </v>
      </c>
      <c r="J19" s="496"/>
      <c r="K19" s="496"/>
      <c r="L19" s="496"/>
      <c r="M19" s="496"/>
      <c r="N19" s="496"/>
      <c r="O19" s="496"/>
      <c r="P19" s="496"/>
      <c r="Q19" s="496"/>
      <c r="R19" s="496"/>
      <c r="S19" s="496"/>
      <c r="T19" s="496"/>
      <c r="U19" s="496"/>
      <c r="V19" s="496"/>
      <c r="W19" s="496"/>
      <c r="X19" s="496"/>
      <c r="AB19" s="255"/>
    </row>
    <row r="20" spans="2:28" ht="12.75">
      <c r="B20" s="225" t="s">
        <v>496</v>
      </c>
      <c r="C20" s="233" t="s">
        <v>617</v>
      </c>
      <c r="D20" s="254"/>
      <c r="E20" s="255"/>
      <c r="F20" s="516"/>
      <c r="G20" s="257" t="str">
        <f t="shared" si="0"/>
        <v> </v>
      </c>
      <c r="J20" s="496"/>
      <c r="K20" s="496"/>
      <c r="L20" s="496"/>
      <c r="M20" s="496"/>
      <c r="N20" s="496"/>
      <c r="O20" s="496"/>
      <c r="P20" s="496"/>
      <c r="Q20" s="496"/>
      <c r="R20" s="496"/>
      <c r="S20" s="496"/>
      <c r="T20" s="496"/>
      <c r="U20" s="496"/>
      <c r="V20" s="496"/>
      <c r="W20" s="496"/>
      <c r="X20" s="496"/>
      <c r="AB20" s="255"/>
    </row>
    <row r="21" spans="2:28" ht="12.75">
      <c r="B21" s="225" t="s">
        <v>476</v>
      </c>
      <c r="C21" s="233" t="s">
        <v>618</v>
      </c>
      <c r="D21" s="254"/>
      <c r="E21" s="255"/>
      <c r="F21" s="516"/>
      <c r="G21" s="257" t="str">
        <f t="shared" si="0"/>
        <v> </v>
      </c>
      <c r="J21" s="496"/>
      <c r="K21" s="496"/>
      <c r="L21" s="496"/>
      <c r="M21" s="496"/>
      <c r="N21" s="496"/>
      <c r="O21" s="496"/>
      <c r="P21" s="496"/>
      <c r="Q21" s="496"/>
      <c r="R21" s="496"/>
      <c r="S21" s="496"/>
      <c r="T21" s="496"/>
      <c r="U21" s="496"/>
      <c r="V21" s="496"/>
      <c r="W21" s="496"/>
      <c r="X21" s="496"/>
      <c r="AB21" s="255"/>
    </row>
    <row r="22" spans="3:28" ht="12.75">
      <c r="C22" s="233" t="s">
        <v>619</v>
      </c>
      <c r="D22" s="254"/>
      <c r="E22" s="255"/>
      <c r="F22" s="516"/>
      <c r="G22" s="257" t="str">
        <f t="shared" si="0"/>
        <v> </v>
      </c>
      <c r="J22" s="496"/>
      <c r="K22" s="496"/>
      <c r="L22" s="496"/>
      <c r="M22" s="496"/>
      <c r="N22" s="496"/>
      <c r="O22" s="496"/>
      <c r="P22" s="496"/>
      <c r="Q22" s="496"/>
      <c r="R22" s="496"/>
      <c r="S22" s="496"/>
      <c r="T22" s="496"/>
      <c r="U22" s="496"/>
      <c r="V22" s="496"/>
      <c r="W22" s="496"/>
      <c r="X22" s="496"/>
      <c r="AB22" s="255"/>
    </row>
    <row r="23" spans="3:28" ht="12.75">
      <c r="C23" s="233" t="s">
        <v>620</v>
      </c>
      <c r="D23" s="254"/>
      <c r="E23" s="255"/>
      <c r="F23" s="516"/>
      <c r="G23" s="257" t="str">
        <f t="shared" si="0"/>
        <v> </v>
      </c>
      <c r="J23" s="496"/>
      <c r="K23" s="496"/>
      <c r="L23" s="496"/>
      <c r="M23" s="496"/>
      <c r="N23" s="496"/>
      <c r="O23" s="496"/>
      <c r="P23" s="496"/>
      <c r="Q23" s="496"/>
      <c r="R23" s="496"/>
      <c r="S23" s="496"/>
      <c r="T23" s="496"/>
      <c r="U23" s="496"/>
      <c r="V23" s="496"/>
      <c r="W23" s="496"/>
      <c r="X23" s="496"/>
      <c r="AB23" s="255"/>
    </row>
    <row r="24" spans="3:28" ht="12.75">
      <c r="C24" s="233" t="s">
        <v>621</v>
      </c>
      <c r="D24" s="254"/>
      <c r="E24" s="255"/>
      <c r="F24" s="516"/>
      <c r="G24" s="257" t="str">
        <f t="shared" si="0"/>
        <v> </v>
      </c>
      <c r="J24" s="496"/>
      <c r="K24" s="496"/>
      <c r="L24" s="496"/>
      <c r="M24" s="496"/>
      <c r="N24" s="496"/>
      <c r="O24" s="496"/>
      <c r="P24" s="496"/>
      <c r="Q24" s="496"/>
      <c r="R24" s="496"/>
      <c r="S24" s="496"/>
      <c r="T24" s="496"/>
      <c r="U24" s="496"/>
      <c r="V24" s="496"/>
      <c r="W24" s="496"/>
      <c r="X24" s="496"/>
      <c r="AB24" s="255"/>
    </row>
    <row r="25" spans="3:28" ht="12.75">
      <c r="C25" s="233" t="s">
        <v>622</v>
      </c>
      <c r="D25" s="254"/>
      <c r="E25" s="255"/>
      <c r="F25" s="516"/>
      <c r="G25" s="257" t="str">
        <f t="shared" si="0"/>
        <v> </v>
      </c>
      <c r="J25" s="496"/>
      <c r="K25" s="496"/>
      <c r="L25" s="496"/>
      <c r="M25" s="496"/>
      <c r="N25" s="496"/>
      <c r="O25" s="496"/>
      <c r="P25" s="496"/>
      <c r="Q25" s="496"/>
      <c r="R25" s="496"/>
      <c r="S25" s="496"/>
      <c r="T25" s="496"/>
      <c r="U25" s="496"/>
      <c r="V25" s="496"/>
      <c r="W25" s="496"/>
      <c r="X25" s="496"/>
      <c r="AB25" s="255"/>
    </row>
    <row r="26" spans="3:28" ht="12.75">
      <c r="C26" s="233" t="s">
        <v>623</v>
      </c>
      <c r="D26" s="254"/>
      <c r="E26" s="255"/>
      <c r="F26" s="516"/>
      <c r="G26" s="257" t="str">
        <f t="shared" si="0"/>
        <v> </v>
      </c>
      <c r="J26" s="496"/>
      <c r="K26" s="496"/>
      <c r="L26" s="496"/>
      <c r="M26" s="496"/>
      <c r="N26" s="496"/>
      <c r="O26" s="496"/>
      <c r="P26" s="496"/>
      <c r="Q26" s="496"/>
      <c r="R26" s="496"/>
      <c r="S26" s="496"/>
      <c r="T26" s="496"/>
      <c r="U26" s="496"/>
      <c r="V26" s="496"/>
      <c r="W26" s="496"/>
      <c r="X26" s="496"/>
      <c r="AB26" s="255"/>
    </row>
    <row r="27" spans="3:28" ht="12.75">
      <c r="C27" s="233" t="s">
        <v>624</v>
      </c>
      <c r="D27" s="254"/>
      <c r="E27" s="255"/>
      <c r="F27" s="516"/>
      <c r="G27" s="257" t="str">
        <f t="shared" si="0"/>
        <v> </v>
      </c>
      <c r="J27" s="496"/>
      <c r="K27" s="496"/>
      <c r="L27" s="496"/>
      <c r="M27" s="496"/>
      <c r="N27" s="496"/>
      <c r="O27" s="496"/>
      <c r="P27" s="496"/>
      <c r="Q27" s="496"/>
      <c r="R27" s="496"/>
      <c r="S27" s="496"/>
      <c r="T27" s="496"/>
      <c r="U27" s="496"/>
      <c r="V27" s="496"/>
      <c r="W27" s="496"/>
      <c r="X27" s="496"/>
      <c r="AB27" s="255"/>
    </row>
    <row r="28" spans="3:28" ht="12.75">
      <c r="C28" s="233" t="s">
        <v>452</v>
      </c>
      <c r="D28" s="254" t="s">
        <v>254</v>
      </c>
      <c r="E28" s="255">
        <v>1</v>
      </c>
      <c r="F28" s="491"/>
      <c r="G28" s="242">
        <f>ROUND(E28*F28,2)</f>
        <v>0</v>
      </c>
      <c r="J28" s="496"/>
      <c r="K28" s="496"/>
      <c r="L28" s="496"/>
      <c r="M28" s="496"/>
      <c r="N28" s="496"/>
      <c r="O28" s="496"/>
      <c r="P28" s="496"/>
      <c r="Q28" s="496"/>
      <c r="R28" s="496"/>
      <c r="S28" s="496"/>
      <c r="T28" s="496"/>
      <c r="U28" s="496"/>
      <c r="V28" s="496"/>
      <c r="W28" s="496"/>
      <c r="X28" s="496"/>
      <c r="AB28" s="255"/>
    </row>
    <row r="29" spans="4:28" ht="12.75">
      <c r="D29" s="254"/>
      <c r="E29" s="255"/>
      <c r="F29" s="516"/>
      <c r="G29" s="257" t="str">
        <f t="shared" si="0"/>
        <v> </v>
      </c>
      <c r="J29" s="496"/>
      <c r="K29" s="496"/>
      <c r="L29" s="496"/>
      <c r="M29" s="496"/>
      <c r="N29" s="496"/>
      <c r="O29" s="496"/>
      <c r="P29" s="496"/>
      <c r="Q29" s="496"/>
      <c r="R29" s="496"/>
      <c r="S29" s="496"/>
      <c r="T29" s="496"/>
      <c r="U29" s="496"/>
      <c r="V29" s="496"/>
      <c r="W29" s="496"/>
      <c r="X29" s="496"/>
      <c r="AB29" s="255"/>
    </row>
    <row r="30" spans="1:28" ht="12.75">
      <c r="A30" s="232">
        <f>1+COUNT(A$2:A29)</f>
        <v>5</v>
      </c>
      <c r="C30" s="233" t="s">
        <v>625</v>
      </c>
      <c r="D30" s="254"/>
      <c r="E30" s="255"/>
      <c r="F30" s="516"/>
      <c r="G30" s="257" t="str">
        <f t="shared" si="0"/>
        <v> </v>
      </c>
      <c r="J30" s="496"/>
      <c r="K30" s="496"/>
      <c r="L30" s="496"/>
      <c r="M30" s="496"/>
      <c r="N30" s="496"/>
      <c r="O30" s="496"/>
      <c r="P30" s="496"/>
      <c r="Q30" s="496"/>
      <c r="R30" s="496"/>
      <c r="S30" s="496"/>
      <c r="T30" s="496"/>
      <c r="U30" s="496"/>
      <c r="V30" s="496"/>
      <c r="W30" s="496"/>
      <c r="X30" s="496"/>
      <c r="AB30" s="255"/>
    </row>
    <row r="31" spans="3:28" ht="38.25">
      <c r="C31" s="233" t="s">
        <v>626</v>
      </c>
      <c r="D31" s="254"/>
      <c r="E31" s="255"/>
      <c r="F31" s="516"/>
      <c r="G31" s="257" t="str">
        <f t="shared" si="0"/>
        <v> </v>
      </c>
      <c r="J31" s="496"/>
      <c r="K31" s="496"/>
      <c r="L31" s="496"/>
      <c r="M31" s="496"/>
      <c r="N31" s="496"/>
      <c r="O31" s="496"/>
      <c r="P31" s="496"/>
      <c r="Q31" s="496"/>
      <c r="R31" s="496"/>
      <c r="S31" s="496"/>
      <c r="T31" s="496"/>
      <c r="U31" s="496"/>
      <c r="V31" s="496"/>
      <c r="W31" s="496"/>
      <c r="X31" s="496"/>
      <c r="AB31" s="255"/>
    </row>
    <row r="32" spans="2:28" ht="12.75">
      <c r="B32" s="225" t="s">
        <v>496</v>
      </c>
      <c r="C32" s="233" t="s">
        <v>583</v>
      </c>
      <c r="D32" s="254"/>
      <c r="E32" s="255"/>
      <c r="F32" s="516"/>
      <c r="G32" s="257" t="str">
        <f t="shared" si="0"/>
        <v> </v>
      </c>
      <c r="J32" s="496"/>
      <c r="K32" s="496"/>
      <c r="L32" s="496"/>
      <c r="M32" s="496"/>
      <c r="N32" s="496"/>
      <c r="O32" s="496"/>
      <c r="P32" s="496"/>
      <c r="Q32" s="496"/>
      <c r="R32" s="496"/>
      <c r="S32" s="496"/>
      <c r="T32" s="496"/>
      <c r="U32" s="496"/>
      <c r="V32" s="496"/>
      <c r="W32" s="496"/>
      <c r="X32" s="496"/>
      <c r="AB32" s="255"/>
    </row>
    <row r="33" spans="2:28" ht="12.75">
      <c r="B33" s="225" t="s">
        <v>476</v>
      </c>
      <c r="C33" s="233" t="s">
        <v>627</v>
      </c>
      <c r="D33" s="254"/>
      <c r="E33" s="255"/>
      <c r="F33" s="516"/>
      <c r="G33" s="257" t="str">
        <f t="shared" si="0"/>
        <v> </v>
      </c>
      <c r="J33" s="496"/>
      <c r="K33" s="496"/>
      <c r="L33" s="496"/>
      <c r="M33" s="496"/>
      <c r="N33" s="496"/>
      <c r="O33" s="496"/>
      <c r="P33" s="496"/>
      <c r="Q33" s="496"/>
      <c r="R33" s="496"/>
      <c r="S33" s="496"/>
      <c r="T33" s="496"/>
      <c r="U33" s="496"/>
      <c r="V33" s="496"/>
      <c r="W33" s="496"/>
      <c r="X33" s="496"/>
      <c r="AB33" s="212"/>
    </row>
    <row r="34" spans="3:28" ht="12.75">
      <c r="C34" s="233" t="s">
        <v>628</v>
      </c>
      <c r="D34" s="254"/>
      <c r="E34" s="255"/>
      <c r="F34" s="516"/>
      <c r="G34" s="257" t="str">
        <f t="shared" si="0"/>
        <v> </v>
      </c>
      <c r="J34" s="496"/>
      <c r="K34" s="496"/>
      <c r="L34" s="496"/>
      <c r="M34" s="496"/>
      <c r="N34" s="496"/>
      <c r="O34" s="496"/>
      <c r="P34" s="496"/>
      <c r="Q34" s="496"/>
      <c r="R34" s="496"/>
      <c r="S34" s="496"/>
      <c r="T34" s="496"/>
      <c r="U34" s="496"/>
      <c r="V34" s="496"/>
      <c r="W34" s="496"/>
      <c r="X34" s="496"/>
      <c r="AB34" s="212"/>
    </row>
    <row r="35" spans="3:28" ht="12.75">
      <c r="C35" s="233" t="s">
        <v>594</v>
      </c>
      <c r="D35" s="254"/>
      <c r="E35" s="255"/>
      <c r="F35" s="516"/>
      <c r="G35" s="257" t="str">
        <f t="shared" si="0"/>
        <v> </v>
      </c>
      <c r="J35" s="496"/>
      <c r="K35" s="496"/>
      <c r="L35" s="496"/>
      <c r="M35" s="496"/>
      <c r="N35" s="496"/>
      <c r="O35" s="496"/>
      <c r="P35" s="496"/>
      <c r="Q35" s="496"/>
      <c r="R35" s="496"/>
      <c r="S35" s="496"/>
      <c r="T35" s="496"/>
      <c r="U35" s="496"/>
      <c r="V35" s="496"/>
      <c r="W35" s="496"/>
      <c r="X35" s="496"/>
      <c r="AB35" s="212"/>
    </row>
    <row r="36" spans="3:28" ht="12.75">
      <c r="C36" s="233" t="s">
        <v>483</v>
      </c>
      <c r="D36" s="254" t="s">
        <v>254</v>
      </c>
      <c r="E36" s="255">
        <v>1</v>
      </c>
      <c r="F36" s="516"/>
      <c r="G36" s="242">
        <f>ROUND(E36*F36,2)</f>
        <v>0</v>
      </c>
      <c r="J36" s="496"/>
      <c r="K36" s="496"/>
      <c r="L36" s="496"/>
      <c r="M36" s="496"/>
      <c r="N36" s="496"/>
      <c r="O36" s="496"/>
      <c r="P36" s="496"/>
      <c r="Q36" s="496"/>
      <c r="R36" s="496"/>
      <c r="S36" s="496"/>
      <c r="T36" s="496"/>
      <c r="U36" s="496"/>
      <c r="V36" s="496"/>
      <c r="W36" s="496"/>
      <c r="X36" s="496"/>
      <c r="AB36" s="212"/>
    </row>
    <row r="37" spans="4:28" ht="12.75">
      <c r="D37" s="254"/>
      <c r="E37" s="255"/>
      <c r="F37" s="516"/>
      <c r="G37" s="257"/>
      <c r="J37" s="496"/>
      <c r="K37" s="496"/>
      <c r="L37" s="496"/>
      <c r="M37" s="496"/>
      <c r="N37" s="496"/>
      <c r="O37" s="496"/>
      <c r="P37" s="496"/>
      <c r="Q37" s="496"/>
      <c r="R37" s="496"/>
      <c r="S37" s="496"/>
      <c r="T37" s="496"/>
      <c r="U37" s="496"/>
      <c r="V37" s="496"/>
      <c r="W37" s="496"/>
      <c r="X37" s="496"/>
      <c r="AB37" s="255"/>
    </row>
    <row r="38" spans="1:28" s="300" customFormat="1" ht="12.75">
      <c r="A38" s="232">
        <f>1+COUNT(A$2:A37)</f>
        <v>6</v>
      </c>
      <c r="B38" s="291"/>
      <c r="C38" s="239" t="s">
        <v>629</v>
      </c>
      <c r="D38" s="294"/>
      <c r="E38" s="299"/>
      <c r="F38" s="519"/>
      <c r="G38" s="301"/>
      <c r="H38" s="519"/>
      <c r="I38" s="519"/>
      <c r="J38" s="519"/>
      <c r="K38" s="519"/>
      <c r="L38" s="519"/>
      <c r="M38" s="519"/>
      <c r="N38" s="519"/>
      <c r="O38" s="519"/>
      <c r="P38" s="519"/>
      <c r="Q38" s="519"/>
      <c r="R38" s="519"/>
      <c r="S38" s="519"/>
      <c r="T38" s="519"/>
      <c r="U38" s="519"/>
      <c r="V38" s="519"/>
      <c r="W38" s="519"/>
      <c r="X38" s="519"/>
      <c r="Y38" s="519"/>
      <c r="AB38" s="302"/>
    </row>
    <row r="39" spans="1:28" s="295" customFormat="1" ht="38.25">
      <c r="A39" s="232"/>
      <c r="B39" s="291"/>
      <c r="C39" s="292" t="s">
        <v>630</v>
      </c>
      <c r="D39" s="303"/>
      <c r="E39" s="304"/>
      <c r="F39" s="519"/>
      <c r="G39" s="301" t="str">
        <f>IF(E39&lt;&gt;0,E39*F39," ")</f>
        <v> </v>
      </c>
      <c r="H39" s="517"/>
      <c r="I39" s="517"/>
      <c r="J39" s="517"/>
      <c r="K39" s="517"/>
      <c r="L39" s="517"/>
      <c r="M39" s="517"/>
      <c r="N39" s="517"/>
      <c r="O39" s="517"/>
      <c r="P39" s="517"/>
      <c r="Q39" s="517"/>
      <c r="R39" s="517"/>
      <c r="S39" s="517"/>
      <c r="T39" s="517"/>
      <c r="U39" s="517"/>
      <c r="V39" s="518"/>
      <c r="W39" s="518"/>
      <c r="X39" s="518"/>
      <c r="Y39" s="518"/>
      <c r="AB39" s="305"/>
    </row>
    <row r="40" spans="1:28" s="295" customFormat="1" ht="12.75">
      <c r="A40" s="291"/>
      <c r="B40" s="291"/>
      <c r="C40" s="292"/>
      <c r="D40" s="303" t="s">
        <v>463</v>
      </c>
      <c r="E40" s="304">
        <v>1</v>
      </c>
      <c r="F40" s="491"/>
      <c r="G40" s="242">
        <f>ROUND(E40*F40,2)</f>
        <v>0</v>
      </c>
      <c r="H40" s="517"/>
      <c r="I40" s="517"/>
      <c r="J40" s="517"/>
      <c r="K40" s="517"/>
      <c r="L40" s="517"/>
      <c r="M40" s="517"/>
      <c r="N40" s="517"/>
      <c r="O40" s="517"/>
      <c r="P40" s="517"/>
      <c r="Q40" s="517"/>
      <c r="R40" s="517"/>
      <c r="S40" s="517"/>
      <c r="T40" s="517"/>
      <c r="U40" s="517"/>
      <c r="V40" s="518"/>
      <c r="W40" s="518"/>
      <c r="X40" s="518"/>
      <c r="Y40" s="518"/>
      <c r="AB40" s="305"/>
    </row>
    <row r="41" spans="1:28" s="225" customFormat="1" ht="12.75">
      <c r="A41" s="232"/>
      <c r="C41" s="212"/>
      <c r="D41" s="234"/>
      <c r="E41" s="235"/>
      <c r="F41" s="489"/>
      <c r="G41" s="236" t="str">
        <f aca="true" t="shared" si="1" ref="G41:G58">IF(E41&lt;&gt;0,E41*F41," ")</f>
        <v> </v>
      </c>
      <c r="H41" s="495"/>
      <c r="I41" s="495"/>
      <c r="J41" s="495"/>
      <c r="K41" s="495"/>
      <c r="L41" s="495"/>
      <c r="M41" s="495"/>
      <c r="N41" s="495"/>
      <c r="O41" s="495"/>
      <c r="P41" s="495"/>
      <c r="Q41" s="495"/>
      <c r="R41" s="495"/>
      <c r="S41" s="495"/>
      <c r="T41" s="495"/>
      <c r="U41" s="495"/>
      <c r="V41" s="495"/>
      <c r="W41" s="495"/>
      <c r="X41" s="495"/>
      <c r="Y41" s="495"/>
      <c r="AB41" s="235"/>
    </row>
    <row r="42" spans="1:28" s="225" customFormat="1" ht="12.75">
      <c r="A42" s="232">
        <f>1+COUNT(A$2:A41)</f>
        <v>7</v>
      </c>
      <c r="C42" s="212" t="s">
        <v>631</v>
      </c>
      <c r="D42" s="234"/>
      <c r="E42" s="235"/>
      <c r="F42" s="489"/>
      <c r="G42" s="236" t="str">
        <f t="shared" si="1"/>
        <v> </v>
      </c>
      <c r="H42" s="495"/>
      <c r="I42" s="495"/>
      <c r="J42" s="495"/>
      <c r="K42" s="495"/>
      <c r="L42" s="495"/>
      <c r="M42" s="495"/>
      <c r="N42" s="495"/>
      <c r="O42" s="495"/>
      <c r="P42" s="495"/>
      <c r="Q42" s="495"/>
      <c r="R42" s="495"/>
      <c r="S42" s="495"/>
      <c r="T42" s="495"/>
      <c r="U42" s="495"/>
      <c r="V42" s="495"/>
      <c r="W42" s="495"/>
      <c r="X42" s="495"/>
      <c r="Y42" s="495"/>
      <c r="AB42" s="235"/>
    </row>
    <row r="43" spans="1:28" s="225" customFormat="1" ht="25.5">
      <c r="A43" s="232"/>
      <c r="C43" s="212" t="s">
        <v>632</v>
      </c>
      <c r="D43" s="234"/>
      <c r="E43" s="235"/>
      <c r="F43" s="489"/>
      <c r="G43" s="236" t="str">
        <f t="shared" si="1"/>
        <v> </v>
      </c>
      <c r="H43" s="495"/>
      <c r="I43" s="495"/>
      <c r="J43" s="495"/>
      <c r="K43" s="495"/>
      <c r="L43" s="495"/>
      <c r="M43" s="495"/>
      <c r="N43" s="495"/>
      <c r="O43" s="495"/>
      <c r="P43" s="495"/>
      <c r="Q43" s="495"/>
      <c r="R43" s="495"/>
      <c r="S43" s="495"/>
      <c r="T43" s="495"/>
      <c r="U43" s="495"/>
      <c r="V43" s="495"/>
      <c r="W43" s="495"/>
      <c r="X43" s="495"/>
      <c r="Y43" s="495"/>
      <c r="AB43" s="235"/>
    </row>
    <row r="44" spans="1:28" s="225" customFormat="1" ht="12.75">
      <c r="A44" s="232"/>
      <c r="C44" s="212" t="s">
        <v>483</v>
      </c>
      <c r="D44" s="234"/>
      <c r="E44" s="235"/>
      <c r="F44" s="489"/>
      <c r="G44" s="236" t="str">
        <f t="shared" si="1"/>
        <v> </v>
      </c>
      <c r="H44" s="495"/>
      <c r="I44" s="495"/>
      <c r="J44" s="495"/>
      <c r="K44" s="495"/>
      <c r="L44" s="495"/>
      <c r="M44" s="495"/>
      <c r="N44" s="495"/>
      <c r="O44" s="495"/>
      <c r="P44" s="495"/>
      <c r="Q44" s="495"/>
      <c r="R44" s="495"/>
      <c r="S44" s="495"/>
      <c r="T44" s="495"/>
      <c r="U44" s="495"/>
      <c r="V44" s="495"/>
      <c r="W44" s="495"/>
      <c r="X44" s="495"/>
      <c r="Y44" s="495"/>
      <c r="AB44" s="235"/>
    </row>
    <row r="45" spans="1:28" s="225" customFormat="1" ht="12.75">
      <c r="A45" s="232"/>
      <c r="B45" s="225" t="s">
        <v>496</v>
      </c>
      <c r="C45" s="212"/>
      <c r="D45" s="234"/>
      <c r="E45" s="235"/>
      <c r="F45" s="489"/>
      <c r="G45" s="236" t="str">
        <f t="shared" si="1"/>
        <v> </v>
      </c>
      <c r="H45" s="495"/>
      <c r="I45" s="495"/>
      <c r="J45" s="495"/>
      <c r="K45" s="495"/>
      <c r="L45" s="495"/>
      <c r="M45" s="495"/>
      <c r="N45" s="495"/>
      <c r="O45" s="495"/>
      <c r="P45" s="495"/>
      <c r="Q45" s="495"/>
      <c r="R45" s="495"/>
      <c r="S45" s="495"/>
      <c r="T45" s="495"/>
      <c r="U45" s="495"/>
      <c r="V45" s="495"/>
      <c r="W45" s="495"/>
      <c r="X45" s="495"/>
      <c r="Y45" s="495"/>
      <c r="AB45" s="235"/>
    </row>
    <row r="46" spans="1:28" s="225" customFormat="1" ht="12.75">
      <c r="A46" s="232"/>
      <c r="B46" s="225" t="s">
        <v>476</v>
      </c>
      <c r="C46" s="212" t="s">
        <v>633</v>
      </c>
      <c r="D46" s="234" t="s">
        <v>254</v>
      </c>
      <c r="E46" s="235">
        <v>2</v>
      </c>
      <c r="F46" s="491"/>
      <c r="G46" s="242">
        <f>ROUND(E46*F46,2)</f>
        <v>0</v>
      </c>
      <c r="H46" s="495"/>
      <c r="I46" s="495"/>
      <c r="J46" s="495"/>
      <c r="K46" s="495"/>
      <c r="L46" s="495"/>
      <c r="M46" s="495"/>
      <c r="N46" s="495"/>
      <c r="O46" s="495"/>
      <c r="P46" s="495"/>
      <c r="Q46" s="495"/>
      <c r="R46" s="495"/>
      <c r="S46" s="495"/>
      <c r="T46" s="495"/>
      <c r="U46" s="495"/>
      <c r="V46" s="495"/>
      <c r="W46" s="495"/>
      <c r="X46" s="495"/>
      <c r="Y46" s="495"/>
      <c r="AB46" s="235"/>
    </row>
    <row r="47" spans="1:28" s="225" customFormat="1" ht="12.75">
      <c r="A47" s="232"/>
      <c r="B47" s="225" t="s">
        <v>476</v>
      </c>
      <c r="C47" s="212" t="s">
        <v>634</v>
      </c>
      <c r="D47" s="234" t="s">
        <v>254</v>
      </c>
      <c r="E47" s="235">
        <v>2</v>
      </c>
      <c r="F47" s="491"/>
      <c r="G47" s="242">
        <f>ROUND(E47*F47,2)</f>
        <v>0</v>
      </c>
      <c r="H47" s="495"/>
      <c r="I47" s="495"/>
      <c r="J47" s="495"/>
      <c r="K47" s="495"/>
      <c r="L47" s="495"/>
      <c r="M47" s="495"/>
      <c r="N47" s="495"/>
      <c r="O47" s="495"/>
      <c r="P47" s="495"/>
      <c r="Q47" s="495"/>
      <c r="R47" s="495"/>
      <c r="S47" s="495"/>
      <c r="T47" s="495"/>
      <c r="U47" s="495"/>
      <c r="V47" s="495"/>
      <c r="W47" s="495"/>
      <c r="X47" s="495"/>
      <c r="Y47" s="495"/>
      <c r="AB47" s="235"/>
    </row>
    <row r="48" spans="1:28" s="225" customFormat="1" ht="12.75">
      <c r="A48" s="232"/>
      <c r="C48" s="212"/>
      <c r="D48" s="234"/>
      <c r="E48" s="235"/>
      <c r="F48" s="489"/>
      <c r="G48" s="236" t="str">
        <f t="shared" si="1"/>
        <v> </v>
      </c>
      <c r="H48" s="495"/>
      <c r="I48" s="495"/>
      <c r="J48" s="495"/>
      <c r="K48" s="495"/>
      <c r="L48" s="495"/>
      <c r="M48" s="495"/>
      <c r="N48" s="495"/>
      <c r="O48" s="495"/>
      <c r="P48" s="495"/>
      <c r="Q48" s="495"/>
      <c r="R48" s="495"/>
      <c r="S48" s="495"/>
      <c r="T48" s="495"/>
      <c r="U48" s="495"/>
      <c r="V48" s="495"/>
      <c r="W48" s="495"/>
      <c r="X48" s="495"/>
      <c r="Y48" s="495"/>
      <c r="AB48" s="235"/>
    </row>
    <row r="49" spans="1:28" s="225" customFormat="1" ht="12.75">
      <c r="A49" s="232">
        <f>1+COUNT(A$2:A48)</f>
        <v>8</v>
      </c>
      <c r="C49" s="212" t="s">
        <v>635</v>
      </c>
      <c r="D49" s="234"/>
      <c r="E49" s="235"/>
      <c r="F49" s="489"/>
      <c r="G49" s="236" t="str">
        <f t="shared" si="1"/>
        <v> </v>
      </c>
      <c r="H49" s="495"/>
      <c r="I49" s="495"/>
      <c r="J49" s="495"/>
      <c r="K49" s="495"/>
      <c r="L49" s="495"/>
      <c r="M49" s="495"/>
      <c r="N49" s="495"/>
      <c r="O49" s="495"/>
      <c r="P49" s="495"/>
      <c r="Q49" s="495"/>
      <c r="R49" s="495"/>
      <c r="S49" s="495"/>
      <c r="T49" s="495"/>
      <c r="U49" s="495"/>
      <c r="V49" s="495"/>
      <c r="W49" s="495"/>
      <c r="X49" s="495"/>
      <c r="Y49" s="495"/>
      <c r="AB49" s="235"/>
    </row>
    <row r="50" spans="1:28" s="225" customFormat="1" ht="38.25">
      <c r="A50" s="232"/>
      <c r="C50" s="212" t="s">
        <v>500</v>
      </c>
      <c r="D50" s="234"/>
      <c r="E50" s="235"/>
      <c r="F50" s="489"/>
      <c r="G50" s="236" t="str">
        <f t="shared" si="1"/>
        <v> </v>
      </c>
      <c r="H50" s="495"/>
      <c r="I50" s="495"/>
      <c r="J50" s="495"/>
      <c r="K50" s="495"/>
      <c r="L50" s="495"/>
      <c r="M50" s="495"/>
      <c r="N50" s="495"/>
      <c r="O50" s="495"/>
      <c r="P50" s="495"/>
      <c r="Q50" s="495"/>
      <c r="R50" s="495"/>
      <c r="S50" s="495"/>
      <c r="T50" s="495"/>
      <c r="U50" s="495"/>
      <c r="V50" s="495"/>
      <c r="W50" s="495"/>
      <c r="X50" s="495"/>
      <c r="Y50" s="495"/>
      <c r="AB50" s="235"/>
    </row>
    <row r="51" spans="1:28" s="225" customFormat="1" ht="12.75">
      <c r="A51" s="232"/>
      <c r="C51" s="212" t="s">
        <v>483</v>
      </c>
      <c r="D51" s="234"/>
      <c r="E51" s="235"/>
      <c r="F51" s="489"/>
      <c r="G51" s="236" t="str">
        <f t="shared" si="1"/>
        <v> </v>
      </c>
      <c r="H51" s="495"/>
      <c r="I51" s="495"/>
      <c r="J51" s="495"/>
      <c r="K51" s="495"/>
      <c r="L51" s="495"/>
      <c r="M51" s="495"/>
      <c r="N51" s="495"/>
      <c r="O51" s="495"/>
      <c r="P51" s="495"/>
      <c r="Q51" s="495"/>
      <c r="R51" s="495"/>
      <c r="S51" s="495"/>
      <c r="T51" s="495"/>
      <c r="U51" s="495"/>
      <c r="V51" s="495"/>
      <c r="W51" s="495"/>
      <c r="X51" s="495"/>
      <c r="Y51" s="495"/>
      <c r="AB51" s="235"/>
    </row>
    <row r="52" spans="1:28" s="225" customFormat="1" ht="12.75">
      <c r="A52" s="232"/>
      <c r="B52" s="225" t="s">
        <v>496</v>
      </c>
      <c r="C52" s="212"/>
      <c r="D52" s="234"/>
      <c r="E52" s="235"/>
      <c r="F52" s="489"/>
      <c r="G52" s="236" t="str">
        <f t="shared" si="1"/>
        <v> </v>
      </c>
      <c r="H52" s="495"/>
      <c r="I52" s="495"/>
      <c r="J52" s="495"/>
      <c r="K52" s="495"/>
      <c r="L52" s="495"/>
      <c r="M52" s="495"/>
      <c r="N52" s="495"/>
      <c r="O52" s="495"/>
      <c r="P52" s="495"/>
      <c r="Q52" s="495"/>
      <c r="R52" s="495"/>
      <c r="S52" s="495"/>
      <c r="T52" s="495"/>
      <c r="U52" s="495"/>
      <c r="V52" s="495"/>
      <c r="W52" s="495"/>
      <c r="X52" s="495"/>
      <c r="Y52" s="495"/>
      <c r="AB52" s="235"/>
    </row>
    <row r="53" spans="1:28" s="225" customFormat="1" ht="12.75">
      <c r="A53" s="232"/>
      <c r="B53" s="225" t="s">
        <v>476</v>
      </c>
      <c r="C53" s="212" t="s">
        <v>501</v>
      </c>
      <c r="D53" s="234" t="s">
        <v>254</v>
      </c>
      <c r="E53" s="235">
        <v>2</v>
      </c>
      <c r="F53" s="491"/>
      <c r="G53" s="242">
        <f>ROUND(E53*F53,2)</f>
        <v>0</v>
      </c>
      <c r="H53" s="495"/>
      <c r="I53" s="495"/>
      <c r="J53" s="495"/>
      <c r="K53" s="495"/>
      <c r="L53" s="495"/>
      <c r="M53" s="495"/>
      <c r="N53" s="495"/>
      <c r="O53" s="495"/>
      <c r="P53" s="495"/>
      <c r="Q53" s="495"/>
      <c r="R53" s="495"/>
      <c r="S53" s="495"/>
      <c r="T53" s="495"/>
      <c r="U53" s="495"/>
      <c r="V53" s="495"/>
      <c r="W53" s="495"/>
      <c r="X53" s="495"/>
      <c r="Y53" s="495"/>
      <c r="AB53" s="235"/>
    </row>
    <row r="54" spans="1:28" s="225" customFormat="1" ht="12.75">
      <c r="A54" s="232"/>
      <c r="C54" s="212"/>
      <c r="D54" s="234"/>
      <c r="E54" s="235"/>
      <c r="F54" s="489"/>
      <c r="G54" s="236" t="str">
        <f t="shared" si="1"/>
        <v> </v>
      </c>
      <c r="H54" s="495"/>
      <c r="I54" s="495"/>
      <c r="J54" s="495"/>
      <c r="K54" s="495"/>
      <c r="L54" s="495"/>
      <c r="M54" s="495"/>
      <c r="N54" s="495"/>
      <c r="O54" s="495"/>
      <c r="P54" s="495"/>
      <c r="Q54" s="495"/>
      <c r="R54" s="495"/>
      <c r="S54" s="495"/>
      <c r="T54" s="495"/>
      <c r="U54" s="495"/>
      <c r="V54" s="495"/>
      <c r="W54" s="495"/>
      <c r="X54" s="495"/>
      <c r="Y54" s="495"/>
      <c r="AB54" s="235"/>
    </row>
    <row r="55" spans="1:28" s="225" customFormat="1" ht="12.75">
      <c r="A55" s="232">
        <f>1+COUNT(A$2:A54)</f>
        <v>9</v>
      </c>
      <c r="C55" s="212" t="s">
        <v>636</v>
      </c>
      <c r="D55" s="234"/>
      <c r="E55" s="235"/>
      <c r="F55" s="489"/>
      <c r="G55" s="236" t="str">
        <f t="shared" si="1"/>
        <v> </v>
      </c>
      <c r="H55" s="495"/>
      <c r="I55" s="495"/>
      <c r="J55" s="495"/>
      <c r="K55" s="495"/>
      <c r="L55" s="495"/>
      <c r="M55" s="495"/>
      <c r="N55" s="495"/>
      <c r="O55" s="495"/>
      <c r="P55" s="495"/>
      <c r="Q55" s="495"/>
      <c r="R55" s="495"/>
      <c r="S55" s="495"/>
      <c r="T55" s="495"/>
      <c r="U55" s="495"/>
      <c r="V55" s="495"/>
      <c r="W55" s="495"/>
      <c r="X55" s="495"/>
      <c r="Y55" s="495"/>
      <c r="AB55" s="235"/>
    </row>
    <row r="56" spans="1:28" s="225" customFormat="1" ht="12.75">
      <c r="A56" s="232"/>
      <c r="C56" s="212" t="s">
        <v>637</v>
      </c>
      <c r="D56" s="234"/>
      <c r="E56" s="235"/>
      <c r="F56" s="489"/>
      <c r="G56" s="236" t="str">
        <f t="shared" si="1"/>
        <v> </v>
      </c>
      <c r="H56" s="495"/>
      <c r="I56" s="495"/>
      <c r="J56" s="495"/>
      <c r="K56" s="495"/>
      <c r="L56" s="495"/>
      <c r="M56" s="495"/>
      <c r="N56" s="495"/>
      <c r="O56" s="495"/>
      <c r="P56" s="495"/>
      <c r="Q56" s="495"/>
      <c r="R56" s="495"/>
      <c r="S56" s="495"/>
      <c r="T56" s="495"/>
      <c r="U56" s="495"/>
      <c r="V56" s="495"/>
      <c r="W56" s="495"/>
      <c r="X56" s="495"/>
      <c r="Y56" s="495"/>
      <c r="AB56" s="235"/>
    </row>
    <row r="57" spans="1:28" s="225" customFormat="1" ht="12.75">
      <c r="A57" s="232"/>
      <c r="B57" s="225" t="s">
        <v>476</v>
      </c>
      <c r="C57" s="212"/>
      <c r="D57" s="234"/>
      <c r="E57" s="235"/>
      <c r="F57" s="489"/>
      <c r="G57" s="236" t="str">
        <f t="shared" si="1"/>
        <v> </v>
      </c>
      <c r="H57" s="495"/>
      <c r="I57" s="495"/>
      <c r="J57" s="495"/>
      <c r="K57" s="495"/>
      <c r="L57" s="495"/>
      <c r="M57" s="495"/>
      <c r="N57" s="495"/>
      <c r="O57" s="495"/>
      <c r="P57" s="495"/>
      <c r="Q57" s="495"/>
      <c r="R57" s="495"/>
      <c r="S57" s="495"/>
      <c r="T57" s="495"/>
      <c r="U57" s="495"/>
      <c r="V57" s="495"/>
      <c r="W57" s="495"/>
      <c r="X57" s="495"/>
      <c r="Y57" s="495"/>
      <c r="AB57" s="235"/>
    </row>
    <row r="58" spans="1:28" s="225" customFormat="1" ht="12.75">
      <c r="A58" s="232"/>
      <c r="C58" s="212" t="s">
        <v>638</v>
      </c>
      <c r="D58" s="234"/>
      <c r="E58" s="235"/>
      <c r="F58" s="489"/>
      <c r="G58" s="236" t="str">
        <f t="shared" si="1"/>
        <v> </v>
      </c>
      <c r="H58" s="495"/>
      <c r="I58" s="495"/>
      <c r="J58" s="495"/>
      <c r="K58" s="495"/>
      <c r="L58" s="495"/>
      <c r="M58" s="495"/>
      <c r="N58" s="495"/>
      <c r="O58" s="495"/>
      <c r="P58" s="495"/>
      <c r="Q58" s="495"/>
      <c r="R58" s="495"/>
      <c r="S58" s="495"/>
      <c r="T58" s="495"/>
      <c r="U58" s="495"/>
      <c r="V58" s="495"/>
      <c r="W58" s="495"/>
      <c r="X58" s="495"/>
      <c r="Y58" s="495"/>
      <c r="AB58" s="235"/>
    </row>
    <row r="59" spans="1:28" s="225" customFormat="1" ht="12.75">
      <c r="A59" s="232"/>
      <c r="C59" s="212" t="s">
        <v>483</v>
      </c>
      <c r="D59" s="234" t="s">
        <v>254</v>
      </c>
      <c r="E59" s="235">
        <v>2</v>
      </c>
      <c r="F59" s="491"/>
      <c r="G59" s="242">
        <f>ROUND(E59*F59,2)</f>
        <v>0</v>
      </c>
      <c r="H59" s="495"/>
      <c r="I59" s="495"/>
      <c r="J59" s="495"/>
      <c r="K59" s="495"/>
      <c r="L59" s="495"/>
      <c r="M59" s="495"/>
      <c r="N59" s="495"/>
      <c r="O59" s="495"/>
      <c r="P59" s="495"/>
      <c r="Q59" s="495"/>
      <c r="R59" s="495"/>
      <c r="S59" s="495"/>
      <c r="T59" s="495"/>
      <c r="U59" s="495"/>
      <c r="V59" s="495"/>
      <c r="W59" s="495"/>
      <c r="X59" s="495"/>
      <c r="Y59" s="495"/>
      <c r="AB59" s="235"/>
    </row>
    <row r="60" spans="1:28" s="225" customFormat="1" ht="12.75">
      <c r="A60" s="232"/>
      <c r="C60" s="212"/>
      <c r="D60" s="234"/>
      <c r="E60" s="235"/>
      <c r="F60" s="489"/>
      <c r="G60" s="236"/>
      <c r="H60" s="495"/>
      <c r="I60" s="495"/>
      <c r="J60" s="495"/>
      <c r="K60" s="495"/>
      <c r="L60" s="495"/>
      <c r="M60" s="495"/>
      <c r="N60" s="495"/>
      <c r="O60" s="495"/>
      <c r="P60" s="495"/>
      <c r="Q60" s="495"/>
      <c r="R60" s="495"/>
      <c r="S60" s="495"/>
      <c r="T60" s="495"/>
      <c r="U60" s="495"/>
      <c r="V60" s="495"/>
      <c r="W60" s="495"/>
      <c r="X60" s="495"/>
      <c r="Y60" s="495"/>
      <c r="AB60" s="235"/>
    </row>
    <row r="61" spans="1:24" ht="12.75">
      <c r="A61" s="265">
        <f>1+COUNT(A$2:A59)</f>
        <v>10</v>
      </c>
      <c r="B61" s="266"/>
      <c r="C61" s="212" t="s">
        <v>639</v>
      </c>
      <c r="F61" s="491"/>
      <c r="G61" s="244"/>
      <c r="H61" s="505"/>
      <c r="I61" s="505"/>
      <c r="J61" s="505"/>
      <c r="K61" s="505"/>
      <c r="L61" s="505"/>
      <c r="M61" s="505"/>
      <c r="N61" s="505"/>
      <c r="O61" s="505"/>
      <c r="P61" s="505"/>
      <c r="Q61" s="505"/>
      <c r="R61" s="505"/>
      <c r="S61" s="505"/>
      <c r="T61" s="505"/>
      <c r="U61" s="505"/>
      <c r="V61" s="505"/>
      <c r="W61" s="505"/>
      <c r="X61" s="505"/>
    </row>
    <row r="62" spans="1:24" ht="63.75">
      <c r="A62" s="265"/>
      <c r="B62" s="266"/>
      <c r="C62" s="212" t="s">
        <v>640</v>
      </c>
      <c r="F62" s="491"/>
      <c r="G62" s="244" t="str">
        <f>IF(E62&lt;&gt;0,E62*F62," ")</f>
        <v> </v>
      </c>
      <c r="N62" s="505"/>
      <c r="P62" s="505"/>
      <c r="T62" s="505"/>
      <c r="U62" s="505"/>
      <c r="V62" s="505"/>
      <c r="W62" s="505"/>
      <c r="X62" s="505"/>
    </row>
    <row r="63" spans="1:24" ht="12.75">
      <c r="A63" s="265"/>
      <c r="B63" s="266"/>
      <c r="C63" s="212" t="s">
        <v>483</v>
      </c>
      <c r="F63" s="491"/>
      <c r="G63" s="244"/>
      <c r="H63" s="505"/>
      <c r="I63" s="505"/>
      <c r="J63" s="505"/>
      <c r="K63" s="505"/>
      <c r="L63" s="505"/>
      <c r="M63" s="505"/>
      <c r="N63" s="505"/>
      <c r="O63" s="505"/>
      <c r="P63" s="505"/>
      <c r="Q63" s="505"/>
      <c r="R63" s="505"/>
      <c r="S63" s="505"/>
      <c r="T63" s="505"/>
      <c r="U63" s="505"/>
      <c r="V63" s="505"/>
      <c r="W63" s="505"/>
      <c r="X63" s="505"/>
    </row>
    <row r="64" spans="1:24" ht="12.75">
      <c r="A64" s="265"/>
      <c r="B64" s="266" t="s">
        <v>496</v>
      </c>
      <c r="C64" s="212"/>
      <c r="F64" s="491"/>
      <c r="G64" s="244" t="str">
        <f>IF(E64&lt;&gt;0,E64*F64," ")</f>
        <v> </v>
      </c>
      <c r="H64" s="505"/>
      <c r="I64" s="505"/>
      <c r="J64" s="505"/>
      <c r="K64" s="505"/>
      <c r="L64" s="505"/>
      <c r="M64" s="506"/>
      <c r="N64" s="505"/>
      <c r="O64" s="505"/>
      <c r="P64" s="505"/>
      <c r="Q64" s="505"/>
      <c r="R64" s="505"/>
      <c r="S64" s="506"/>
      <c r="T64" s="505"/>
      <c r="U64" s="505"/>
      <c r="V64" s="505"/>
      <c r="W64" s="505"/>
      <c r="X64" s="505"/>
    </row>
    <row r="65" spans="1:24" ht="12.75">
      <c r="A65" s="245"/>
      <c r="B65" s="246" t="s">
        <v>476</v>
      </c>
      <c r="C65" s="212" t="s">
        <v>641</v>
      </c>
      <c r="D65" s="234" t="s">
        <v>276</v>
      </c>
      <c r="E65" s="235">
        <v>2</v>
      </c>
      <c r="F65" s="491"/>
      <c r="G65" s="242">
        <f>ROUND(E65*F65,2)</f>
        <v>0</v>
      </c>
      <c r="H65" s="492"/>
      <c r="I65" s="499"/>
      <c r="J65" s="503"/>
      <c r="K65" s="499"/>
      <c r="L65" s="499"/>
      <c r="M65" s="503"/>
      <c r="N65" s="499"/>
      <c r="O65" s="503"/>
      <c r="P65" s="499"/>
      <c r="Q65" s="503"/>
      <c r="R65" s="503"/>
      <c r="S65" s="503"/>
      <c r="T65" s="499"/>
      <c r="U65" s="499"/>
      <c r="V65" s="499"/>
      <c r="W65" s="499"/>
      <c r="X65" s="499"/>
    </row>
    <row r="66" spans="1:24" ht="12.75">
      <c r="A66" s="245"/>
      <c r="B66" s="246" t="s">
        <v>476</v>
      </c>
      <c r="C66" s="212" t="s">
        <v>642</v>
      </c>
      <c r="D66" s="234" t="s">
        <v>276</v>
      </c>
      <c r="E66" s="235">
        <v>2</v>
      </c>
      <c r="F66" s="491"/>
      <c r="G66" s="242">
        <f>ROUND(E66*F66,2)</f>
        <v>0</v>
      </c>
      <c r="H66" s="492"/>
      <c r="I66" s="497"/>
      <c r="J66" s="497"/>
      <c r="K66" s="497"/>
      <c r="L66" s="499"/>
      <c r="M66" s="503"/>
      <c r="N66" s="499"/>
      <c r="O66" s="503"/>
      <c r="P66" s="499"/>
      <c r="Q66" s="503"/>
      <c r="R66" s="503"/>
      <c r="S66" s="503"/>
      <c r="T66" s="499"/>
      <c r="U66" s="499"/>
      <c r="V66" s="499"/>
      <c r="W66" s="499"/>
      <c r="X66" s="499"/>
    </row>
    <row r="67" spans="1:26" ht="12.75">
      <c r="A67" s="245"/>
      <c r="B67" s="246"/>
      <c r="C67" s="212"/>
      <c r="F67" s="492"/>
      <c r="G67" s="247" t="str">
        <f>IF(E67&lt;&gt;0,E67*F67," ")</f>
        <v> </v>
      </c>
      <c r="H67" s="499"/>
      <c r="I67" s="499"/>
      <c r="J67" s="499"/>
      <c r="K67" s="499"/>
      <c r="L67" s="499"/>
      <c r="M67" s="499"/>
      <c r="N67" s="499"/>
      <c r="O67" s="499"/>
      <c r="P67" s="499"/>
      <c r="Q67" s="499"/>
      <c r="R67" s="499"/>
      <c r="S67" s="499"/>
      <c r="T67" s="499"/>
      <c r="U67" s="507"/>
      <c r="V67" s="507"/>
      <c r="W67" s="499"/>
      <c r="X67" s="499"/>
      <c r="Y67" s="499"/>
      <c r="Z67" s="246"/>
    </row>
    <row r="68" spans="1:26" ht="12.75">
      <c r="A68" s="245">
        <f>1+COUNT(A$2:A67)</f>
        <v>11</v>
      </c>
      <c r="B68" s="246"/>
      <c r="C68" s="212" t="s">
        <v>591</v>
      </c>
      <c r="F68" s="492"/>
      <c r="G68" s="247"/>
      <c r="H68" s="499"/>
      <c r="I68" s="499"/>
      <c r="J68" s="499"/>
      <c r="K68" s="499"/>
      <c r="L68" s="499"/>
      <c r="M68" s="499"/>
      <c r="N68" s="499"/>
      <c r="O68" s="499"/>
      <c r="P68" s="499"/>
      <c r="Q68" s="499"/>
      <c r="R68" s="499"/>
      <c r="S68" s="499"/>
      <c r="T68" s="499"/>
      <c r="U68" s="507"/>
      <c r="V68" s="507"/>
      <c r="W68" s="499"/>
      <c r="X68" s="499"/>
      <c r="Y68" s="499"/>
      <c r="Z68" s="246"/>
    </row>
    <row r="69" spans="1:26" ht="51">
      <c r="A69" s="245"/>
      <c r="B69" s="246"/>
      <c r="C69" s="212" t="s">
        <v>592</v>
      </c>
      <c r="F69" s="492"/>
      <c r="G69" s="247" t="str">
        <f>IF(E69&lt;&gt;0,E69*F69," ")</f>
        <v> </v>
      </c>
      <c r="H69" s="502"/>
      <c r="I69" s="502"/>
      <c r="J69" s="502"/>
      <c r="K69" s="502"/>
      <c r="L69" s="502"/>
      <c r="M69" s="502"/>
      <c r="N69" s="499"/>
      <c r="O69" s="502"/>
      <c r="P69" s="499"/>
      <c r="Q69" s="502"/>
      <c r="R69" s="502"/>
      <c r="S69" s="502"/>
      <c r="T69" s="499"/>
      <c r="U69" s="507"/>
      <c r="V69" s="507"/>
      <c r="W69" s="507"/>
      <c r="X69" s="499"/>
      <c r="Y69" s="499"/>
      <c r="Z69" s="246"/>
    </row>
    <row r="70" spans="1:26" ht="12.75">
      <c r="A70" s="245"/>
      <c r="B70" s="246"/>
      <c r="C70" s="212" t="s">
        <v>483</v>
      </c>
      <c r="F70" s="492"/>
      <c r="G70" s="247"/>
      <c r="H70" s="499"/>
      <c r="I70" s="499"/>
      <c r="J70" s="499"/>
      <c r="K70" s="499"/>
      <c r="L70" s="502"/>
      <c r="M70" s="502"/>
      <c r="N70" s="499"/>
      <c r="O70" s="499"/>
      <c r="P70" s="499"/>
      <c r="Q70" s="499"/>
      <c r="R70" s="499"/>
      <c r="S70" s="499"/>
      <c r="T70" s="499"/>
      <c r="U70" s="507"/>
      <c r="V70" s="507"/>
      <c r="W70" s="499"/>
      <c r="X70" s="499"/>
      <c r="Y70" s="499"/>
      <c r="Z70" s="246"/>
    </row>
    <row r="71" spans="1:26" ht="12.75">
      <c r="A71" s="245"/>
      <c r="B71" s="246" t="s">
        <v>476</v>
      </c>
      <c r="C71" s="212" t="s">
        <v>594</v>
      </c>
      <c r="D71" s="234" t="s">
        <v>276</v>
      </c>
      <c r="E71" s="235">
        <v>4</v>
      </c>
      <c r="F71" s="491"/>
      <c r="G71" s="242">
        <f>ROUND(E71*F71,2)</f>
        <v>0</v>
      </c>
      <c r="H71" s="492"/>
      <c r="I71" s="499"/>
      <c r="J71" s="503"/>
      <c r="K71" s="499"/>
      <c r="L71" s="502"/>
      <c r="M71" s="503"/>
      <c r="N71" s="499"/>
      <c r="O71" s="503"/>
      <c r="P71" s="499"/>
      <c r="Q71" s="503"/>
      <c r="R71" s="503"/>
      <c r="S71" s="503"/>
      <c r="T71" s="499"/>
      <c r="U71" s="507"/>
      <c r="V71" s="507"/>
      <c r="W71" s="507"/>
      <c r="X71" s="499"/>
      <c r="Y71" s="499"/>
      <c r="Z71" s="246"/>
    </row>
    <row r="72" spans="1:26" ht="12.75">
      <c r="A72" s="245"/>
      <c r="B72" s="246" t="s">
        <v>476</v>
      </c>
      <c r="C72" s="212" t="s">
        <v>643</v>
      </c>
      <c r="D72" s="234" t="s">
        <v>276</v>
      </c>
      <c r="E72" s="235">
        <v>4</v>
      </c>
      <c r="F72" s="491"/>
      <c r="G72" s="242">
        <f>ROUND(E72*F72,2)</f>
        <v>0</v>
      </c>
      <c r="H72" s="497"/>
      <c r="I72" s="499"/>
      <c r="J72" s="503"/>
      <c r="K72" s="499"/>
      <c r="L72" s="499"/>
      <c r="M72" s="503"/>
      <c r="N72" s="499"/>
      <c r="O72" s="503"/>
      <c r="P72" s="499"/>
      <c r="Q72" s="503"/>
      <c r="R72" s="503"/>
      <c r="S72" s="503"/>
      <c r="T72" s="499"/>
      <c r="U72" s="507"/>
      <c r="V72" s="507"/>
      <c r="W72" s="507"/>
      <c r="X72" s="499"/>
      <c r="Y72" s="499"/>
      <c r="Z72" s="246"/>
    </row>
    <row r="73" spans="1:24" ht="12.75" outlineLevel="1">
      <c r="A73" s="245"/>
      <c r="B73" s="246"/>
      <c r="C73" s="212"/>
      <c r="F73" s="492"/>
      <c r="G73" s="247" t="str">
        <f>IF(E73&lt;&gt;0,E73*F73," ")</f>
        <v> </v>
      </c>
      <c r="H73" s="499"/>
      <c r="I73" s="499"/>
      <c r="J73" s="499"/>
      <c r="K73" s="499"/>
      <c r="L73" s="499"/>
      <c r="M73" s="499"/>
      <c r="N73" s="499"/>
      <c r="O73" s="499"/>
      <c r="P73" s="499"/>
      <c r="Q73" s="499"/>
      <c r="R73" s="499"/>
      <c r="S73" s="499"/>
      <c r="T73" s="499"/>
      <c r="U73" s="499"/>
      <c r="V73" s="499"/>
      <c r="W73" s="499"/>
      <c r="X73" s="499"/>
    </row>
    <row r="74" spans="1:24" ht="12.75" outlineLevel="1">
      <c r="A74" s="245">
        <f>1+COUNT(A$2:A73)</f>
        <v>12</v>
      </c>
      <c r="B74" s="246"/>
      <c r="C74" s="212" t="s">
        <v>520</v>
      </c>
      <c r="F74" s="492"/>
      <c r="G74" s="247" t="str">
        <f>IF(E74&lt;&gt;0,E74*F74," ")</f>
        <v> </v>
      </c>
      <c r="H74" s="499"/>
      <c r="I74" s="499"/>
      <c r="J74" s="499"/>
      <c r="K74" s="499"/>
      <c r="L74" s="499"/>
      <c r="M74" s="499"/>
      <c r="N74" s="499"/>
      <c r="O74" s="499"/>
      <c r="P74" s="499"/>
      <c r="Q74" s="499"/>
      <c r="R74" s="499"/>
      <c r="S74" s="499"/>
      <c r="T74" s="499"/>
      <c r="U74" s="499"/>
      <c r="V74" s="499"/>
      <c r="W74" s="499"/>
      <c r="X74" s="499"/>
    </row>
    <row r="75" spans="1:24" ht="63.75" outlineLevel="1">
      <c r="A75" s="245"/>
      <c r="B75" s="246"/>
      <c r="C75" s="212" t="s">
        <v>644</v>
      </c>
      <c r="F75" s="492"/>
      <c r="G75" s="247" t="str">
        <f>IF(E75&lt;&gt;0,E75*F75," ")</f>
        <v> </v>
      </c>
      <c r="H75" s="499"/>
      <c r="I75" s="499"/>
      <c r="J75" s="499"/>
      <c r="K75" s="499"/>
      <c r="L75" s="499"/>
      <c r="M75" s="499"/>
      <c r="N75" s="499"/>
      <c r="O75" s="499"/>
      <c r="P75" s="499"/>
      <c r="Q75" s="499"/>
      <c r="R75" s="499"/>
      <c r="S75" s="499"/>
      <c r="T75" s="499"/>
      <c r="U75" s="499"/>
      <c r="V75" s="499"/>
      <c r="W75" s="499"/>
      <c r="X75" s="499"/>
    </row>
    <row r="76" spans="1:24" ht="12.75" outlineLevel="1">
      <c r="A76" s="245"/>
      <c r="B76" s="246"/>
      <c r="C76" s="212" t="s">
        <v>452</v>
      </c>
      <c r="F76" s="492"/>
      <c r="G76" s="247" t="str">
        <f>IF(E76&lt;&gt;0,E76*F76," ")</f>
        <v> </v>
      </c>
      <c r="H76" s="499"/>
      <c r="I76" s="499"/>
      <c r="J76" s="499"/>
      <c r="K76" s="499"/>
      <c r="L76" s="499"/>
      <c r="M76" s="499"/>
      <c r="N76" s="499"/>
      <c r="O76" s="499"/>
      <c r="P76" s="499"/>
      <c r="Q76" s="499"/>
      <c r="R76" s="499"/>
      <c r="S76" s="499"/>
      <c r="T76" s="499"/>
      <c r="U76" s="499"/>
      <c r="V76" s="499"/>
      <c r="W76" s="499"/>
      <c r="X76" s="499"/>
    </row>
    <row r="77" spans="1:24" ht="12.75" outlineLevel="1">
      <c r="A77" s="245"/>
      <c r="B77" s="246" t="s">
        <v>456</v>
      </c>
      <c r="C77" s="212" t="s">
        <v>522</v>
      </c>
      <c r="F77" s="492"/>
      <c r="G77" s="247" t="str">
        <f>IF(E77&lt;&gt;0,E77*F77," ")</f>
        <v> </v>
      </c>
      <c r="H77" s="499"/>
      <c r="I77" s="499"/>
      <c r="J77" s="499"/>
      <c r="K77" s="499"/>
      <c r="L77" s="499"/>
      <c r="M77" s="499"/>
      <c r="N77" s="499"/>
      <c r="O77" s="499"/>
      <c r="P77" s="499"/>
      <c r="Q77" s="499"/>
      <c r="R77" s="499"/>
      <c r="S77" s="499"/>
      <c r="T77" s="499"/>
      <c r="U77" s="499"/>
      <c r="V77" s="499"/>
      <c r="W77" s="499"/>
      <c r="X77" s="499"/>
    </row>
    <row r="78" spans="1:24" ht="12.75" outlineLevel="1">
      <c r="A78" s="245"/>
      <c r="B78" s="246" t="s">
        <v>457</v>
      </c>
      <c r="C78" s="212" t="s">
        <v>645</v>
      </c>
      <c r="D78" s="234" t="s">
        <v>276</v>
      </c>
      <c r="E78" s="235">
        <v>6</v>
      </c>
      <c r="F78" s="491"/>
      <c r="G78" s="242">
        <f>ROUND(E78*F78,2)</f>
        <v>0</v>
      </c>
      <c r="H78" s="499"/>
      <c r="I78" s="499"/>
      <c r="J78" s="499"/>
      <c r="K78" s="499"/>
      <c r="L78" s="499"/>
      <c r="M78" s="499"/>
      <c r="N78" s="499"/>
      <c r="O78" s="499"/>
      <c r="P78" s="499"/>
      <c r="Q78" s="499"/>
      <c r="R78" s="499"/>
      <c r="S78" s="499"/>
      <c r="T78" s="499"/>
      <c r="U78" s="499"/>
      <c r="V78" s="499"/>
      <c r="W78" s="499"/>
      <c r="X78" s="499"/>
    </row>
    <row r="79" spans="1:28" s="225" customFormat="1" ht="12.75">
      <c r="A79" s="232"/>
      <c r="C79" s="212"/>
      <c r="D79" s="234"/>
      <c r="E79" s="235"/>
      <c r="F79" s="489"/>
      <c r="G79" s="236"/>
      <c r="H79" s="495"/>
      <c r="I79" s="495"/>
      <c r="J79" s="495"/>
      <c r="K79" s="495"/>
      <c r="L79" s="499"/>
      <c r="M79" s="495"/>
      <c r="N79" s="495"/>
      <c r="O79" s="495"/>
      <c r="P79" s="495"/>
      <c r="Q79" s="495"/>
      <c r="R79" s="495"/>
      <c r="S79" s="495"/>
      <c r="T79" s="495"/>
      <c r="U79" s="495"/>
      <c r="V79" s="495"/>
      <c r="W79" s="495"/>
      <c r="X79" s="495"/>
      <c r="Y79" s="495"/>
      <c r="AB79" s="235"/>
    </row>
    <row r="80" spans="1:28" s="225" customFormat="1" ht="12.75">
      <c r="A80" s="232">
        <f>1+COUNT(A$2:A79)</f>
        <v>13</v>
      </c>
      <c r="C80" s="212" t="s">
        <v>546</v>
      </c>
      <c r="D80" s="234"/>
      <c r="E80" s="235"/>
      <c r="F80" s="489"/>
      <c r="G80" s="236" t="str">
        <f aca="true" t="shared" si="2" ref="G80:G93">IF(E80&lt;&gt;0,E80*F80," ")</f>
        <v> </v>
      </c>
      <c r="H80" s="495"/>
      <c r="I80" s="495"/>
      <c r="J80" s="495"/>
      <c r="K80" s="495"/>
      <c r="L80" s="495"/>
      <c r="M80" s="495"/>
      <c r="N80" s="495"/>
      <c r="O80" s="495"/>
      <c r="P80" s="495"/>
      <c r="Q80" s="495"/>
      <c r="R80" s="495"/>
      <c r="S80" s="495"/>
      <c r="T80" s="495"/>
      <c r="U80" s="495"/>
      <c r="V80" s="495"/>
      <c r="W80" s="495"/>
      <c r="X80" s="495"/>
      <c r="Y80" s="495"/>
      <c r="AB80" s="235"/>
    </row>
    <row r="81" spans="1:28" s="225" customFormat="1" ht="38.25">
      <c r="A81" s="232"/>
      <c r="C81" s="212" t="s">
        <v>595</v>
      </c>
      <c r="D81" s="234"/>
      <c r="E81" s="235"/>
      <c r="F81" s="489"/>
      <c r="G81" s="236" t="str">
        <f t="shared" si="2"/>
        <v> </v>
      </c>
      <c r="H81" s="495"/>
      <c r="I81" s="495"/>
      <c r="J81" s="495"/>
      <c r="K81" s="495"/>
      <c r="L81" s="495"/>
      <c r="M81" s="495"/>
      <c r="N81" s="495"/>
      <c r="O81" s="495"/>
      <c r="P81" s="495"/>
      <c r="Q81" s="495"/>
      <c r="R81" s="495"/>
      <c r="S81" s="495"/>
      <c r="T81" s="495"/>
      <c r="U81" s="495"/>
      <c r="V81" s="495"/>
      <c r="W81" s="495"/>
      <c r="X81" s="495"/>
      <c r="Y81" s="495"/>
      <c r="AB81" s="235"/>
    </row>
    <row r="82" spans="1:28" s="225" customFormat="1" ht="12.75">
      <c r="A82" s="232"/>
      <c r="B82" s="225" t="s">
        <v>476</v>
      </c>
      <c r="C82" s="212"/>
      <c r="D82" s="234"/>
      <c r="E82" s="235"/>
      <c r="F82" s="489"/>
      <c r="G82" s="236" t="str">
        <f t="shared" si="2"/>
        <v> </v>
      </c>
      <c r="H82" s="495"/>
      <c r="I82" s="495"/>
      <c r="J82" s="495"/>
      <c r="K82" s="495"/>
      <c r="L82" s="495"/>
      <c r="M82" s="495"/>
      <c r="N82" s="495"/>
      <c r="O82" s="495"/>
      <c r="P82" s="495"/>
      <c r="Q82" s="495"/>
      <c r="R82" s="495"/>
      <c r="S82" s="495"/>
      <c r="T82" s="495"/>
      <c r="U82" s="495"/>
      <c r="V82" s="495"/>
      <c r="W82" s="495"/>
      <c r="X82" s="495"/>
      <c r="Y82" s="495"/>
      <c r="AB82" s="235"/>
    </row>
    <row r="83" spans="1:28" s="225" customFormat="1" ht="12.75">
      <c r="A83" s="232"/>
      <c r="C83" s="212" t="s">
        <v>483</v>
      </c>
      <c r="D83" s="234" t="s">
        <v>42</v>
      </c>
      <c r="E83" s="235">
        <v>1</v>
      </c>
      <c r="F83" s="491"/>
      <c r="G83" s="242">
        <f>ROUND(E83*F83,2)</f>
        <v>0</v>
      </c>
      <c r="H83" s="495"/>
      <c r="I83" s="495"/>
      <c r="J83" s="495"/>
      <c r="K83" s="495"/>
      <c r="L83" s="495"/>
      <c r="M83" s="495"/>
      <c r="N83" s="495"/>
      <c r="O83" s="495"/>
      <c r="P83" s="495"/>
      <c r="Q83" s="495"/>
      <c r="R83" s="495"/>
      <c r="S83" s="495"/>
      <c r="T83" s="495"/>
      <c r="U83" s="495"/>
      <c r="V83" s="495"/>
      <c r="W83" s="495"/>
      <c r="X83" s="495"/>
      <c r="Y83" s="495"/>
      <c r="AB83" s="235"/>
    </row>
    <row r="84" spans="1:28" s="225" customFormat="1" ht="12.75">
      <c r="A84" s="232"/>
      <c r="C84" s="212"/>
      <c r="D84" s="234"/>
      <c r="E84" s="235"/>
      <c r="F84" s="489"/>
      <c r="G84" s="236" t="str">
        <f t="shared" si="2"/>
        <v> </v>
      </c>
      <c r="H84" s="495"/>
      <c r="I84" s="495"/>
      <c r="J84" s="495"/>
      <c r="K84" s="495"/>
      <c r="L84" s="495"/>
      <c r="M84" s="495"/>
      <c r="N84" s="495"/>
      <c r="O84" s="495"/>
      <c r="P84" s="495"/>
      <c r="Q84" s="495"/>
      <c r="R84" s="495"/>
      <c r="S84" s="495"/>
      <c r="T84" s="495"/>
      <c r="U84" s="495"/>
      <c r="V84" s="495"/>
      <c r="W84" s="495"/>
      <c r="X84" s="495"/>
      <c r="Y84" s="495"/>
      <c r="AB84" s="235"/>
    </row>
    <row r="85" spans="1:28" s="225" customFormat="1" ht="12.75">
      <c r="A85" s="232">
        <f>1+COUNT(A$2:A84)</f>
        <v>14</v>
      </c>
      <c r="C85" s="212" t="s">
        <v>548</v>
      </c>
      <c r="D85" s="234"/>
      <c r="E85" s="235"/>
      <c r="F85" s="489"/>
      <c r="G85" s="236" t="str">
        <f t="shared" si="2"/>
        <v> </v>
      </c>
      <c r="H85" s="495"/>
      <c r="I85" s="495"/>
      <c r="J85" s="495"/>
      <c r="K85" s="495"/>
      <c r="L85" s="495"/>
      <c r="M85" s="495"/>
      <c r="N85" s="495"/>
      <c r="O85" s="495"/>
      <c r="P85" s="495"/>
      <c r="Q85" s="495"/>
      <c r="R85" s="495"/>
      <c r="S85" s="495"/>
      <c r="T85" s="495"/>
      <c r="U85" s="495"/>
      <c r="V85" s="495"/>
      <c r="W85" s="495"/>
      <c r="X85" s="495"/>
      <c r="Y85" s="495"/>
      <c r="AB85" s="235"/>
    </row>
    <row r="86" spans="1:28" s="225" customFormat="1" ht="38.25">
      <c r="A86" s="232"/>
      <c r="C86" s="212" t="s">
        <v>596</v>
      </c>
      <c r="D86" s="234"/>
      <c r="E86" s="235"/>
      <c r="F86" s="489"/>
      <c r="G86" s="236" t="str">
        <f t="shared" si="2"/>
        <v> </v>
      </c>
      <c r="H86" s="495"/>
      <c r="I86" s="495"/>
      <c r="J86" s="495"/>
      <c r="K86" s="495"/>
      <c r="L86" s="495"/>
      <c r="M86" s="495"/>
      <c r="N86" s="495"/>
      <c r="O86" s="495"/>
      <c r="P86" s="495"/>
      <c r="Q86" s="495"/>
      <c r="R86" s="495"/>
      <c r="S86" s="495"/>
      <c r="T86" s="495"/>
      <c r="U86" s="495"/>
      <c r="V86" s="495"/>
      <c r="W86" s="495"/>
      <c r="X86" s="495"/>
      <c r="Y86" s="495"/>
      <c r="AB86" s="235"/>
    </row>
    <row r="87" spans="1:28" s="225" customFormat="1" ht="12.75">
      <c r="A87" s="232"/>
      <c r="B87" s="225" t="s">
        <v>476</v>
      </c>
      <c r="C87" s="212" t="s">
        <v>550</v>
      </c>
      <c r="D87" s="234"/>
      <c r="E87" s="235"/>
      <c r="F87" s="489"/>
      <c r="G87" s="236" t="str">
        <f t="shared" si="2"/>
        <v> </v>
      </c>
      <c r="H87" s="495"/>
      <c r="I87" s="495"/>
      <c r="J87" s="495"/>
      <c r="K87" s="495"/>
      <c r="L87" s="495"/>
      <c r="M87" s="505"/>
      <c r="N87" s="495"/>
      <c r="O87" s="495"/>
      <c r="P87" s="495"/>
      <c r="Q87" s="495"/>
      <c r="R87" s="495"/>
      <c r="S87" s="495"/>
      <c r="T87" s="495"/>
      <c r="U87" s="495"/>
      <c r="V87" s="495"/>
      <c r="W87" s="495"/>
      <c r="X87" s="495"/>
      <c r="Y87" s="495"/>
      <c r="AB87" s="235"/>
    </row>
    <row r="88" spans="1:28" s="225" customFormat="1" ht="12.75">
      <c r="A88" s="232"/>
      <c r="C88" s="212" t="s">
        <v>483</v>
      </c>
      <c r="D88" s="234" t="s">
        <v>42</v>
      </c>
      <c r="E88" s="235">
        <v>1</v>
      </c>
      <c r="F88" s="491"/>
      <c r="G88" s="242">
        <f>ROUND(E88*F88,2)</f>
        <v>0</v>
      </c>
      <c r="H88" s="495"/>
      <c r="I88" s="495"/>
      <c r="J88" s="495"/>
      <c r="K88" s="495"/>
      <c r="L88" s="495"/>
      <c r="M88" s="505"/>
      <c r="N88" s="495"/>
      <c r="O88" s="495"/>
      <c r="P88" s="495"/>
      <c r="Q88" s="495"/>
      <c r="R88" s="495"/>
      <c r="S88" s="495"/>
      <c r="T88" s="495"/>
      <c r="U88" s="495"/>
      <c r="V88" s="495"/>
      <c r="W88" s="495"/>
      <c r="X88" s="495"/>
      <c r="Y88" s="495"/>
      <c r="AB88" s="235"/>
    </row>
    <row r="89" spans="1:25" s="225" customFormat="1" ht="12.75">
      <c r="A89" s="232"/>
      <c r="C89" s="212"/>
      <c r="D89" s="234"/>
      <c r="E89" s="235"/>
      <c r="F89" s="489"/>
      <c r="G89" s="236" t="str">
        <f t="shared" si="2"/>
        <v> </v>
      </c>
      <c r="H89" s="497"/>
      <c r="I89" s="507"/>
      <c r="J89" s="507"/>
      <c r="K89" s="495"/>
      <c r="L89" s="495"/>
      <c r="M89" s="495"/>
      <c r="N89" s="495"/>
      <c r="O89" s="495"/>
      <c r="P89" s="495"/>
      <c r="Q89" s="495"/>
      <c r="R89" s="495"/>
      <c r="S89" s="495"/>
      <c r="T89" s="495"/>
      <c r="U89" s="495"/>
      <c r="V89" s="495"/>
      <c r="W89" s="495"/>
      <c r="X89" s="495"/>
      <c r="Y89" s="495"/>
    </row>
    <row r="90" spans="1:25" s="225" customFormat="1" ht="12.75">
      <c r="A90" s="232">
        <f>1+COUNT(A$2:A89)</f>
        <v>15</v>
      </c>
      <c r="C90" s="212" t="s">
        <v>646</v>
      </c>
      <c r="D90" s="234"/>
      <c r="E90" s="235"/>
      <c r="F90" s="489"/>
      <c r="G90" s="236" t="str">
        <f t="shared" si="2"/>
        <v> </v>
      </c>
      <c r="H90" s="508"/>
      <c r="I90" s="495"/>
      <c r="J90" s="495"/>
      <c r="K90" s="495"/>
      <c r="L90" s="495"/>
      <c r="M90" s="495"/>
      <c r="N90" s="495"/>
      <c r="O90" s="495"/>
      <c r="P90" s="495"/>
      <c r="Q90" s="495"/>
      <c r="R90" s="495"/>
      <c r="S90" s="495"/>
      <c r="T90" s="495"/>
      <c r="U90" s="495"/>
      <c r="V90" s="495"/>
      <c r="W90" s="495"/>
      <c r="X90" s="495"/>
      <c r="Y90" s="495"/>
    </row>
    <row r="91" spans="1:25" s="225" customFormat="1" ht="89.25">
      <c r="A91" s="232"/>
      <c r="C91" s="212" t="s">
        <v>647</v>
      </c>
      <c r="D91" s="234"/>
      <c r="E91" s="235"/>
      <c r="F91" s="489"/>
      <c r="G91" s="236" t="str">
        <f t="shared" si="2"/>
        <v> </v>
      </c>
      <c r="H91" s="497"/>
      <c r="I91" s="502"/>
      <c r="J91" s="502"/>
      <c r="K91" s="495"/>
      <c r="L91" s="495"/>
      <c r="M91" s="495"/>
      <c r="N91" s="495"/>
      <c r="O91" s="495"/>
      <c r="P91" s="495"/>
      <c r="Q91" s="495"/>
      <c r="R91" s="495"/>
      <c r="S91" s="495"/>
      <c r="T91" s="495"/>
      <c r="U91" s="495"/>
      <c r="V91" s="495"/>
      <c r="W91" s="495"/>
      <c r="X91" s="495"/>
      <c r="Y91" s="495"/>
    </row>
    <row r="92" spans="1:25" s="225" customFormat="1" ht="12.75">
      <c r="A92" s="232"/>
      <c r="C92" s="212" t="s">
        <v>483</v>
      </c>
      <c r="D92" s="234"/>
      <c r="E92" s="235"/>
      <c r="F92" s="489"/>
      <c r="G92" s="236" t="str">
        <f t="shared" si="2"/>
        <v> </v>
      </c>
      <c r="H92" s="508"/>
      <c r="I92" s="495"/>
      <c r="J92" s="495"/>
      <c r="K92" s="495"/>
      <c r="L92" s="495"/>
      <c r="M92" s="495"/>
      <c r="N92" s="495"/>
      <c r="O92" s="495"/>
      <c r="P92" s="495"/>
      <c r="Q92" s="495"/>
      <c r="R92" s="495"/>
      <c r="S92" s="495"/>
      <c r="T92" s="495"/>
      <c r="U92" s="495"/>
      <c r="V92" s="495"/>
      <c r="W92" s="495"/>
      <c r="X92" s="495"/>
      <c r="Y92" s="495"/>
    </row>
    <row r="93" spans="1:25" s="225" customFormat="1" ht="12.75">
      <c r="A93" s="232"/>
      <c r="B93" s="225" t="s">
        <v>496</v>
      </c>
      <c r="C93" s="212" t="s">
        <v>526</v>
      </c>
      <c r="D93" s="234"/>
      <c r="E93" s="235"/>
      <c r="F93" s="489"/>
      <c r="G93" s="236" t="str">
        <f t="shared" si="2"/>
        <v> </v>
      </c>
      <c r="H93" s="497"/>
      <c r="I93" s="503"/>
      <c r="J93" s="499"/>
      <c r="K93" s="495"/>
      <c r="L93" s="495"/>
      <c r="M93" s="495"/>
      <c r="N93" s="495"/>
      <c r="O93" s="495"/>
      <c r="P93" s="495"/>
      <c r="Q93" s="495"/>
      <c r="R93" s="495"/>
      <c r="S93" s="495"/>
      <c r="T93" s="495"/>
      <c r="U93" s="495"/>
      <c r="V93" s="495"/>
      <c r="W93" s="495"/>
      <c r="X93" s="495"/>
      <c r="Y93" s="495"/>
    </row>
    <row r="94" spans="1:25" s="225" customFormat="1" ht="12.75">
      <c r="A94" s="232"/>
      <c r="B94" s="225" t="s">
        <v>476</v>
      </c>
      <c r="C94" s="212" t="s">
        <v>648</v>
      </c>
      <c r="D94" s="234" t="s">
        <v>276</v>
      </c>
      <c r="E94" s="235">
        <v>8</v>
      </c>
      <c r="F94" s="491"/>
      <c r="G94" s="242">
        <f>ROUND(E94*F94,2)</f>
        <v>0</v>
      </c>
      <c r="H94" s="509"/>
      <c r="I94" s="499"/>
      <c r="J94" s="503"/>
      <c r="K94" s="495"/>
      <c r="L94" s="495"/>
      <c r="M94" s="495"/>
      <c r="N94" s="495"/>
      <c r="O94" s="495"/>
      <c r="P94" s="495"/>
      <c r="Q94" s="495"/>
      <c r="R94" s="495"/>
      <c r="S94" s="495"/>
      <c r="T94" s="495"/>
      <c r="U94" s="495"/>
      <c r="V94" s="495"/>
      <c r="W94" s="495"/>
      <c r="X94" s="495"/>
      <c r="Y94" s="495"/>
    </row>
    <row r="95" spans="3:13" ht="12.75">
      <c r="C95" s="212"/>
      <c r="F95" s="489"/>
      <c r="M95" s="505"/>
    </row>
    <row r="96" spans="1:24" ht="12.75">
      <c r="A96" s="265">
        <f>1+COUNT(A$2:A94)</f>
        <v>16</v>
      </c>
      <c r="B96" s="266"/>
      <c r="C96" s="212" t="s">
        <v>649</v>
      </c>
      <c r="F96" s="491"/>
      <c r="G96" s="244" t="str">
        <f>IF(E96&lt;&gt;0,E96*F96," ")</f>
        <v> </v>
      </c>
      <c r="H96" s="505"/>
      <c r="I96" s="505"/>
      <c r="J96" s="505"/>
      <c r="K96" s="505"/>
      <c r="L96" s="505"/>
      <c r="M96" s="505"/>
      <c r="N96" s="505"/>
      <c r="O96" s="505"/>
      <c r="P96" s="505"/>
      <c r="Q96" s="505"/>
      <c r="R96" s="505"/>
      <c r="S96" s="505"/>
      <c r="T96" s="505"/>
      <c r="U96" s="505"/>
      <c r="V96" s="505"/>
      <c r="W96" s="505"/>
      <c r="X96" s="505"/>
    </row>
    <row r="97" spans="1:24" ht="63.75">
      <c r="A97" s="265"/>
      <c r="B97" s="266"/>
      <c r="C97" s="212" t="s">
        <v>650</v>
      </c>
      <c r="F97" s="491"/>
      <c r="G97" s="244" t="str">
        <f>IF(E97&lt;&gt;0,E97*F97," ")</f>
        <v> </v>
      </c>
      <c r="H97" s="505"/>
      <c r="I97" s="505"/>
      <c r="J97" s="505"/>
      <c r="K97" s="505"/>
      <c r="L97" s="505"/>
      <c r="M97" s="505"/>
      <c r="N97" s="505"/>
      <c r="O97" s="505"/>
      <c r="P97" s="505"/>
      <c r="Q97" s="505"/>
      <c r="R97" s="505"/>
      <c r="S97" s="505"/>
      <c r="T97" s="505"/>
      <c r="U97" s="505"/>
      <c r="V97" s="505"/>
      <c r="W97" s="505"/>
      <c r="X97" s="505"/>
    </row>
    <row r="98" spans="1:24" ht="12.75">
      <c r="A98" s="265"/>
      <c r="B98" s="266"/>
      <c r="C98" s="212" t="s">
        <v>452</v>
      </c>
      <c r="F98" s="491"/>
      <c r="G98" s="244" t="str">
        <f>IF(E98&lt;&gt;0,E98*F98," ")</f>
        <v> </v>
      </c>
      <c r="H98" s="505"/>
      <c r="I98" s="505"/>
      <c r="J98" s="505"/>
      <c r="K98" s="505"/>
      <c r="L98" s="505"/>
      <c r="M98" s="505"/>
      <c r="N98" s="505"/>
      <c r="O98" s="505"/>
      <c r="P98" s="505"/>
      <c r="Q98" s="505"/>
      <c r="R98" s="505"/>
      <c r="S98" s="505"/>
      <c r="T98" s="505"/>
      <c r="U98" s="505"/>
      <c r="V98" s="505"/>
      <c r="W98" s="505"/>
      <c r="X98" s="505"/>
    </row>
    <row r="99" spans="1:24" ht="12.75">
      <c r="A99" s="265"/>
      <c r="B99" s="266" t="s">
        <v>456</v>
      </c>
      <c r="C99" s="212" t="s">
        <v>522</v>
      </c>
      <c r="F99" s="491"/>
      <c r="G99" s="244" t="str">
        <f>IF(E99&lt;&gt;0,E99*F99," ")</f>
        <v> </v>
      </c>
      <c r="H99" s="505"/>
      <c r="I99" s="505"/>
      <c r="J99" s="505"/>
      <c r="K99" s="505"/>
      <c r="L99" s="505"/>
      <c r="M99" s="521"/>
      <c r="N99" s="505"/>
      <c r="O99" s="505"/>
      <c r="P99" s="505"/>
      <c r="Q99" s="505"/>
      <c r="R99" s="505"/>
      <c r="S99" s="505"/>
      <c r="T99" s="505"/>
      <c r="U99" s="505"/>
      <c r="V99" s="505"/>
      <c r="W99" s="505"/>
      <c r="X99" s="505"/>
    </row>
    <row r="100" spans="1:24" ht="12.75">
      <c r="A100" s="265"/>
      <c r="B100" s="266" t="s">
        <v>457</v>
      </c>
      <c r="C100" s="212" t="s">
        <v>651</v>
      </c>
      <c r="D100" s="234" t="s">
        <v>276</v>
      </c>
      <c r="E100" s="235">
        <v>8</v>
      </c>
      <c r="F100" s="491"/>
      <c r="G100" s="242">
        <f>ROUND(E100*F100,2)</f>
        <v>0</v>
      </c>
      <c r="H100" s="505"/>
      <c r="I100" s="505"/>
      <c r="J100" s="505"/>
      <c r="K100" s="505"/>
      <c r="L100" s="505"/>
      <c r="M100" s="521"/>
      <c r="N100" s="505"/>
      <c r="O100" s="505"/>
      <c r="P100" s="505"/>
      <c r="Q100" s="505"/>
      <c r="R100" s="505"/>
      <c r="S100" s="505"/>
      <c r="T100" s="505"/>
      <c r="U100" s="505"/>
      <c r="V100" s="505"/>
      <c r="W100" s="505"/>
      <c r="X100" s="505"/>
    </row>
    <row r="101" spans="1:29" s="313" customFormat="1" ht="12.75">
      <c r="A101" s="307"/>
      <c r="B101" s="307"/>
      <c r="C101" s="308"/>
      <c r="D101" s="309"/>
      <c r="E101" s="310"/>
      <c r="F101" s="520"/>
      <c r="G101" s="311"/>
      <c r="H101" s="521"/>
      <c r="I101" s="521"/>
      <c r="J101" s="521"/>
      <c r="K101" s="521"/>
      <c r="L101" s="521"/>
      <c r="M101" s="521"/>
      <c r="N101" s="521"/>
      <c r="O101" s="521"/>
      <c r="P101" s="521"/>
      <c r="Q101" s="521"/>
      <c r="R101" s="521"/>
      <c r="S101" s="521"/>
      <c r="T101" s="521"/>
      <c r="U101" s="521"/>
      <c r="V101" s="521"/>
      <c r="W101" s="521"/>
      <c r="X101" s="521"/>
      <c r="Y101" s="521"/>
      <c r="Z101" s="306"/>
      <c r="AA101" s="306"/>
      <c r="AB101" s="312"/>
      <c r="AC101" s="306"/>
    </row>
    <row r="102" spans="1:29" s="313" customFormat="1" ht="12.75">
      <c r="A102" s="237">
        <f>1+COUNT(A$2:A101)</f>
        <v>17</v>
      </c>
      <c r="B102" s="307"/>
      <c r="C102" s="308" t="s">
        <v>652</v>
      </c>
      <c r="D102" s="309"/>
      <c r="E102" s="310"/>
      <c r="F102" s="520"/>
      <c r="G102" s="311"/>
      <c r="H102" s="521"/>
      <c r="I102" s="521"/>
      <c r="J102" s="521"/>
      <c r="K102" s="521"/>
      <c r="L102" s="521"/>
      <c r="M102" s="521"/>
      <c r="N102" s="521"/>
      <c r="O102" s="521"/>
      <c r="P102" s="521"/>
      <c r="Q102" s="521"/>
      <c r="R102" s="521"/>
      <c r="S102" s="521"/>
      <c r="T102" s="521"/>
      <c r="U102" s="521"/>
      <c r="V102" s="521"/>
      <c r="W102" s="521"/>
      <c r="X102" s="521"/>
      <c r="Y102" s="521"/>
      <c r="Z102" s="306"/>
      <c r="AA102" s="306"/>
      <c r="AB102" s="312"/>
      <c r="AC102" s="306"/>
    </row>
    <row r="103" spans="1:29" s="313" customFormat="1" ht="25.5">
      <c r="A103" s="307"/>
      <c r="B103" s="307"/>
      <c r="C103" s="308" t="s">
        <v>653</v>
      </c>
      <c r="D103" s="314"/>
      <c r="E103" s="315"/>
      <c r="F103" s="520"/>
      <c r="G103" s="311"/>
      <c r="H103" s="521"/>
      <c r="I103" s="521"/>
      <c r="J103" s="521"/>
      <c r="K103" s="521"/>
      <c r="L103" s="521"/>
      <c r="M103" s="521"/>
      <c r="N103" s="521"/>
      <c r="O103" s="521"/>
      <c r="P103" s="521"/>
      <c r="Q103" s="521"/>
      <c r="R103" s="521"/>
      <c r="S103" s="521"/>
      <c r="T103" s="521"/>
      <c r="U103" s="521"/>
      <c r="V103" s="521"/>
      <c r="W103" s="521"/>
      <c r="X103" s="521"/>
      <c r="Y103" s="521"/>
      <c r="Z103" s="306"/>
      <c r="AA103" s="306"/>
      <c r="AB103" s="316"/>
      <c r="AC103" s="306"/>
    </row>
    <row r="104" spans="2:29" s="313" customFormat="1" ht="12.75">
      <c r="B104" s="307"/>
      <c r="C104" s="308" t="s">
        <v>483</v>
      </c>
      <c r="D104" s="314"/>
      <c r="E104" s="315"/>
      <c r="F104" s="520"/>
      <c r="G104" s="311"/>
      <c r="H104" s="521"/>
      <c r="I104" s="521"/>
      <c r="J104" s="521"/>
      <c r="K104" s="521"/>
      <c r="L104" s="521"/>
      <c r="M104" s="521"/>
      <c r="N104" s="521"/>
      <c r="O104" s="521"/>
      <c r="P104" s="521"/>
      <c r="Q104" s="521"/>
      <c r="R104" s="521"/>
      <c r="S104" s="521"/>
      <c r="T104" s="521"/>
      <c r="U104" s="521"/>
      <c r="V104" s="521"/>
      <c r="W104" s="521"/>
      <c r="X104" s="521"/>
      <c r="Y104" s="521"/>
      <c r="Z104" s="306"/>
      <c r="AA104" s="306"/>
      <c r="AB104" s="316"/>
      <c r="AC104" s="306"/>
    </row>
    <row r="105" spans="1:29" s="313" customFormat="1" ht="12.75">
      <c r="A105" s="317"/>
      <c r="B105" s="317" t="s">
        <v>476</v>
      </c>
      <c r="C105" s="308" t="s">
        <v>654</v>
      </c>
      <c r="D105" s="314"/>
      <c r="E105" s="315"/>
      <c r="F105" s="520"/>
      <c r="G105" s="311"/>
      <c r="H105" s="521"/>
      <c r="I105" s="521"/>
      <c r="J105" s="521"/>
      <c r="K105" s="521"/>
      <c r="L105" s="521"/>
      <c r="M105" s="495"/>
      <c r="N105" s="521"/>
      <c r="O105" s="521"/>
      <c r="P105" s="521"/>
      <c r="Q105" s="521"/>
      <c r="R105" s="521"/>
      <c r="S105" s="521"/>
      <c r="T105" s="521"/>
      <c r="U105" s="521"/>
      <c r="V105" s="521"/>
      <c r="W105" s="521"/>
      <c r="X105" s="521"/>
      <c r="Y105" s="521"/>
      <c r="Z105" s="306"/>
      <c r="AA105" s="306"/>
      <c r="AB105" s="316"/>
      <c r="AC105" s="306"/>
    </row>
    <row r="106" spans="1:29" s="313" customFormat="1" ht="12.75">
      <c r="A106" s="318"/>
      <c r="B106" s="317"/>
      <c r="C106" s="308" t="s">
        <v>655</v>
      </c>
      <c r="D106" s="314" t="s">
        <v>254</v>
      </c>
      <c r="E106" s="315">
        <v>1</v>
      </c>
      <c r="F106" s="491"/>
      <c r="G106" s="242">
        <f>ROUND(E106*F106,2)</f>
        <v>0</v>
      </c>
      <c r="H106" s="521"/>
      <c r="I106" s="521"/>
      <c r="J106" s="521"/>
      <c r="K106" s="521"/>
      <c r="L106" s="521"/>
      <c r="M106" s="495"/>
      <c r="N106" s="521"/>
      <c r="O106" s="521"/>
      <c r="P106" s="521"/>
      <c r="Q106" s="521"/>
      <c r="R106" s="521"/>
      <c r="S106" s="521"/>
      <c r="T106" s="521"/>
      <c r="U106" s="521"/>
      <c r="V106" s="521"/>
      <c r="W106" s="521"/>
      <c r="X106" s="521"/>
      <c r="Y106" s="521"/>
      <c r="Z106" s="306"/>
      <c r="AA106" s="306"/>
      <c r="AB106" s="316"/>
      <c r="AC106" s="306"/>
    </row>
    <row r="107" spans="1:28" s="239" customFormat="1" ht="12.75">
      <c r="A107" s="237"/>
      <c r="B107" s="248"/>
      <c r="D107" s="240"/>
      <c r="E107" s="241"/>
      <c r="F107" s="509"/>
      <c r="G107" s="267"/>
      <c r="H107" s="508"/>
      <c r="I107" s="508"/>
      <c r="J107" s="508"/>
      <c r="K107" s="508"/>
      <c r="L107" s="508"/>
      <c r="M107" s="508"/>
      <c r="N107" s="508"/>
      <c r="O107" s="508"/>
      <c r="P107" s="508"/>
      <c r="Q107" s="508"/>
      <c r="R107" s="508"/>
      <c r="S107" s="508"/>
      <c r="T107" s="508"/>
      <c r="U107" s="508"/>
      <c r="V107" s="508"/>
      <c r="W107" s="508"/>
      <c r="X107" s="508"/>
      <c r="Y107" s="498"/>
      <c r="AB107" s="241"/>
    </row>
    <row r="108" spans="1:28" s="248" customFormat="1" ht="12.75">
      <c r="A108" s="237">
        <f>1+COUNT(A$1:A107)</f>
        <v>18</v>
      </c>
      <c r="C108" s="239" t="s">
        <v>656</v>
      </c>
      <c r="D108" s="240"/>
      <c r="E108" s="241"/>
      <c r="F108" s="509"/>
      <c r="G108" s="267" t="str">
        <f>IF(E108&lt;&gt;0,E108*F108," ")</f>
        <v> </v>
      </c>
      <c r="H108" s="508"/>
      <c r="I108" s="508"/>
      <c r="J108" s="508"/>
      <c r="K108" s="508"/>
      <c r="L108" s="508"/>
      <c r="M108" s="508"/>
      <c r="N108" s="508"/>
      <c r="O108" s="508"/>
      <c r="P108" s="508"/>
      <c r="Q108" s="508"/>
      <c r="R108" s="508"/>
      <c r="S108" s="508"/>
      <c r="T108" s="508"/>
      <c r="U108" s="508"/>
      <c r="V108" s="508"/>
      <c r="W108" s="508"/>
      <c r="X108" s="508"/>
      <c r="Y108" s="508"/>
      <c r="AB108" s="241"/>
    </row>
    <row r="109" spans="1:28" s="248" customFormat="1" ht="25.5">
      <c r="A109" s="237"/>
      <c r="C109" s="239" t="s">
        <v>657</v>
      </c>
      <c r="D109" s="240"/>
      <c r="E109" s="241"/>
      <c r="F109" s="509"/>
      <c r="G109" s="267" t="str">
        <f>IF(E109&lt;&gt;0,E109*F109," ")</f>
        <v> </v>
      </c>
      <c r="H109" s="508"/>
      <c r="I109" s="508"/>
      <c r="J109" s="508"/>
      <c r="K109" s="508"/>
      <c r="L109" s="508"/>
      <c r="M109" s="508"/>
      <c r="N109" s="508"/>
      <c r="O109" s="508"/>
      <c r="P109" s="508"/>
      <c r="Q109" s="508"/>
      <c r="R109" s="508"/>
      <c r="S109" s="508"/>
      <c r="T109" s="508"/>
      <c r="U109" s="508"/>
      <c r="V109" s="508"/>
      <c r="W109" s="508"/>
      <c r="X109" s="508"/>
      <c r="Y109" s="508"/>
      <c r="AB109" s="241"/>
    </row>
    <row r="110" spans="1:28" s="225" customFormat="1" ht="12.75">
      <c r="A110" s="232"/>
      <c r="C110" s="212" t="s">
        <v>483</v>
      </c>
      <c r="D110" s="234"/>
      <c r="E110" s="235"/>
      <c r="F110" s="489"/>
      <c r="G110" s="236" t="str">
        <f>IF(E110&lt;&gt;0,E110*F110," ")</f>
        <v> </v>
      </c>
      <c r="H110" s="495"/>
      <c r="I110" s="495"/>
      <c r="J110" s="495"/>
      <c r="K110" s="495"/>
      <c r="L110" s="495"/>
      <c r="M110" s="495"/>
      <c r="N110" s="495"/>
      <c r="O110" s="495"/>
      <c r="P110" s="495"/>
      <c r="Q110" s="495"/>
      <c r="R110" s="495"/>
      <c r="S110" s="495"/>
      <c r="T110" s="495"/>
      <c r="U110" s="495"/>
      <c r="V110" s="495"/>
      <c r="W110" s="495"/>
      <c r="X110" s="495"/>
      <c r="Y110" s="495"/>
      <c r="AB110" s="235"/>
    </row>
    <row r="111" spans="1:28" s="225" customFormat="1" ht="12.75">
      <c r="A111" s="232"/>
      <c r="B111" s="225" t="s">
        <v>496</v>
      </c>
      <c r="C111" s="212" t="s">
        <v>658</v>
      </c>
      <c r="D111" s="234"/>
      <c r="E111" s="235"/>
      <c r="F111" s="489"/>
      <c r="G111" s="236" t="str">
        <f>IF(E111&lt;&gt;0,E111*F111," ")</f>
        <v> </v>
      </c>
      <c r="H111" s="495"/>
      <c r="I111" s="495"/>
      <c r="J111" s="495"/>
      <c r="K111" s="495"/>
      <c r="L111" s="495"/>
      <c r="M111" s="495"/>
      <c r="N111" s="495"/>
      <c r="O111" s="495"/>
      <c r="P111" s="495"/>
      <c r="Q111" s="495"/>
      <c r="R111" s="495"/>
      <c r="S111" s="495"/>
      <c r="T111" s="495"/>
      <c r="U111" s="495"/>
      <c r="V111" s="495"/>
      <c r="W111" s="495"/>
      <c r="X111" s="495"/>
      <c r="Y111" s="495"/>
      <c r="AB111" s="235"/>
    </row>
    <row r="112" spans="1:28" s="225" customFormat="1" ht="12.75">
      <c r="A112" s="232"/>
      <c r="B112" s="225" t="s">
        <v>476</v>
      </c>
      <c r="C112" s="212"/>
      <c r="D112" s="234" t="s">
        <v>254</v>
      </c>
      <c r="E112" s="235">
        <v>1</v>
      </c>
      <c r="F112" s="491"/>
      <c r="G112" s="242">
        <f>ROUND(E112*F112,2)</f>
        <v>0</v>
      </c>
      <c r="H112" s="495"/>
      <c r="I112" s="495"/>
      <c r="J112" s="495"/>
      <c r="K112" s="495"/>
      <c r="L112" s="495"/>
      <c r="M112" s="495"/>
      <c r="N112" s="495"/>
      <c r="O112" s="495"/>
      <c r="P112" s="495"/>
      <c r="Q112" s="495"/>
      <c r="R112" s="495"/>
      <c r="S112" s="495"/>
      <c r="T112" s="495"/>
      <c r="U112" s="495"/>
      <c r="V112" s="495"/>
      <c r="W112" s="495"/>
      <c r="X112" s="495"/>
      <c r="Y112" s="495"/>
      <c r="AB112" s="235"/>
    </row>
    <row r="113" spans="1:28" s="225" customFormat="1" ht="12.75">
      <c r="A113" s="232"/>
      <c r="C113" s="212"/>
      <c r="D113" s="234"/>
      <c r="E113" s="235"/>
      <c r="F113" s="489"/>
      <c r="G113" s="236" t="str">
        <f aca="true" t="shared" si="3" ref="G113:G122">IF(E113&lt;&gt;0,E113*F113," ")</f>
        <v> </v>
      </c>
      <c r="H113" s="495"/>
      <c r="I113" s="495"/>
      <c r="J113" s="495"/>
      <c r="K113" s="495"/>
      <c r="L113" s="495"/>
      <c r="M113" s="495"/>
      <c r="N113" s="495"/>
      <c r="O113" s="495"/>
      <c r="P113" s="495"/>
      <c r="Q113" s="495"/>
      <c r="R113" s="495"/>
      <c r="S113" s="495"/>
      <c r="T113" s="495"/>
      <c r="U113" s="495"/>
      <c r="V113" s="495"/>
      <c r="W113" s="495"/>
      <c r="X113" s="495"/>
      <c r="Y113" s="495"/>
      <c r="AB113" s="235"/>
    </row>
    <row r="114" spans="1:28" s="225" customFormat="1" ht="12.75">
      <c r="A114" s="232">
        <f>1+COUNT(A$2:A113)</f>
        <v>19</v>
      </c>
      <c r="C114" s="212" t="s">
        <v>544</v>
      </c>
      <c r="D114" s="234"/>
      <c r="E114" s="235"/>
      <c r="F114" s="489"/>
      <c r="G114" s="236" t="str">
        <f t="shared" si="3"/>
        <v> </v>
      </c>
      <c r="H114" s="495"/>
      <c r="I114" s="495"/>
      <c r="J114" s="495"/>
      <c r="K114" s="495"/>
      <c r="L114" s="495"/>
      <c r="M114" s="495"/>
      <c r="N114" s="495"/>
      <c r="O114" s="495"/>
      <c r="P114" s="495"/>
      <c r="Q114" s="495"/>
      <c r="R114" s="495"/>
      <c r="S114" s="495"/>
      <c r="T114" s="495"/>
      <c r="U114" s="495"/>
      <c r="V114" s="495"/>
      <c r="W114" s="495"/>
      <c r="X114" s="495"/>
      <c r="Y114" s="495"/>
      <c r="AB114" s="235"/>
    </row>
    <row r="115" spans="1:28" s="225" customFormat="1" ht="51">
      <c r="A115" s="232"/>
      <c r="C115" s="212" t="s">
        <v>659</v>
      </c>
      <c r="D115" s="234"/>
      <c r="E115" s="235"/>
      <c r="F115" s="489"/>
      <c r="G115" s="236" t="str">
        <f t="shared" si="3"/>
        <v> </v>
      </c>
      <c r="H115" s="495"/>
      <c r="I115" s="495"/>
      <c r="J115" s="495"/>
      <c r="K115" s="495"/>
      <c r="L115" s="495"/>
      <c r="M115" s="495"/>
      <c r="N115" s="495"/>
      <c r="O115" s="495"/>
      <c r="P115" s="495"/>
      <c r="Q115" s="495"/>
      <c r="R115" s="495"/>
      <c r="S115" s="495"/>
      <c r="T115" s="495"/>
      <c r="U115" s="495"/>
      <c r="V115" s="495"/>
      <c r="W115" s="495"/>
      <c r="X115" s="495"/>
      <c r="Y115" s="495"/>
      <c r="AB115" s="235"/>
    </row>
    <row r="116" spans="1:28" s="225" customFormat="1" ht="12.75">
      <c r="A116" s="232"/>
      <c r="C116" s="212" t="s">
        <v>483</v>
      </c>
      <c r="D116" s="234" t="s">
        <v>311</v>
      </c>
      <c r="E116" s="235">
        <v>15</v>
      </c>
      <c r="F116" s="491"/>
      <c r="G116" s="242">
        <f>ROUND(E116*F116,2)</f>
        <v>0</v>
      </c>
      <c r="H116" s="495"/>
      <c r="I116" s="495"/>
      <c r="J116" s="495"/>
      <c r="K116" s="495"/>
      <c r="L116" s="495"/>
      <c r="M116" s="495"/>
      <c r="N116" s="495"/>
      <c r="O116" s="495"/>
      <c r="P116" s="495"/>
      <c r="Q116" s="495"/>
      <c r="R116" s="495"/>
      <c r="S116" s="495"/>
      <c r="T116" s="495"/>
      <c r="U116" s="495"/>
      <c r="V116" s="495"/>
      <c r="W116" s="495"/>
      <c r="X116" s="495"/>
      <c r="Y116" s="495"/>
      <c r="AB116" s="235"/>
    </row>
    <row r="117" spans="1:28" s="225" customFormat="1" ht="12.75">
      <c r="A117" s="232"/>
      <c r="C117" s="212"/>
      <c r="D117" s="234"/>
      <c r="E117" s="235"/>
      <c r="F117" s="489"/>
      <c r="G117" s="236" t="str">
        <f t="shared" si="3"/>
        <v> </v>
      </c>
      <c r="H117" s="495"/>
      <c r="I117" s="495"/>
      <c r="J117" s="495"/>
      <c r="K117" s="495"/>
      <c r="L117" s="495"/>
      <c r="M117" s="495"/>
      <c r="N117" s="495"/>
      <c r="O117" s="495"/>
      <c r="P117" s="495"/>
      <c r="Q117" s="495"/>
      <c r="R117" s="495"/>
      <c r="S117" s="495"/>
      <c r="T117" s="495"/>
      <c r="U117" s="495"/>
      <c r="V117" s="495"/>
      <c r="W117" s="495"/>
      <c r="X117" s="495"/>
      <c r="Y117" s="495"/>
      <c r="AB117" s="235"/>
    </row>
    <row r="118" spans="1:28" s="225" customFormat="1" ht="12.75">
      <c r="A118" s="232">
        <f>1+COUNT(A$2:A117)</f>
        <v>20</v>
      </c>
      <c r="C118" s="212" t="s">
        <v>553</v>
      </c>
      <c r="D118" s="234"/>
      <c r="E118" s="235"/>
      <c r="F118" s="489"/>
      <c r="G118" s="236" t="str">
        <f t="shared" si="3"/>
        <v> </v>
      </c>
      <c r="H118" s="495"/>
      <c r="I118" s="495"/>
      <c r="J118" s="495"/>
      <c r="K118" s="495"/>
      <c r="L118" s="495"/>
      <c r="M118" s="495"/>
      <c r="N118" s="495"/>
      <c r="O118" s="495"/>
      <c r="P118" s="495"/>
      <c r="Q118" s="495"/>
      <c r="R118" s="495"/>
      <c r="S118" s="495"/>
      <c r="T118" s="495"/>
      <c r="U118" s="495"/>
      <c r="V118" s="495"/>
      <c r="W118" s="495"/>
      <c r="X118" s="495"/>
      <c r="Y118" s="495"/>
      <c r="AB118" s="235"/>
    </row>
    <row r="119" spans="1:28" s="225" customFormat="1" ht="38.25">
      <c r="A119" s="232"/>
      <c r="C119" s="212" t="s">
        <v>554</v>
      </c>
      <c r="D119" s="234"/>
      <c r="E119" s="235"/>
      <c r="F119" s="489"/>
      <c r="G119" s="236" t="str">
        <f t="shared" si="3"/>
        <v> </v>
      </c>
      <c r="H119" s="495"/>
      <c r="I119" s="495"/>
      <c r="J119" s="495"/>
      <c r="K119" s="495"/>
      <c r="L119" s="495"/>
      <c r="M119" s="495"/>
      <c r="N119" s="495"/>
      <c r="O119" s="495"/>
      <c r="P119" s="495"/>
      <c r="Q119" s="495"/>
      <c r="R119" s="495"/>
      <c r="S119" s="495"/>
      <c r="T119" s="495"/>
      <c r="U119" s="495"/>
      <c r="V119" s="495"/>
      <c r="W119" s="495"/>
      <c r="X119" s="495"/>
      <c r="Y119" s="495"/>
      <c r="AB119" s="235"/>
    </row>
    <row r="120" spans="1:28" s="225" customFormat="1" ht="12.75">
      <c r="A120" s="232"/>
      <c r="C120" s="212" t="s">
        <v>660</v>
      </c>
      <c r="D120" s="234" t="s">
        <v>254</v>
      </c>
      <c r="E120" s="235">
        <v>1</v>
      </c>
      <c r="F120" s="491"/>
      <c r="G120" s="242">
        <f>ROUND(E120*F120,2)</f>
        <v>0</v>
      </c>
      <c r="H120" s="495"/>
      <c r="I120" s="495"/>
      <c r="J120" s="495"/>
      <c r="K120" s="495"/>
      <c r="L120" s="495"/>
      <c r="M120" s="495"/>
      <c r="N120" s="495"/>
      <c r="O120" s="495"/>
      <c r="P120" s="495"/>
      <c r="Q120" s="495"/>
      <c r="R120" s="495"/>
      <c r="S120" s="495"/>
      <c r="T120" s="495"/>
      <c r="U120" s="495"/>
      <c r="V120" s="495"/>
      <c r="W120" s="495"/>
      <c r="X120" s="495"/>
      <c r="Y120" s="495"/>
      <c r="AB120" s="235"/>
    </row>
    <row r="121" spans="1:28" s="225" customFormat="1" ht="12.75">
      <c r="A121" s="232"/>
      <c r="B121" s="225" t="s">
        <v>609</v>
      </c>
      <c r="C121" s="212" t="s">
        <v>661</v>
      </c>
      <c r="D121" s="234"/>
      <c r="E121" s="235"/>
      <c r="F121" s="491"/>
      <c r="G121" s="236"/>
      <c r="H121" s="495"/>
      <c r="I121" s="495"/>
      <c r="J121" s="495"/>
      <c r="K121" s="495"/>
      <c r="L121" s="495"/>
      <c r="M121" s="495"/>
      <c r="N121" s="495"/>
      <c r="O121" s="495"/>
      <c r="P121" s="495"/>
      <c r="Q121" s="495"/>
      <c r="R121" s="495"/>
      <c r="S121" s="495"/>
      <c r="T121" s="495"/>
      <c r="U121" s="495"/>
      <c r="V121" s="495"/>
      <c r="W121" s="495"/>
      <c r="X121" s="495"/>
      <c r="Y121" s="495"/>
      <c r="AB121" s="235"/>
    </row>
    <row r="122" spans="1:29" s="225" customFormat="1" ht="12.75">
      <c r="A122" s="232"/>
      <c r="C122" s="233"/>
      <c r="D122" s="234"/>
      <c r="E122" s="235"/>
      <c r="F122" s="236"/>
      <c r="G122" s="236" t="str">
        <f t="shared" si="3"/>
        <v> </v>
      </c>
      <c r="H122" s="495"/>
      <c r="I122" s="495"/>
      <c r="J122" s="495"/>
      <c r="K122" s="495"/>
      <c r="L122" s="495"/>
      <c r="M122" s="495"/>
      <c r="N122" s="495"/>
      <c r="O122" s="495"/>
      <c r="P122" s="495"/>
      <c r="Q122" s="495"/>
      <c r="R122" s="495"/>
      <c r="S122" s="495"/>
      <c r="T122" s="495"/>
      <c r="U122" s="495"/>
      <c r="V122" s="495"/>
      <c r="W122" s="495"/>
      <c r="X122" s="495"/>
      <c r="Y122" s="496"/>
      <c r="Z122" s="212"/>
      <c r="AA122" s="212"/>
      <c r="AB122" s="235"/>
      <c r="AC122" s="212"/>
    </row>
    <row r="123" spans="1:28" ht="12.75">
      <c r="A123" s="268"/>
      <c r="B123" s="269"/>
      <c r="C123" s="270" t="str">
        <f>+C1</f>
        <v>KONVEKTOR - LABORATORIJ</v>
      </c>
      <c r="D123" s="271"/>
      <c r="E123" s="272"/>
      <c r="F123" s="273"/>
      <c r="G123" s="273">
        <f>SUM(G3:G122)</f>
        <v>0</v>
      </c>
      <c r="AB123" s="272"/>
    </row>
  </sheetData>
  <sheetProtection password="FBF2" sheet="1" selectLockedCells="1"/>
  <printOptions/>
  <pageMargins left="0.984251968503937" right="0.3937007874015748" top="0.5905511811023623" bottom="0.5905511811023623" header="0.1968503937007874" footer="0.1968503937007874"/>
  <pageSetup horizontalDpi="600" verticalDpi="600" orientation="portrait" paperSize="9" scale="91" r:id="rId1"/>
  <headerFooter alignWithMargins="0">
    <oddHeader>&amp;R             PINSS d.o.o. Nova Gorica</oddHeader>
    <oddFooter>&amp;L             &amp;F&amp;RStran &amp;P (&amp;N)</oddFooter>
  </headerFooter>
  <ignoredErrors>
    <ignoredError sqref="G6:G116" formula="1"/>
  </ignoredErrors>
</worksheet>
</file>

<file path=xl/worksheets/sheet17.xml><?xml version="1.0" encoding="utf-8"?>
<worksheet xmlns="http://schemas.openxmlformats.org/spreadsheetml/2006/main" xmlns:r="http://schemas.openxmlformats.org/officeDocument/2006/relationships">
  <dimension ref="A1:AC316"/>
  <sheetViews>
    <sheetView view="pageBreakPreview" zoomScaleNormal="120" zoomScaleSheetLayoutView="100" zoomScalePageLayoutView="0" workbookViewId="0" topLeftCell="A1">
      <pane ySplit="1" topLeftCell="A2" activePane="bottomLeft" state="frozen"/>
      <selection pane="topLeft" activeCell="C23" sqref="C23"/>
      <selection pane="bottomLeft" activeCell="F9" sqref="F9"/>
    </sheetView>
  </sheetViews>
  <sheetFormatPr defaultColWidth="9.00390625" defaultRowHeight="12.75" outlineLevelRow="1"/>
  <cols>
    <col min="1" max="1" width="5.75390625" style="245" customWidth="1"/>
    <col min="2" max="2" width="5.75390625" style="353" customWidth="1"/>
    <col min="3" max="3" width="50.75390625" style="354" customWidth="1"/>
    <col min="4" max="4" width="7.625" style="355" customWidth="1"/>
    <col min="5" max="5" width="9.375" style="356" bestFit="1" customWidth="1"/>
    <col min="6" max="7" width="10.75390625" style="357" customWidth="1"/>
    <col min="8" max="10" width="9.25390625" style="499" customWidth="1"/>
    <col min="11" max="24" width="9.125" style="499" customWidth="1"/>
    <col min="25" max="16384" width="9.125" style="325" customWidth="1"/>
  </cols>
  <sheetData>
    <row r="1" spans="1:7" ht="15">
      <c r="A1" s="319" t="s">
        <v>662</v>
      </c>
      <c r="B1" s="320"/>
      <c r="C1" s="321" t="s">
        <v>663</v>
      </c>
      <c r="D1" s="322"/>
      <c r="E1" s="323"/>
      <c r="F1" s="324"/>
      <c r="G1" s="324">
        <f>+G117</f>
        <v>0</v>
      </c>
    </row>
    <row r="3" spans="1:24" s="332" customFormat="1" ht="12.75">
      <c r="A3" s="326" t="s">
        <v>446</v>
      </c>
      <c r="B3" s="327"/>
      <c r="C3" s="328" t="s">
        <v>447</v>
      </c>
      <c r="D3" s="329" t="s">
        <v>248</v>
      </c>
      <c r="E3" s="330" t="s">
        <v>249</v>
      </c>
      <c r="F3" s="331" t="s">
        <v>448</v>
      </c>
      <c r="G3" s="331" t="s">
        <v>449</v>
      </c>
      <c r="H3" s="497"/>
      <c r="I3" s="497"/>
      <c r="J3" s="497"/>
      <c r="K3" s="497"/>
      <c r="L3" s="497"/>
      <c r="M3" s="497"/>
      <c r="N3" s="497"/>
      <c r="O3" s="497"/>
      <c r="P3" s="497"/>
      <c r="Q3" s="497"/>
      <c r="R3" s="497"/>
      <c r="S3" s="497"/>
      <c r="T3" s="497"/>
      <c r="U3" s="497"/>
      <c r="V3" s="497"/>
      <c r="W3" s="525"/>
      <c r="X3" s="525"/>
    </row>
    <row r="4" spans="1:24" s="332" customFormat="1" ht="12.75">
      <c r="A4" s="243"/>
      <c r="B4" s="333"/>
      <c r="C4" s="334"/>
      <c r="D4" s="335"/>
      <c r="E4" s="336"/>
      <c r="F4" s="522"/>
      <c r="G4" s="337" t="str">
        <f>IF(E4&lt;&gt;0,E4*F4," ")</f>
        <v> </v>
      </c>
      <c r="H4" s="497"/>
      <c r="I4" s="497"/>
      <c r="J4" s="497"/>
      <c r="K4" s="497"/>
      <c r="L4" s="497"/>
      <c r="M4" s="497"/>
      <c r="N4" s="497"/>
      <c r="O4" s="497"/>
      <c r="P4" s="497"/>
      <c r="Q4" s="497"/>
      <c r="R4" s="497"/>
      <c r="S4" s="497"/>
      <c r="T4" s="497"/>
      <c r="U4" s="497"/>
      <c r="V4" s="497"/>
      <c r="W4" s="497"/>
      <c r="X4" s="525"/>
    </row>
    <row r="5" spans="1:24" s="332" customFormat="1" ht="12.75">
      <c r="A5" s="243"/>
      <c r="B5" s="333"/>
      <c r="C5" s="338" t="s">
        <v>664</v>
      </c>
      <c r="D5" s="335"/>
      <c r="E5" s="336"/>
      <c r="F5" s="522"/>
      <c r="G5" s="337"/>
      <c r="H5" s="497"/>
      <c r="I5" s="497"/>
      <c r="J5" s="497"/>
      <c r="K5" s="497"/>
      <c r="L5" s="497"/>
      <c r="M5" s="497"/>
      <c r="N5" s="497"/>
      <c r="O5" s="497"/>
      <c r="P5" s="497"/>
      <c r="Q5" s="497"/>
      <c r="R5" s="497"/>
      <c r="S5" s="497"/>
      <c r="T5" s="497"/>
      <c r="U5" s="497"/>
      <c r="V5" s="497"/>
      <c r="W5" s="497"/>
      <c r="X5" s="525"/>
    </row>
    <row r="6" spans="1:24" s="332" customFormat="1" ht="12.75">
      <c r="A6" s="243"/>
      <c r="B6" s="333"/>
      <c r="C6" s="334"/>
      <c r="D6" s="335"/>
      <c r="E6" s="336"/>
      <c r="F6" s="522"/>
      <c r="G6" s="337"/>
      <c r="H6" s="497"/>
      <c r="I6" s="497"/>
      <c r="J6" s="497"/>
      <c r="K6" s="497"/>
      <c r="L6" s="497"/>
      <c r="M6" s="497"/>
      <c r="N6" s="497"/>
      <c r="O6" s="497"/>
      <c r="P6" s="497"/>
      <c r="Q6" s="497"/>
      <c r="R6" s="497"/>
      <c r="S6" s="497"/>
      <c r="T6" s="497"/>
      <c r="U6" s="497"/>
      <c r="V6" s="497"/>
      <c r="W6" s="497"/>
      <c r="X6" s="525"/>
    </row>
    <row r="7" spans="1:24" s="248" customFormat="1" ht="12.75">
      <c r="A7" s="237">
        <f>1+COUNT(A$4:A4)</f>
        <v>1</v>
      </c>
      <c r="C7" s="239" t="s">
        <v>665</v>
      </c>
      <c r="D7" s="240"/>
      <c r="E7" s="241"/>
      <c r="F7" s="509"/>
      <c r="G7" s="267" t="str">
        <f>IF(E7&lt;&gt;0,E7*F7," ")</f>
        <v> </v>
      </c>
      <c r="H7" s="508"/>
      <c r="I7" s="508"/>
      <c r="J7" s="508"/>
      <c r="K7" s="508"/>
      <c r="L7" s="508"/>
      <c r="M7" s="508"/>
      <c r="N7" s="508"/>
      <c r="O7" s="508"/>
      <c r="P7" s="508"/>
      <c r="Q7" s="508"/>
      <c r="R7" s="508"/>
      <c r="S7" s="508"/>
      <c r="T7" s="508"/>
      <c r="U7" s="508"/>
      <c r="V7" s="508"/>
      <c r="W7" s="508"/>
      <c r="X7" s="508"/>
    </row>
    <row r="8" spans="1:24" s="248" customFormat="1" ht="127.5">
      <c r="A8" s="237"/>
      <c r="C8" s="239" t="s">
        <v>666</v>
      </c>
      <c r="D8" s="240"/>
      <c r="E8" s="241"/>
      <c r="F8" s="509"/>
      <c r="G8" s="267" t="str">
        <f>IF(E8&lt;&gt;0,E8*F8," ")</f>
        <v> </v>
      </c>
      <c r="H8" s="508"/>
      <c r="I8" s="508"/>
      <c r="J8" s="508"/>
      <c r="K8" s="508"/>
      <c r="L8" s="508"/>
      <c r="M8" s="508"/>
      <c r="N8" s="508"/>
      <c r="O8" s="508"/>
      <c r="P8" s="508"/>
      <c r="Q8" s="508"/>
      <c r="R8" s="508"/>
      <c r="S8" s="508"/>
      <c r="T8" s="508"/>
      <c r="U8" s="508"/>
      <c r="V8" s="508"/>
      <c r="W8" s="508"/>
      <c r="X8" s="508"/>
    </row>
    <row r="9" spans="1:24" s="248" customFormat="1" ht="12.75">
      <c r="A9" s="237"/>
      <c r="C9" s="239" t="s">
        <v>466</v>
      </c>
      <c r="D9" s="240" t="s">
        <v>254</v>
      </c>
      <c r="E9" s="241">
        <v>1</v>
      </c>
      <c r="F9" s="491"/>
      <c r="G9" s="242">
        <f>ROUND(E9*F9,2)</f>
        <v>0</v>
      </c>
      <c r="H9" s="508"/>
      <c r="I9" s="508"/>
      <c r="J9" s="508"/>
      <c r="K9" s="508"/>
      <c r="L9" s="508"/>
      <c r="M9" s="508"/>
      <c r="N9" s="508"/>
      <c r="O9" s="508"/>
      <c r="P9" s="508"/>
      <c r="Q9" s="508"/>
      <c r="R9" s="508"/>
      <c r="S9" s="508"/>
      <c r="T9" s="508"/>
      <c r="U9" s="508"/>
      <c r="V9" s="508"/>
      <c r="W9" s="508"/>
      <c r="X9" s="508"/>
    </row>
    <row r="10" spans="1:24" s="248" customFormat="1" ht="12.75">
      <c r="A10" s="237"/>
      <c r="C10" s="239"/>
      <c r="D10" s="240"/>
      <c r="E10" s="241"/>
      <c r="F10" s="491"/>
      <c r="G10" s="257"/>
      <c r="H10" s="508"/>
      <c r="I10" s="508"/>
      <c r="J10" s="508"/>
      <c r="K10" s="508"/>
      <c r="L10" s="508"/>
      <c r="M10" s="508"/>
      <c r="N10" s="508"/>
      <c r="O10" s="508"/>
      <c r="P10" s="508"/>
      <c r="Q10" s="508"/>
      <c r="R10" s="508"/>
      <c r="S10" s="508"/>
      <c r="T10" s="508"/>
      <c r="U10" s="508"/>
      <c r="V10" s="508"/>
      <c r="W10" s="508"/>
      <c r="X10" s="508"/>
    </row>
    <row r="11" spans="1:24" s="248" customFormat="1" ht="12.75">
      <c r="A11" s="237">
        <f>1+COUNT(A$4:A9)</f>
        <v>2</v>
      </c>
      <c r="C11" s="239" t="s">
        <v>667</v>
      </c>
      <c r="D11" s="240"/>
      <c r="E11" s="241"/>
      <c r="F11" s="509"/>
      <c r="G11" s="267" t="str">
        <f aca="true" t="shared" si="0" ref="G11:G22">IF(E11&lt;&gt;0,E11*F11," ")</f>
        <v> </v>
      </c>
      <c r="H11" s="508"/>
      <c r="I11" s="508"/>
      <c r="J11" s="508"/>
      <c r="K11" s="508"/>
      <c r="L11" s="508"/>
      <c r="M11" s="508"/>
      <c r="N11" s="508"/>
      <c r="O11" s="508"/>
      <c r="P11" s="508"/>
      <c r="Q11" s="508"/>
      <c r="R11" s="508"/>
      <c r="S11" s="508"/>
      <c r="T11" s="508"/>
      <c r="U11" s="508"/>
      <c r="V11" s="508"/>
      <c r="W11" s="508"/>
      <c r="X11" s="508"/>
    </row>
    <row r="12" spans="1:24" s="248" customFormat="1" ht="114.75">
      <c r="A12" s="237"/>
      <c r="C12" s="239" t="s">
        <v>668</v>
      </c>
      <c r="D12" s="240"/>
      <c r="E12" s="241"/>
      <c r="F12" s="509"/>
      <c r="G12" s="267" t="str">
        <f t="shared" si="0"/>
        <v> </v>
      </c>
      <c r="H12" s="508"/>
      <c r="I12" s="508"/>
      <c r="J12" s="508"/>
      <c r="K12" s="508"/>
      <c r="L12" s="508"/>
      <c r="M12" s="508"/>
      <c r="N12" s="508"/>
      <c r="O12" s="508"/>
      <c r="P12" s="508"/>
      <c r="Q12" s="508"/>
      <c r="R12" s="508"/>
      <c r="S12" s="508"/>
      <c r="T12" s="508"/>
      <c r="U12" s="508"/>
      <c r="V12" s="508"/>
      <c r="W12" s="508"/>
      <c r="X12" s="508"/>
    </row>
    <row r="13" spans="1:24" s="248" customFormat="1" ht="12.75">
      <c r="A13" s="237"/>
      <c r="C13" s="239" t="s">
        <v>466</v>
      </c>
      <c r="D13" s="240" t="s">
        <v>254</v>
      </c>
      <c r="E13" s="241">
        <v>1</v>
      </c>
      <c r="F13" s="491"/>
      <c r="G13" s="242">
        <f>ROUND(E13*F13,2)</f>
        <v>0</v>
      </c>
      <c r="H13" s="508"/>
      <c r="I13" s="508"/>
      <c r="J13" s="508"/>
      <c r="K13" s="508"/>
      <c r="L13" s="508"/>
      <c r="M13" s="508"/>
      <c r="N13" s="508"/>
      <c r="O13" s="508"/>
      <c r="P13" s="508"/>
      <c r="Q13" s="508"/>
      <c r="R13" s="508"/>
      <c r="S13" s="508"/>
      <c r="T13" s="508"/>
      <c r="U13" s="508"/>
      <c r="V13" s="508"/>
      <c r="W13" s="508"/>
      <c r="X13" s="508"/>
    </row>
    <row r="14" spans="1:24" s="239" customFormat="1" ht="12.75">
      <c r="A14" s="237"/>
      <c r="B14" s="248"/>
      <c r="D14" s="240"/>
      <c r="E14" s="241"/>
      <c r="F14" s="509"/>
      <c r="G14" s="267" t="str">
        <f t="shared" si="0"/>
        <v> </v>
      </c>
      <c r="H14" s="508"/>
      <c r="I14" s="508"/>
      <c r="J14" s="508"/>
      <c r="K14" s="508"/>
      <c r="L14" s="508"/>
      <c r="M14" s="508"/>
      <c r="N14" s="508"/>
      <c r="O14" s="508"/>
      <c r="P14" s="508"/>
      <c r="Q14" s="508"/>
      <c r="R14" s="508"/>
      <c r="S14" s="508"/>
      <c r="T14" s="508"/>
      <c r="U14" s="508"/>
      <c r="V14" s="508"/>
      <c r="W14" s="508"/>
      <c r="X14" s="508"/>
    </row>
    <row r="15" spans="1:24" s="239" customFormat="1" ht="12.75">
      <c r="A15" s="237">
        <f>1+COUNT(A$2:A14)</f>
        <v>3</v>
      </c>
      <c r="B15" s="248"/>
      <c r="C15" s="239" t="s">
        <v>669</v>
      </c>
      <c r="D15" s="240"/>
      <c r="E15" s="241"/>
      <c r="F15" s="509"/>
      <c r="G15" s="267" t="str">
        <f t="shared" si="0"/>
        <v> </v>
      </c>
      <c r="H15" s="508"/>
      <c r="I15" s="508"/>
      <c r="J15" s="508"/>
      <c r="K15" s="508"/>
      <c r="L15" s="508"/>
      <c r="M15" s="508"/>
      <c r="N15" s="508"/>
      <c r="O15" s="508"/>
      <c r="P15" s="508"/>
      <c r="Q15" s="508"/>
      <c r="R15" s="508"/>
      <c r="S15" s="508"/>
      <c r="T15" s="508"/>
      <c r="U15" s="508"/>
      <c r="V15" s="508"/>
      <c r="W15" s="508"/>
      <c r="X15" s="508"/>
    </row>
    <row r="16" spans="2:24" s="295" customFormat="1" ht="76.5">
      <c r="B16" s="339"/>
      <c r="C16" s="340" t="s">
        <v>670</v>
      </c>
      <c r="D16" s="303"/>
      <c r="E16" s="304"/>
      <c r="F16" s="523"/>
      <c r="G16" s="267" t="str">
        <f t="shared" si="0"/>
        <v> </v>
      </c>
      <c r="H16" s="518"/>
      <c r="I16" s="518"/>
      <c r="J16" s="518"/>
      <c r="K16" s="518"/>
      <c r="L16" s="518"/>
      <c r="M16" s="518"/>
      <c r="N16" s="518"/>
      <c r="O16" s="518"/>
      <c r="P16" s="518"/>
      <c r="Q16" s="518"/>
      <c r="R16" s="518"/>
      <c r="S16" s="518"/>
      <c r="T16" s="518"/>
      <c r="U16" s="518"/>
      <c r="V16" s="518"/>
      <c r="W16" s="518"/>
      <c r="X16" s="518"/>
    </row>
    <row r="17" spans="2:24" s="295" customFormat="1" ht="12.75">
      <c r="B17" s="282" t="s">
        <v>456</v>
      </c>
      <c r="C17" s="239"/>
      <c r="D17" s="303"/>
      <c r="E17" s="304"/>
      <c r="F17" s="523"/>
      <c r="G17" s="267" t="str">
        <f t="shared" si="0"/>
        <v> </v>
      </c>
      <c r="H17" s="518"/>
      <c r="I17" s="518"/>
      <c r="J17" s="518"/>
      <c r="K17" s="518"/>
      <c r="L17" s="518"/>
      <c r="M17" s="518"/>
      <c r="N17" s="518"/>
      <c r="O17" s="518"/>
      <c r="P17" s="518"/>
      <c r="Q17" s="518"/>
      <c r="R17" s="518"/>
      <c r="S17" s="518"/>
      <c r="T17" s="518"/>
      <c r="U17" s="518"/>
      <c r="V17" s="518"/>
      <c r="W17" s="518"/>
      <c r="X17" s="518"/>
    </row>
    <row r="18" spans="2:24" s="295" customFormat="1" ht="12.75">
      <c r="B18" s="282" t="s">
        <v>457</v>
      </c>
      <c r="C18" s="340" t="s">
        <v>671</v>
      </c>
      <c r="D18" s="303"/>
      <c r="E18" s="304"/>
      <c r="F18" s="523"/>
      <c r="G18" s="267" t="str">
        <f t="shared" si="0"/>
        <v> </v>
      </c>
      <c r="H18" s="518"/>
      <c r="I18" s="518"/>
      <c r="J18" s="518"/>
      <c r="K18" s="518"/>
      <c r="L18" s="518"/>
      <c r="M18" s="518"/>
      <c r="N18" s="518"/>
      <c r="O18" s="518"/>
      <c r="P18" s="518"/>
      <c r="Q18" s="518"/>
      <c r="R18" s="518"/>
      <c r="S18" s="518"/>
      <c r="T18" s="518"/>
      <c r="U18" s="518"/>
      <c r="V18" s="518"/>
      <c r="W18" s="518"/>
      <c r="X18" s="518"/>
    </row>
    <row r="19" spans="2:24" s="295" customFormat="1" ht="12.75">
      <c r="B19" s="339"/>
      <c r="C19" s="340" t="s">
        <v>672</v>
      </c>
      <c r="D19" s="303"/>
      <c r="E19" s="304"/>
      <c r="F19" s="523"/>
      <c r="G19" s="267" t="str">
        <f t="shared" si="0"/>
        <v> </v>
      </c>
      <c r="H19" s="518"/>
      <c r="I19" s="518"/>
      <c r="J19" s="518"/>
      <c r="K19" s="518"/>
      <c r="L19" s="518"/>
      <c r="M19" s="518"/>
      <c r="N19" s="518"/>
      <c r="O19" s="518"/>
      <c r="P19" s="518"/>
      <c r="Q19" s="518"/>
      <c r="R19" s="518"/>
      <c r="S19" s="518"/>
      <c r="T19" s="518"/>
      <c r="U19" s="518"/>
      <c r="V19" s="518"/>
      <c r="W19" s="518"/>
      <c r="X19" s="518"/>
    </row>
    <row r="20" spans="2:24" s="295" customFormat="1" ht="12.75">
      <c r="B20" s="339"/>
      <c r="C20" s="340" t="s">
        <v>673</v>
      </c>
      <c r="D20" s="303"/>
      <c r="E20" s="304"/>
      <c r="F20" s="523"/>
      <c r="G20" s="267"/>
      <c r="H20" s="518"/>
      <c r="I20" s="518"/>
      <c r="J20" s="518"/>
      <c r="K20" s="518"/>
      <c r="L20" s="518"/>
      <c r="M20" s="518"/>
      <c r="N20" s="518"/>
      <c r="O20" s="518"/>
      <c r="P20" s="518"/>
      <c r="Q20" s="518"/>
      <c r="R20" s="518"/>
      <c r="S20" s="518"/>
      <c r="T20" s="518"/>
      <c r="U20" s="518"/>
      <c r="V20" s="518"/>
      <c r="W20" s="518"/>
      <c r="X20" s="518"/>
    </row>
    <row r="21" spans="2:24" s="295" customFormat="1" ht="12.75">
      <c r="B21" s="339"/>
      <c r="C21" s="340" t="s">
        <v>674</v>
      </c>
      <c r="D21" s="303"/>
      <c r="E21" s="304"/>
      <c r="F21" s="523"/>
      <c r="G21" s="267" t="str">
        <f t="shared" si="0"/>
        <v> </v>
      </c>
      <c r="H21" s="518"/>
      <c r="I21" s="518"/>
      <c r="J21" s="518"/>
      <c r="K21" s="518"/>
      <c r="L21" s="518"/>
      <c r="M21" s="518"/>
      <c r="N21" s="518"/>
      <c r="O21" s="518"/>
      <c r="P21" s="518"/>
      <c r="Q21" s="518"/>
      <c r="R21" s="518"/>
      <c r="S21" s="518"/>
      <c r="T21" s="518"/>
      <c r="U21" s="518"/>
      <c r="V21" s="518"/>
      <c r="W21" s="518"/>
      <c r="X21" s="518"/>
    </row>
    <row r="22" spans="2:24" s="295" customFormat="1" ht="12.75">
      <c r="B22" s="339"/>
      <c r="C22" s="340" t="s">
        <v>675</v>
      </c>
      <c r="D22" s="303"/>
      <c r="E22" s="304"/>
      <c r="F22" s="523"/>
      <c r="G22" s="267" t="str">
        <f t="shared" si="0"/>
        <v> </v>
      </c>
      <c r="H22" s="518"/>
      <c r="I22" s="518"/>
      <c r="J22" s="518"/>
      <c r="K22" s="518"/>
      <c r="L22" s="518"/>
      <c r="M22" s="518"/>
      <c r="N22" s="518"/>
      <c r="O22" s="518"/>
      <c r="P22" s="518"/>
      <c r="Q22" s="518"/>
      <c r="R22" s="518"/>
      <c r="S22" s="518"/>
      <c r="T22" s="518"/>
      <c r="U22" s="518"/>
      <c r="V22" s="518"/>
      <c r="W22" s="518"/>
      <c r="X22" s="518"/>
    </row>
    <row r="23" spans="2:24" s="295" customFormat="1" ht="12.75">
      <c r="B23" s="339"/>
      <c r="C23" s="340" t="s">
        <v>483</v>
      </c>
      <c r="D23" s="303" t="s">
        <v>254</v>
      </c>
      <c r="E23" s="304">
        <v>1</v>
      </c>
      <c r="F23" s="491"/>
      <c r="G23" s="242">
        <f>ROUND(E23*F23,2)</f>
        <v>0</v>
      </c>
      <c r="H23" s="518"/>
      <c r="I23" s="518"/>
      <c r="J23" s="518"/>
      <c r="K23" s="518"/>
      <c r="L23" s="518"/>
      <c r="M23" s="518"/>
      <c r="N23" s="518"/>
      <c r="O23" s="518"/>
      <c r="P23" s="518"/>
      <c r="Q23" s="518"/>
      <c r="R23" s="518"/>
      <c r="S23" s="518"/>
      <c r="T23" s="518"/>
      <c r="U23" s="518"/>
      <c r="V23" s="518"/>
      <c r="W23" s="518"/>
      <c r="X23" s="518"/>
    </row>
    <row r="24" spans="2:24" s="295" customFormat="1" ht="25.5">
      <c r="B24" s="339" t="s">
        <v>609</v>
      </c>
      <c r="C24" s="341" t="s">
        <v>676</v>
      </c>
      <c r="D24" s="303"/>
      <c r="E24" s="304"/>
      <c r="F24" s="491"/>
      <c r="G24" s="267"/>
      <c r="H24" s="518"/>
      <c r="I24" s="518"/>
      <c r="J24" s="518"/>
      <c r="K24" s="518"/>
      <c r="L24" s="518"/>
      <c r="M24" s="518"/>
      <c r="N24" s="518"/>
      <c r="O24" s="518"/>
      <c r="P24" s="518"/>
      <c r="Q24" s="518"/>
      <c r="R24" s="518"/>
      <c r="S24" s="518"/>
      <c r="T24" s="518"/>
      <c r="U24" s="518"/>
      <c r="V24" s="518"/>
      <c r="W24" s="518"/>
      <c r="X24" s="518"/>
    </row>
    <row r="25" spans="1:28" s="225" customFormat="1" ht="12.75">
      <c r="A25" s="232"/>
      <c r="C25" s="212"/>
      <c r="D25" s="234"/>
      <c r="E25" s="235"/>
      <c r="F25" s="489"/>
      <c r="G25" s="236" t="str">
        <f aca="true" t="shared" si="1" ref="G25:G41">IF(E25&lt;&gt;0,E25*F25," ")</f>
        <v> </v>
      </c>
      <c r="H25" s="495"/>
      <c r="I25" s="495"/>
      <c r="J25" s="495"/>
      <c r="K25" s="495"/>
      <c r="L25" s="495"/>
      <c r="M25" s="495"/>
      <c r="N25" s="495"/>
      <c r="O25" s="495"/>
      <c r="P25" s="495"/>
      <c r="Q25" s="495"/>
      <c r="R25" s="495"/>
      <c r="S25" s="495"/>
      <c r="T25" s="495"/>
      <c r="U25" s="495"/>
      <c r="V25" s="495"/>
      <c r="W25" s="495"/>
      <c r="X25" s="495"/>
      <c r="AB25" s="235"/>
    </row>
    <row r="26" spans="1:28" s="225" customFormat="1" ht="12.75">
      <c r="A26" s="232">
        <f>1+COUNT(A$2:A25)</f>
        <v>4</v>
      </c>
      <c r="C26" s="212" t="s">
        <v>631</v>
      </c>
      <c r="D26" s="234"/>
      <c r="E26" s="235"/>
      <c r="F26" s="489"/>
      <c r="G26" s="236" t="str">
        <f t="shared" si="1"/>
        <v> </v>
      </c>
      <c r="H26" s="495"/>
      <c r="I26" s="495"/>
      <c r="J26" s="495"/>
      <c r="K26" s="495"/>
      <c r="L26" s="495"/>
      <c r="M26" s="495"/>
      <c r="N26" s="495"/>
      <c r="O26" s="495"/>
      <c r="P26" s="495"/>
      <c r="Q26" s="495"/>
      <c r="R26" s="495"/>
      <c r="S26" s="495"/>
      <c r="T26" s="495"/>
      <c r="U26" s="495"/>
      <c r="V26" s="495"/>
      <c r="W26" s="495"/>
      <c r="X26" s="495"/>
      <c r="AB26" s="235"/>
    </row>
    <row r="27" spans="1:28" s="225" customFormat="1" ht="25.5">
      <c r="A27" s="232"/>
      <c r="C27" s="212" t="s">
        <v>632</v>
      </c>
      <c r="D27" s="234"/>
      <c r="E27" s="235"/>
      <c r="F27" s="489"/>
      <c r="G27" s="236" t="str">
        <f t="shared" si="1"/>
        <v> </v>
      </c>
      <c r="H27" s="495"/>
      <c r="I27" s="495"/>
      <c r="J27" s="495"/>
      <c r="K27" s="495"/>
      <c r="L27" s="495"/>
      <c r="M27" s="495"/>
      <c r="N27" s="495"/>
      <c r="O27" s="495"/>
      <c r="P27" s="495"/>
      <c r="Q27" s="495"/>
      <c r="R27" s="495"/>
      <c r="S27" s="495"/>
      <c r="T27" s="495"/>
      <c r="U27" s="495"/>
      <c r="V27" s="495"/>
      <c r="W27" s="495"/>
      <c r="X27" s="495"/>
      <c r="AB27" s="235"/>
    </row>
    <row r="28" spans="1:28" s="225" customFormat="1" ht="12.75">
      <c r="A28" s="232"/>
      <c r="C28" s="212" t="s">
        <v>483</v>
      </c>
      <c r="D28" s="234"/>
      <c r="E28" s="235"/>
      <c r="F28" s="489"/>
      <c r="G28" s="236" t="str">
        <f t="shared" si="1"/>
        <v> </v>
      </c>
      <c r="H28" s="495"/>
      <c r="I28" s="495"/>
      <c r="J28" s="495"/>
      <c r="K28" s="495"/>
      <c r="L28" s="495"/>
      <c r="M28" s="495"/>
      <c r="N28" s="495"/>
      <c r="O28" s="495"/>
      <c r="P28" s="495"/>
      <c r="Q28" s="495"/>
      <c r="R28" s="495"/>
      <c r="S28" s="495"/>
      <c r="T28" s="495"/>
      <c r="U28" s="495"/>
      <c r="V28" s="495"/>
      <c r="W28" s="495"/>
      <c r="X28" s="495"/>
      <c r="AB28" s="235"/>
    </row>
    <row r="29" spans="1:28" s="225" customFormat="1" ht="12.75">
      <c r="A29" s="232"/>
      <c r="B29" s="225" t="s">
        <v>496</v>
      </c>
      <c r="C29" s="212"/>
      <c r="D29" s="234"/>
      <c r="E29" s="235"/>
      <c r="F29" s="489"/>
      <c r="G29" s="236" t="str">
        <f t="shared" si="1"/>
        <v> </v>
      </c>
      <c r="H29" s="495"/>
      <c r="I29" s="495"/>
      <c r="J29" s="495"/>
      <c r="K29" s="495"/>
      <c r="L29" s="495"/>
      <c r="M29" s="495"/>
      <c r="N29" s="495"/>
      <c r="O29" s="495"/>
      <c r="P29" s="495"/>
      <c r="Q29" s="495"/>
      <c r="R29" s="495"/>
      <c r="S29" s="495"/>
      <c r="T29" s="495"/>
      <c r="U29" s="495"/>
      <c r="V29" s="495"/>
      <c r="W29" s="495"/>
      <c r="X29" s="495"/>
      <c r="AB29" s="235"/>
    </row>
    <row r="30" spans="1:28" s="225" customFormat="1" ht="12.75">
      <c r="A30" s="232"/>
      <c r="B30" s="225" t="s">
        <v>476</v>
      </c>
      <c r="C30" s="212" t="s">
        <v>633</v>
      </c>
      <c r="D30" s="234" t="s">
        <v>254</v>
      </c>
      <c r="E30" s="235">
        <v>4</v>
      </c>
      <c r="F30" s="491"/>
      <c r="G30" s="242">
        <f>ROUND(E30*F30,2)</f>
        <v>0</v>
      </c>
      <c r="H30" s="495"/>
      <c r="I30" s="495"/>
      <c r="J30" s="495"/>
      <c r="K30" s="495"/>
      <c r="L30" s="495"/>
      <c r="M30" s="495"/>
      <c r="N30" s="495"/>
      <c r="O30" s="495"/>
      <c r="P30" s="495"/>
      <c r="Q30" s="495"/>
      <c r="R30" s="495"/>
      <c r="S30" s="495"/>
      <c r="T30" s="495"/>
      <c r="U30" s="495"/>
      <c r="V30" s="495"/>
      <c r="W30" s="495"/>
      <c r="X30" s="495"/>
      <c r="AB30" s="235"/>
    </row>
    <row r="31" spans="1:28" s="225" customFormat="1" ht="12.75">
      <c r="A31" s="232"/>
      <c r="C31" s="212"/>
      <c r="D31" s="234"/>
      <c r="E31" s="235"/>
      <c r="F31" s="489"/>
      <c r="G31" s="236" t="str">
        <f t="shared" si="1"/>
        <v> </v>
      </c>
      <c r="H31" s="495"/>
      <c r="I31" s="495"/>
      <c r="J31" s="495"/>
      <c r="K31" s="495"/>
      <c r="L31" s="495"/>
      <c r="M31" s="495"/>
      <c r="N31" s="495"/>
      <c r="O31" s="495"/>
      <c r="P31" s="495"/>
      <c r="Q31" s="495"/>
      <c r="R31" s="495"/>
      <c r="S31" s="495"/>
      <c r="T31" s="495"/>
      <c r="U31" s="495"/>
      <c r="V31" s="495"/>
      <c r="W31" s="495"/>
      <c r="X31" s="495"/>
      <c r="AB31" s="235"/>
    </row>
    <row r="32" spans="1:28" s="225" customFormat="1" ht="12.75">
      <c r="A32" s="232">
        <f>1+COUNT(A$2:A31)</f>
        <v>5</v>
      </c>
      <c r="C32" s="212" t="s">
        <v>635</v>
      </c>
      <c r="D32" s="234"/>
      <c r="E32" s="235"/>
      <c r="F32" s="489"/>
      <c r="G32" s="236" t="str">
        <f t="shared" si="1"/>
        <v> </v>
      </c>
      <c r="H32" s="495"/>
      <c r="I32" s="495"/>
      <c r="J32" s="495"/>
      <c r="K32" s="495"/>
      <c r="L32" s="495"/>
      <c r="M32" s="495"/>
      <c r="N32" s="495"/>
      <c r="O32" s="495"/>
      <c r="P32" s="495"/>
      <c r="Q32" s="495"/>
      <c r="R32" s="495"/>
      <c r="S32" s="495"/>
      <c r="T32" s="495"/>
      <c r="U32" s="495"/>
      <c r="V32" s="495"/>
      <c r="W32" s="495"/>
      <c r="X32" s="495"/>
      <c r="AB32" s="235"/>
    </row>
    <row r="33" spans="1:28" s="225" customFormat="1" ht="38.25">
      <c r="A33" s="232"/>
      <c r="C33" s="212" t="s">
        <v>500</v>
      </c>
      <c r="D33" s="234"/>
      <c r="E33" s="235"/>
      <c r="F33" s="489"/>
      <c r="G33" s="236" t="str">
        <f t="shared" si="1"/>
        <v> </v>
      </c>
      <c r="H33" s="495"/>
      <c r="I33" s="495"/>
      <c r="J33" s="495"/>
      <c r="K33" s="495"/>
      <c r="L33" s="495"/>
      <c r="M33" s="495"/>
      <c r="N33" s="495"/>
      <c r="O33" s="495"/>
      <c r="P33" s="495"/>
      <c r="Q33" s="495"/>
      <c r="R33" s="495"/>
      <c r="S33" s="495"/>
      <c r="T33" s="495"/>
      <c r="U33" s="495"/>
      <c r="V33" s="495"/>
      <c r="W33" s="495"/>
      <c r="X33" s="495"/>
      <c r="AB33" s="235"/>
    </row>
    <row r="34" spans="1:28" s="225" customFormat="1" ht="12.75">
      <c r="A34" s="232"/>
      <c r="C34" s="212" t="s">
        <v>483</v>
      </c>
      <c r="D34" s="234"/>
      <c r="E34" s="235"/>
      <c r="F34" s="489"/>
      <c r="G34" s="236" t="str">
        <f t="shared" si="1"/>
        <v> </v>
      </c>
      <c r="H34" s="495"/>
      <c r="I34" s="495"/>
      <c r="J34" s="495"/>
      <c r="K34" s="495"/>
      <c r="L34" s="495"/>
      <c r="M34" s="495"/>
      <c r="N34" s="495"/>
      <c r="O34" s="495"/>
      <c r="P34" s="495"/>
      <c r="Q34" s="495"/>
      <c r="R34" s="495"/>
      <c r="S34" s="495"/>
      <c r="T34" s="495"/>
      <c r="U34" s="495"/>
      <c r="V34" s="495"/>
      <c r="W34" s="495"/>
      <c r="X34" s="495"/>
      <c r="AB34" s="235"/>
    </row>
    <row r="35" spans="1:28" s="225" customFormat="1" ht="12.75">
      <c r="A35" s="232"/>
      <c r="B35" s="225" t="s">
        <v>496</v>
      </c>
      <c r="C35" s="212"/>
      <c r="D35" s="234"/>
      <c r="E35" s="235"/>
      <c r="F35" s="489"/>
      <c r="G35" s="236" t="str">
        <f t="shared" si="1"/>
        <v> </v>
      </c>
      <c r="H35" s="495"/>
      <c r="I35" s="495"/>
      <c r="J35" s="495"/>
      <c r="K35" s="495"/>
      <c r="L35" s="495"/>
      <c r="M35" s="495"/>
      <c r="N35" s="495"/>
      <c r="O35" s="495"/>
      <c r="P35" s="495"/>
      <c r="Q35" s="495"/>
      <c r="R35" s="495"/>
      <c r="S35" s="495"/>
      <c r="T35" s="495"/>
      <c r="U35" s="495"/>
      <c r="V35" s="495"/>
      <c r="W35" s="495"/>
      <c r="X35" s="495"/>
      <c r="AB35" s="235"/>
    </row>
    <row r="36" spans="1:28" s="225" customFormat="1" ht="12.75">
      <c r="A36" s="232"/>
      <c r="B36" s="225" t="s">
        <v>476</v>
      </c>
      <c r="C36" s="212" t="s">
        <v>501</v>
      </c>
      <c r="D36" s="234" t="s">
        <v>254</v>
      </c>
      <c r="E36" s="235">
        <v>2</v>
      </c>
      <c r="F36" s="491"/>
      <c r="G36" s="242">
        <f>ROUND(E36*F36,2)</f>
        <v>0</v>
      </c>
      <c r="H36" s="495"/>
      <c r="I36" s="495"/>
      <c r="J36" s="495"/>
      <c r="K36" s="495"/>
      <c r="L36" s="495"/>
      <c r="M36" s="495"/>
      <c r="N36" s="495"/>
      <c r="O36" s="495"/>
      <c r="P36" s="495"/>
      <c r="Q36" s="495"/>
      <c r="R36" s="495"/>
      <c r="S36" s="495"/>
      <c r="T36" s="495"/>
      <c r="U36" s="495"/>
      <c r="V36" s="495"/>
      <c r="W36" s="495"/>
      <c r="X36" s="495"/>
      <c r="AB36" s="235"/>
    </row>
    <row r="37" spans="1:28" s="225" customFormat="1" ht="12.75">
      <c r="A37" s="232"/>
      <c r="C37" s="212"/>
      <c r="D37" s="234"/>
      <c r="E37" s="235"/>
      <c r="F37" s="489"/>
      <c r="G37" s="236" t="str">
        <f t="shared" si="1"/>
        <v> </v>
      </c>
      <c r="H37" s="495"/>
      <c r="I37" s="495"/>
      <c r="J37" s="495"/>
      <c r="K37" s="495"/>
      <c r="L37" s="495"/>
      <c r="M37" s="495"/>
      <c r="N37" s="495"/>
      <c r="O37" s="495"/>
      <c r="P37" s="495"/>
      <c r="Q37" s="495"/>
      <c r="R37" s="495"/>
      <c r="S37" s="495"/>
      <c r="T37" s="495"/>
      <c r="U37" s="495"/>
      <c r="V37" s="495"/>
      <c r="W37" s="495"/>
      <c r="X37" s="495"/>
      <c r="AB37" s="235"/>
    </row>
    <row r="38" spans="1:28" s="225" customFormat="1" ht="12.75">
      <c r="A38" s="232">
        <f>1+COUNT(A$2:A37)</f>
        <v>6</v>
      </c>
      <c r="C38" s="212" t="s">
        <v>636</v>
      </c>
      <c r="D38" s="234"/>
      <c r="E38" s="235"/>
      <c r="F38" s="489"/>
      <c r="G38" s="236" t="str">
        <f t="shared" si="1"/>
        <v> </v>
      </c>
      <c r="H38" s="495"/>
      <c r="I38" s="495"/>
      <c r="J38" s="495"/>
      <c r="K38" s="495"/>
      <c r="L38" s="495"/>
      <c r="M38" s="495"/>
      <c r="N38" s="495"/>
      <c r="O38" s="495"/>
      <c r="P38" s="495"/>
      <c r="Q38" s="495"/>
      <c r="R38" s="495"/>
      <c r="S38" s="495"/>
      <c r="T38" s="495"/>
      <c r="U38" s="495"/>
      <c r="V38" s="495"/>
      <c r="W38" s="495"/>
      <c r="X38" s="495"/>
      <c r="AB38" s="235"/>
    </row>
    <row r="39" spans="1:28" s="225" customFormat="1" ht="12.75">
      <c r="A39" s="232"/>
      <c r="C39" s="212" t="s">
        <v>637</v>
      </c>
      <c r="D39" s="234"/>
      <c r="E39" s="235"/>
      <c r="F39" s="489"/>
      <c r="G39" s="236" t="str">
        <f t="shared" si="1"/>
        <v> </v>
      </c>
      <c r="H39" s="495"/>
      <c r="I39" s="495"/>
      <c r="J39" s="495"/>
      <c r="K39" s="495"/>
      <c r="L39" s="495"/>
      <c r="M39" s="495"/>
      <c r="N39" s="495"/>
      <c r="O39" s="495"/>
      <c r="P39" s="495"/>
      <c r="Q39" s="495"/>
      <c r="R39" s="495"/>
      <c r="S39" s="495"/>
      <c r="T39" s="495"/>
      <c r="U39" s="495"/>
      <c r="V39" s="495"/>
      <c r="W39" s="495"/>
      <c r="X39" s="495"/>
      <c r="AB39" s="235"/>
    </row>
    <row r="40" spans="1:28" s="225" customFormat="1" ht="12.75">
      <c r="A40" s="232"/>
      <c r="B40" s="225" t="s">
        <v>476</v>
      </c>
      <c r="C40" s="212"/>
      <c r="D40" s="234"/>
      <c r="E40" s="235"/>
      <c r="F40" s="489"/>
      <c r="G40" s="236" t="str">
        <f t="shared" si="1"/>
        <v> </v>
      </c>
      <c r="H40" s="495"/>
      <c r="I40" s="495"/>
      <c r="J40" s="495"/>
      <c r="K40" s="495"/>
      <c r="L40" s="495"/>
      <c r="M40" s="495"/>
      <c r="N40" s="495"/>
      <c r="O40" s="495"/>
      <c r="P40" s="495"/>
      <c r="Q40" s="495"/>
      <c r="R40" s="495"/>
      <c r="S40" s="495"/>
      <c r="T40" s="495"/>
      <c r="U40" s="495"/>
      <c r="V40" s="495"/>
      <c r="W40" s="495"/>
      <c r="X40" s="495"/>
      <c r="AB40" s="235"/>
    </row>
    <row r="41" spans="1:28" s="225" customFormat="1" ht="12.75">
      <c r="A41" s="232"/>
      <c r="C41" s="212" t="s">
        <v>638</v>
      </c>
      <c r="D41" s="234"/>
      <c r="E41" s="235"/>
      <c r="F41" s="489"/>
      <c r="G41" s="236" t="str">
        <f t="shared" si="1"/>
        <v> </v>
      </c>
      <c r="H41" s="495"/>
      <c r="I41" s="495"/>
      <c r="J41" s="495"/>
      <c r="K41" s="495"/>
      <c r="L41" s="495"/>
      <c r="M41" s="495"/>
      <c r="N41" s="495"/>
      <c r="O41" s="495"/>
      <c r="P41" s="495"/>
      <c r="Q41" s="495"/>
      <c r="R41" s="495"/>
      <c r="S41" s="495"/>
      <c r="T41" s="495"/>
      <c r="U41" s="495"/>
      <c r="V41" s="495"/>
      <c r="W41" s="495"/>
      <c r="X41" s="495"/>
      <c r="AB41" s="235"/>
    </row>
    <row r="42" spans="1:28" s="225" customFormat="1" ht="12.75">
      <c r="A42" s="232"/>
      <c r="C42" s="212" t="s">
        <v>483</v>
      </c>
      <c r="D42" s="234" t="s">
        <v>254</v>
      </c>
      <c r="E42" s="235">
        <v>2</v>
      </c>
      <c r="F42" s="491"/>
      <c r="G42" s="242">
        <f>ROUND(E42*F42,2)</f>
        <v>0</v>
      </c>
      <c r="H42" s="495"/>
      <c r="I42" s="495"/>
      <c r="J42" s="495"/>
      <c r="K42" s="495"/>
      <c r="L42" s="495"/>
      <c r="M42" s="495"/>
      <c r="N42" s="495"/>
      <c r="O42" s="495"/>
      <c r="P42" s="495"/>
      <c r="Q42" s="495"/>
      <c r="R42" s="495"/>
      <c r="S42" s="495"/>
      <c r="T42" s="495"/>
      <c r="U42" s="495"/>
      <c r="V42" s="495"/>
      <c r="W42" s="495"/>
      <c r="X42" s="495"/>
      <c r="AB42" s="235"/>
    </row>
    <row r="43" spans="1:28" s="225" customFormat="1" ht="12.75">
      <c r="A43" s="232"/>
      <c r="C43" s="212"/>
      <c r="D43" s="234"/>
      <c r="E43" s="235"/>
      <c r="F43" s="489"/>
      <c r="G43" s="236"/>
      <c r="H43" s="495"/>
      <c r="I43" s="495"/>
      <c r="J43" s="495"/>
      <c r="K43" s="495"/>
      <c r="L43" s="495"/>
      <c r="M43" s="495"/>
      <c r="N43" s="495"/>
      <c r="O43" s="495"/>
      <c r="P43" s="495"/>
      <c r="Q43" s="495"/>
      <c r="R43" s="495"/>
      <c r="S43" s="495"/>
      <c r="T43" s="495"/>
      <c r="U43" s="495"/>
      <c r="V43" s="495"/>
      <c r="W43" s="495"/>
      <c r="X43" s="495"/>
      <c r="AB43" s="235"/>
    </row>
    <row r="44" spans="1:28" s="212" customFormat="1" ht="12.75">
      <c r="A44" s="265">
        <f>1+COUNT(A$2:A42)</f>
        <v>7</v>
      </c>
      <c r="B44" s="266"/>
      <c r="C44" s="212" t="s">
        <v>639</v>
      </c>
      <c r="D44" s="234"/>
      <c r="E44" s="235"/>
      <c r="F44" s="491"/>
      <c r="G44" s="244"/>
      <c r="H44" s="505"/>
      <c r="I44" s="505"/>
      <c r="J44" s="505"/>
      <c r="K44" s="505"/>
      <c r="L44" s="505"/>
      <c r="M44" s="505"/>
      <c r="N44" s="505"/>
      <c r="O44" s="505"/>
      <c r="P44" s="505"/>
      <c r="Q44" s="505"/>
      <c r="R44" s="505"/>
      <c r="S44" s="505"/>
      <c r="T44" s="505"/>
      <c r="U44" s="505"/>
      <c r="V44" s="505"/>
      <c r="W44" s="505"/>
      <c r="X44" s="505"/>
      <c r="AB44" s="235"/>
    </row>
    <row r="45" spans="1:28" s="212" customFormat="1" ht="63.75">
      <c r="A45" s="265"/>
      <c r="B45" s="266"/>
      <c r="C45" s="212" t="s">
        <v>640</v>
      </c>
      <c r="D45" s="234"/>
      <c r="E45" s="235"/>
      <c r="F45" s="491"/>
      <c r="G45" s="244" t="str">
        <f>IF(E45&lt;&gt;0,E45*F45," ")</f>
        <v> </v>
      </c>
      <c r="H45" s="495"/>
      <c r="I45" s="495"/>
      <c r="J45" s="495"/>
      <c r="K45" s="495"/>
      <c r="L45" s="495"/>
      <c r="M45" s="495"/>
      <c r="N45" s="505"/>
      <c r="O45" s="495"/>
      <c r="P45" s="505"/>
      <c r="Q45" s="495"/>
      <c r="R45" s="495"/>
      <c r="S45" s="495"/>
      <c r="T45" s="505"/>
      <c r="U45" s="505"/>
      <c r="V45" s="505"/>
      <c r="W45" s="505"/>
      <c r="X45" s="505"/>
      <c r="AB45" s="235"/>
    </row>
    <row r="46" spans="1:28" s="212" customFormat="1" ht="12.75">
      <c r="A46" s="265"/>
      <c r="B46" s="266"/>
      <c r="C46" s="212" t="s">
        <v>483</v>
      </c>
      <c r="D46" s="234"/>
      <c r="E46" s="235"/>
      <c r="F46" s="491"/>
      <c r="G46" s="244"/>
      <c r="H46" s="505"/>
      <c r="I46" s="505"/>
      <c r="J46" s="505"/>
      <c r="K46" s="505"/>
      <c r="L46" s="505"/>
      <c r="M46" s="505"/>
      <c r="N46" s="505"/>
      <c r="O46" s="505"/>
      <c r="P46" s="505"/>
      <c r="Q46" s="505"/>
      <c r="R46" s="505"/>
      <c r="S46" s="505"/>
      <c r="T46" s="505"/>
      <c r="U46" s="505"/>
      <c r="V46" s="505"/>
      <c r="W46" s="505"/>
      <c r="X46" s="505"/>
      <c r="AB46" s="235"/>
    </row>
    <row r="47" spans="1:28" s="212" customFormat="1" ht="12.75">
      <c r="A47" s="265"/>
      <c r="B47" s="266" t="s">
        <v>496</v>
      </c>
      <c r="D47" s="234"/>
      <c r="E47" s="235"/>
      <c r="F47" s="491"/>
      <c r="G47" s="244" t="str">
        <f>IF(E47&lt;&gt;0,E47*F47," ")</f>
        <v> </v>
      </c>
      <c r="H47" s="505"/>
      <c r="I47" s="505"/>
      <c r="J47" s="505"/>
      <c r="K47" s="505"/>
      <c r="L47" s="505"/>
      <c r="M47" s="506"/>
      <c r="N47" s="505"/>
      <c r="O47" s="505"/>
      <c r="P47" s="505"/>
      <c r="Q47" s="505"/>
      <c r="R47" s="505"/>
      <c r="S47" s="506"/>
      <c r="T47" s="505"/>
      <c r="U47" s="505"/>
      <c r="V47" s="505"/>
      <c r="W47" s="505"/>
      <c r="X47" s="505"/>
      <c r="AB47" s="235"/>
    </row>
    <row r="48" spans="1:28" s="212" customFormat="1" ht="12.75">
      <c r="A48" s="245"/>
      <c r="B48" s="246" t="s">
        <v>476</v>
      </c>
      <c r="C48" s="212" t="s">
        <v>641</v>
      </c>
      <c r="D48" s="234" t="s">
        <v>276</v>
      </c>
      <c r="E48" s="235">
        <v>16</v>
      </c>
      <c r="F48" s="491"/>
      <c r="G48" s="242">
        <f>ROUND(E48*F48,2)</f>
        <v>0</v>
      </c>
      <c r="H48" s="492"/>
      <c r="I48" s="499"/>
      <c r="J48" s="503"/>
      <c r="K48" s="499"/>
      <c r="L48" s="499"/>
      <c r="M48" s="503"/>
      <c r="N48" s="499"/>
      <c r="O48" s="503"/>
      <c r="P48" s="499"/>
      <c r="Q48" s="503"/>
      <c r="R48" s="503"/>
      <c r="S48" s="503"/>
      <c r="T48" s="499"/>
      <c r="U48" s="499"/>
      <c r="V48" s="499"/>
      <c r="W48" s="499"/>
      <c r="X48" s="499"/>
      <c r="AB48" s="235"/>
    </row>
    <row r="49" spans="1:28" s="212" customFormat="1" ht="12.75" outlineLevel="1">
      <c r="A49" s="245"/>
      <c r="B49" s="246"/>
      <c r="D49" s="234"/>
      <c r="E49" s="235"/>
      <c r="F49" s="492"/>
      <c r="G49" s="247" t="str">
        <f aca="true" t="shared" si="2" ref="G49:G59">IF(E49&lt;&gt;0,E49*F49," ")</f>
        <v> </v>
      </c>
      <c r="H49" s="499"/>
      <c r="I49" s="499"/>
      <c r="J49" s="499"/>
      <c r="K49" s="499"/>
      <c r="L49" s="499"/>
      <c r="M49" s="499"/>
      <c r="N49" s="499"/>
      <c r="O49" s="499"/>
      <c r="P49" s="499"/>
      <c r="Q49" s="499"/>
      <c r="R49" s="499"/>
      <c r="S49" s="499"/>
      <c r="T49" s="499"/>
      <c r="U49" s="499"/>
      <c r="V49" s="499"/>
      <c r="W49" s="499"/>
      <c r="X49" s="499"/>
      <c r="AB49" s="235"/>
    </row>
    <row r="50" spans="1:28" s="212" customFormat="1" ht="12.75" outlineLevel="1">
      <c r="A50" s="245">
        <f>1+COUNT(A$2:A49)</f>
        <v>8</v>
      </c>
      <c r="B50" s="246"/>
      <c r="C50" s="212" t="s">
        <v>520</v>
      </c>
      <c r="D50" s="234"/>
      <c r="E50" s="235"/>
      <c r="F50" s="492"/>
      <c r="G50" s="247" t="str">
        <f t="shared" si="2"/>
        <v> </v>
      </c>
      <c r="H50" s="499"/>
      <c r="I50" s="499"/>
      <c r="J50" s="499"/>
      <c r="K50" s="499"/>
      <c r="L50" s="499"/>
      <c r="M50" s="499"/>
      <c r="N50" s="499"/>
      <c r="O50" s="499"/>
      <c r="P50" s="499"/>
      <c r="Q50" s="499"/>
      <c r="R50" s="499"/>
      <c r="S50" s="499"/>
      <c r="T50" s="499"/>
      <c r="U50" s="499"/>
      <c r="V50" s="499"/>
      <c r="W50" s="499"/>
      <c r="X50" s="499"/>
      <c r="AB50" s="235"/>
    </row>
    <row r="51" spans="1:28" s="212" customFormat="1" ht="63.75" outlineLevel="1">
      <c r="A51" s="245"/>
      <c r="B51" s="246"/>
      <c r="C51" s="212" t="s">
        <v>644</v>
      </c>
      <c r="D51" s="234"/>
      <c r="E51" s="235"/>
      <c r="F51" s="492"/>
      <c r="G51" s="247" t="str">
        <f t="shared" si="2"/>
        <v> </v>
      </c>
      <c r="H51" s="499"/>
      <c r="I51" s="499"/>
      <c r="J51" s="499"/>
      <c r="K51" s="499"/>
      <c r="L51" s="499"/>
      <c r="M51" s="499"/>
      <c r="N51" s="499"/>
      <c r="O51" s="499"/>
      <c r="P51" s="499"/>
      <c r="Q51" s="499"/>
      <c r="R51" s="499"/>
      <c r="S51" s="499"/>
      <c r="T51" s="499"/>
      <c r="U51" s="499"/>
      <c r="V51" s="499"/>
      <c r="W51" s="499"/>
      <c r="X51" s="499"/>
      <c r="AB51" s="235"/>
    </row>
    <row r="52" spans="1:28" s="212" customFormat="1" ht="12.75" outlineLevel="1">
      <c r="A52" s="245"/>
      <c r="B52" s="246"/>
      <c r="C52" s="212" t="s">
        <v>452</v>
      </c>
      <c r="D52" s="234"/>
      <c r="E52" s="235"/>
      <c r="F52" s="492"/>
      <c r="G52" s="247" t="str">
        <f t="shared" si="2"/>
        <v> </v>
      </c>
      <c r="H52" s="499"/>
      <c r="I52" s="499"/>
      <c r="J52" s="499"/>
      <c r="K52" s="499"/>
      <c r="L52" s="499"/>
      <c r="M52" s="499"/>
      <c r="N52" s="499"/>
      <c r="O52" s="499"/>
      <c r="P52" s="499"/>
      <c r="Q52" s="499"/>
      <c r="R52" s="499"/>
      <c r="S52" s="499"/>
      <c r="T52" s="499"/>
      <c r="U52" s="499"/>
      <c r="V52" s="499"/>
      <c r="W52" s="499"/>
      <c r="X52" s="499"/>
      <c r="AB52" s="235"/>
    </row>
    <row r="53" spans="1:28" s="212" customFormat="1" ht="12.75" outlineLevel="1">
      <c r="A53" s="245"/>
      <c r="B53" s="246" t="s">
        <v>456</v>
      </c>
      <c r="C53" s="212" t="s">
        <v>522</v>
      </c>
      <c r="D53" s="234"/>
      <c r="E53" s="235"/>
      <c r="F53" s="492"/>
      <c r="G53" s="247" t="str">
        <f t="shared" si="2"/>
        <v> </v>
      </c>
      <c r="H53" s="499"/>
      <c r="I53" s="499"/>
      <c r="J53" s="499"/>
      <c r="K53" s="499"/>
      <c r="L53" s="499"/>
      <c r="M53" s="499"/>
      <c r="N53" s="499"/>
      <c r="O53" s="499"/>
      <c r="P53" s="499"/>
      <c r="Q53" s="499"/>
      <c r="R53" s="499"/>
      <c r="S53" s="499"/>
      <c r="T53" s="499"/>
      <c r="U53" s="499"/>
      <c r="V53" s="499"/>
      <c r="W53" s="499"/>
      <c r="X53" s="499"/>
      <c r="AB53" s="235"/>
    </row>
    <row r="54" spans="1:28" s="212" customFormat="1" ht="12.75" outlineLevel="1">
      <c r="A54" s="245"/>
      <c r="B54" s="246" t="s">
        <v>457</v>
      </c>
      <c r="C54" s="212" t="s">
        <v>677</v>
      </c>
      <c r="D54" s="234" t="s">
        <v>276</v>
      </c>
      <c r="E54" s="235">
        <v>16</v>
      </c>
      <c r="F54" s="491"/>
      <c r="G54" s="242">
        <f>ROUND(E54*F54,2)</f>
        <v>0</v>
      </c>
      <c r="H54" s="499"/>
      <c r="I54" s="499"/>
      <c r="J54" s="499"/>
      <c r="K54" s="499"/>
      <c r="L54" s="499"/>
      <c r="M54" s="499"/>
      <c r="N54" s="499"/>
      <c r="O54" s="499"/>
      <c r="P54" s="499"/>
      <c r="Q54" s="499"/>
      <c r="R54" s="499"/>
      <c r="S54" s="499"/>
      <c r="T54" s="499"/>
      <c r="U54" s="499"/>
      <c r="V54" s="499"/>
      <c r="W54" s="499"/>
      <c r="X54" s="499"/>
      <c r="AB54" s="235"/>
    </row>
    <row r="55" spans="1:24" s="225" customFormat="1" ht="12.75">
      <c r="A55" s="232"/>
      <c r="C55" s="212"/>
      <c r="D55" s="234"/>
      <c r="E55" s="235"/>
      <c r="F55" s="489"/>
      <c r="G55" s="236" t="str">
        <f t="shared" si="2"/>
        <v> </v>
      </c>
      <c r="H55" s="497"/>
      <c r="I55" s="507"/>
      <c r="J55" s="507"/>
      <c r="K55" s="495"/>
      <c r="L55" s="495"/>
      <c r="M55" s="495"/>
      <c r="N55" s="495"/>
      <c r="O55" s="495"/>
      <c r="P55" s="495"/>
      <c r="Q55" s="495"/>
      <c r="R55" s="495"/>
      <c r="S55" s="495"/>
      <c r="T55" s="495"/>
      <c r="U55" s="495"/>
      <c r="V55" s="495"/>
      <c r="W55" s="495"/>
      <c r="X55" s="495"/>
    </row>
    <row r="56" spans="1:24" s="225" customFormat="1" ht="12.75">
      <c r="A56" s="232">
        <f>1+COUNT(A$2:A55)</f>
        <v>9</v>
      </c>
      <c r="C56" s="212" t="s">
        <v>646</v>
      </c>
      <c r="D56" s="234"/>
      <c r="E56" s="235"/>
      <c r="F56" s="489"/>
      <c r="G56" s="236" t="str">
        <f t="shared" si="2"/>
        <v> </v>
      </c>
      <c r="H56" s="508"/>
      <c r="I56" s="495"/>
      <c r="J56" s="495"/>
      <c r="K56" s="495"/>
      <c r="L56" s="495"/>
      <c r="M56" s="495"/>
      <c r="N56" s="495"/>
      <c r="O56" s="495"/>
      <c r="P56" s="495"/>
      <c r="Q56" s="495"/>
      <c r="R56" s="495"/>
      <c r="S56" s="495"/>
      <c r="T56" s="495"/>
      <c r="U56" s="495"/>
      <c r="V56" s="495"/>
      <c r="W56" s="495"/>
      <c r="X56" s="495"/>
    </row>
    <row r="57" spans="1:24" s="225" customFormat="1" ht="89.25">
      <c r="A57" s="232"/>
      <c r="C57" s="212" t="s">
        <v>647</v>
      </c>
      <c r="D57" s="234"/>
      <c r="E57" s="235"/>
      <c r="F57" s="489"/>
      <c r="G57" s="236" t="str">
        <f t="shared" si="2"/>
        <v> </v>
      </c>
      <c r="H57" s="497"/>
      <c r="I57" s="502"/>
      <c r="J57" s="502"/>
      <c r="K57" s="495"/>
      <c r="L57" s="495"/>
      <c r="M57" s="495"/>
      <c r="N57" s="495"/>
      <c r="O57" s="495"/>
      <c r="P57" s="495"/>
      <c r="Q57" s="495"/>
      <c r="R57" s="495"/>
      <c r="S57" s="495"/>
      <c r="T57" s="495"/>
      <c r="U57" s="495"/>
      <c r="V57" s="495"/>
      <c r="W57" s="495"/>
      <c r="X57" s="495"/>
    </row>
    <row r="58" spans="1:24" s="225" customFormat="1" ht="12.75">
      <c r="A58" s="232"/>
      <c r="C58" s="212" t="s">
        <v>483</v>
      </c>
      <c r="D58" s="234"/>
      <c r="E58" s="235"/>
      <c r="F58" s="489"/>
      <c r="G58" s="236" t="str">
        <f t="shared" si="2"/>
        <v> </v>
      </c>
      <c r="H58" s="508"/>
      <c r="I58" s="495"/>
      <c r="J58" s="495"/>
      <c r="K58" s="495"/>
      <c r="L58" s="495"/>
      <c r="M58" s="495"/>
      <c r="N58" s="495"/>
      <c r="O58" s="495"/>
      <c r="P58" s="495"/>
      <c r="Q58" s="495"/>
      <c r="R58" s="495"/>
      <c r="S58" s="495"/>
      <c r="T58" s="495"/>
      <c r="U58" s="495"/>
      <c r="V58" s="495"/>
      <c r="W58" s="495"/>
      <c r="X58" s="495"/>
    </row>
    <row r="59" spans="1:24" s="225" customFormat="1" ht="12.75">
      <c r="A59" s="232"/>
      <c r="B59" s="225" t="s">
        <v>496</v>
      </c>
      <c r="C59" s="212" t="s">
        <v>526</v>
      </c>
      <c r="D59" s="234"/>
      <c r="E59" s="235"/>
      <c r="F59" s="489"/>
      <c r="G59" s="236" t="str">
        <f t="shared" si="2"/>
        <v> </v>
      </c>
      <c r="H59" s="497"/>
      <c r="I59" s="503"/>
      <c r="J59" s="499"/>
      <c r="K59" s="495"/>
      <c r="L59" s="495"/>
      <c r="M59" s="495"/>
      <c r="N59" s="495"/>
      <c r="O59" s="495"/>
      <c r="P59" s="495"/>
      <c r="Q59" s="495"/>
      <c r="R59" s="495"/>
      <c r="S59" s="495"/>
      <c r="T59" s="495"/>
      <c r="U59" s="495"/>
      <c r="V59" s="495"/>
      <c r="W59" s="495"/>
      <c r="X59" s="495"/>
    </row>
    <row r="60" spans="1:24" s="225" customFormat="1" ht="12.75">
      <c r="A60" s="232"/>
      <c r="B60" s="225" t="s">
        <v>476</v>
      </c>
      <c r="C60" s="212" t="s">
        <v>648</v>
      </c>
      <c r="D60" s="234" t="s">
        <v>276</v>
      </c>
      <c r="E60" s="235">
        <v>3</v>
      </c>
      <c r="F60" s="491"/>
      <c r="G60" s="242">
        <f>ROUND(E60*F60,2)</f>
        <v>0</v>
      </c>
      <c r="H60" s="509"/>
      <c r="I60" s="499"/>
      <c r="J60" s="503"/>
      <c r="K60" s="495"/>
      <c r="L60" s="495"/>
      <c r="M60" s="495"/>
      <c r="N60" s="495"/>
      <c r="O60" s="495"/>
      <c r="P60" s="495"/>
      <c r="Q60" s="495"/>
      <c r="R60" s="495"/>
      <c r="S60" s="495"/>
      <c r="T60" s="495"/>
      <c r="U60" s="495"/>
      <c r="V60" s="495"/>
      <c r="W60" s="495"/>
      <c r="X60" s="495"/>
    </row>
    <row r="61" spans="1:28" s="212" customFormat="1" ht="12.75">
      <c r="A61" s="232"/>
      <c r="B61" s="225"/>
      <c r="D61" s="234"/>
      <c r="E61" s="235"/>
      <c r="F61" s="489"/>
      <c r="G61" s="236"/>
      <c r="H61" s="495"/>
      <c r="I61" s="495"/>
      <c r="J61" s="495"/>
      <c r="K61" s="495"/>
      <c r="L61" s="495"/>
      <c r="M61" s="505"/>
      <c r="N61" s="495"/>
      <c r="O61" s="495"/>
      <c r="P61" s="495"/>
      <c r="Q61" s="495"/>
      <c r="R61" s="495"/>
      <c r="S61" s="495"/>
      <c r="T61" s="495"/>
      <c r="U61" s="495"/>
      <c r="V61" s="495"/>
      <c r="W61" s="495"/>
      <c r="X61" s="495"/>
      <c r="AB61" s="235"/>
    </row>
    <row r="62" spans="1:28" s="212" customFormat="1" ht="12.75">
      <c r="A62" s="265">
        <f>1+COUNT(A$2:A60)</f>
        <v>10</v>
      </c>
      <c r="B62" s="266"/>
      <c r="C62" s="212" t="s">
        <v>649</v>
      </c>
      <c r="D62" s="234"/>
      <c r="E62" s="235"/>
      <c r="F62" s="491"/>
      <c r="G62" s="244" t="str">
        <f>IF(E62&lt;&gt;0,E62*F62," ")</f>
        <v> </v>
      </c>
      <c r="H62" s="505"/>
      <c r="I62" s="505"/>
      <c r="J62" s="505"/>
      <c r="K62" s="505"/>
      <c r="L62" s="505"/>
      <c r="M62" s="505"/>
      <c r="N62" s="505"/>
      <c r="O62" s="505"/>
      <c r="P62" s="505"/>
      <c r="Q62" s="505"/>
      <c r="R62" s="505"/>
      <c r="S62" s="505"/>
      <c r="T62" s="505"/>
      <c r="U62" s="505"/>
      <c r="V62" s="505"/>
      <c r="W62" s="505"/>
      <c r="X62" s="505"/>
      <c r="AB62" s="235"/>
    </row>
    <row r="63" spans="1:28" s="212" customFormat="1" ht="63.75">
      <c r="A63" s="265"/>
      <c r="B63" s="266"/>
      <c r="C63" s="212" t="s">
        <v>650</v>
      </c>
      <c r="D63" s="234"/>
      <c r="E63" s="235"/>
      <c r="F63" s="491"/>
      <c r="G63" s="244" t="str">
        <f>IF(E63&lt;&gt;0,E63*F63," ")</f>
        <v> </v>
      </c>
      <c r="H63" s="505"/>
      <c r="I63" s="505"/>
      <c r="J63" s="505"/>
      <c r="K63" s="505"/>
      <c r="L63" s="505"/>
      <c r="M63" s="505"/>
      <c r="N63" s="505"/>
      <c r="O63" s="505"/>
      <c r="P63" s="505"/>
      <c r="Q63" s="505"/>
      <c r="R63" s="505"/>
      <c r="S63" s="505"/>
      <c r="T63" s="505"/>
      <c r="U63" s="505"/>
      <c r="V63" s="505"/>
      <c r="W63" s="505"/>
      <c r="X63" s="505"/>
      <c r="AB63" s="235"/>
    </row>
    <row r="64" spans="1:28" s="212" customFormat="1" ht="12.75">
      <c r="A64" s="265"/>
      <c r="B64" s="266"/>
      <c r="C64" s="212" t="s">
        <v>452</v>
      </c>
      <c r="D64" s="234"/>
      <c r="E64" s="235"/>
      <c r="F64" s="491"/>
      <c r="G64" s="244" t="str">
        <f>IF(E64&lt;&gt;0,E64*F64," ")</f>
        <v> </v>
      </c>
      <c r="H64" s="505"/>
      <c r="I64" s="505"/>
      <c r="J64" s="505"/>
      <c r="K64" s="505"/>
      <c r="L64" s="505"/>
      <c r="M64" s="505"/>
      <c r="N64" s="505"/>
      <c r="O64" s="505"/>
      <c r="P64" s="505"/>
      <c r="Q64" s="505"/>
      <c r="R64" s="505"/>
      <c r="S64" s="505"/>
      <c r="T64" s="505"/>
      <c r="U64" s="505"/>
      <c r="V64" s="505"/>
      <c r="W64" s="505"/>
      <c r="X64" s="505"/>
      <c r="AB64" s="235"/>
    </row>
    <row r="65" spans="1:28" s="212" customFormat="1" ht="12.75">
      <c r="A65" s="265"/>
      <c r="B65" s="266" t="s">
        <v>456</v>
      </c>
      <c r="C65" s="212" t="s">
        <v>522</v>
      </c>
      <c r="D65" s="234"/>
      <c r="E65" s="235"/>
      <c r="F65" s="491"/>
      <c r="G65" s="244" t="str">
        <f>IF(E65&lt;&gt;0,E65*F65," ")</f>
        <v> </v>
      </c>
      <c r="H65" s="505"/>
      <c r="I65" s="505"/>
      <c r="J65" s="505"/>
      <c r="K65" s="505"/>
      <c r="L65" s="505"/>
      <c r="M65" s="521"/>
      <c r="N65" s="505"/>
      <c r="O65" s="505"/>
      <c r="P65" s="505"/>
      <c r="Q65" s="505"/>
      <c r="R65" s="505"/>
      <c r="S65" s="505"/>
      <c r="T65" s="505"/>
      <c r="U65" s="505"/>
      <c r="V65" s="505"/>
      <c r="W65" s="505"/>
      <c r="X65" s="505"/>
      <c r="AB65" s="235"/>
    </row>
    <row r="66" spans="1:28" s="212" customFormat="1" ht="12.75">
      <c r="A66" s="265"/>
      <c r="B66" s="266" t="s">
        <v>457</v>
      </c>
      <c r="C66" s="212" t="s">
        <v>651</v>
      </c>
      <c r="D66" s="234" t="s">
        <v>276</v>
      </c>
      <c r="E66" s="235">
        <v>3</v>
      </c>
      <c r="F66" s="491"/>
      <c r="G66" s="242">
        <f>ROUND(E66*F66,2)</f>
        <v>0</v>
      </c>
      <c r="H66" s="505"/>
      <c r="I66" s="505"/>
      <c r="J66" s="505"/>
      <c r="K66" s="505"/>
      <c r="L66" s="505"/>
      <c r="M66" s="521"/>
      <c r="N66" s="505"/>
      <c r="O66" s="505"/>
      <c r="P66" s="505"/>
      <c r="Q66" s="505"/>
      <c r="R66" s="505"/>
      <c r="S66" s="505"/>
      <c r="T66" s="505"/>
      <c r="U66" s="505"/>
      <c r="V66" s="505"/>
      <c r="W66" s="505"/>
      <c r="X66" s="505"/>
      <c r="AB66" s="235"/>
    </row>
    <row r="67" spans="1:29" s="313" customFormat="1" ht="12.75">
      <c r="A67" s="307"/>
      <c r="B67" s="307"/>
      <c r="C67" s="308"/>
      <c r="D67" s="309"/>
      <c r="E67" s="310"/>
      <c r="F67" s="520"/>
      <c r="G67" s="311"/>
      <c r="H67" s="521"/>
      <c r="I67" s="521"/>
      <c r="J67" s="521"/>
      <c r="K67" s="521"/>
      <c r="L67" s="521"/>
      <c r="M67" s="521"/>
      <c r="N67" s="521"/>
      <c r="O67" s="521"/>
      <c r="P67" s="521"/>
      <c r="Q67" s="521"/>
      <c r="R67" s="521"/>
      <c r="S67" s="521"/>
      <c r="T67" s="521"/>
      <c r="U67" s="521"/>
      <c r="V67" s="521"/>
      <c r="W67" s="521"/>
      <c r="X67" s="521"/>
      <c r="Y67" s="306"/>
      <c r="Z67" s="306"/>
      <c r="AA67" s="306"/>
      <c r="AB67" s="312"/>
      <c r="AC67" s="306"/>
    </row>
    <row r="68" spans="1:29" s="313" customFormat="1" ht="12.75">
      <c r="A68" s="237">
        <f>1+COUNT(A$2:A67)</f>
        <v>11</v>
      </c>
      <c r="B68" s="307"/>
      <c r="C68" s="308" t="s">
        <v>652</v>
      </c>
      <c r="D68" s="309"/>
      <c r="E68" s="310"/>
      <c r="F68" s="520"/>
      <c r="G68" s="311"/>
      <c r="H68" s="521"/>
      <c r="I68" s="521"/>
      <c r="J68" s="521"/>
      <c r="K68" s="521"/>
      <c r="L68" s="521"/>
      <c r="M68" s="521"/>
      <c r="N68" s="521"/>
      <c r="O68" s="521"/>
      <c r="P68" s="521"/>
      <c r="Q68" s="521"/>
      <c r="R68" s="521"/>
      <c r="S68" s="521"/>
      <c r="T68" s="521"/>
      <c r="U68" s="521"/>
      <c r="V68" s="521"/>
      <c r="W68" s="521"/>
      <c r="X68" s="521"/>
      <c r="Y68" s="306"/>
      <c r="Z68" s="306"/>
      <c r="AA68" s="306"/>
      <c r="AB68" s="312"/>
      <c r="AC68" s="306"/>
    </row>
    <row r="69" spans="1:29" s="313" customFormat="1" ht="25.5">
      <c r="A69" s="307"/>
      <c r="B69" s="307"/>
      <c r="C69" s="308" t="s">
        <v>653</v>
      </c>
      <c r="D69" s="314"/>
      <c r="E69" s="315"/>
      <c r="F69" s="520"/>
      <c r="G69" s="311"/>
      <c r="H69" s="521"/>
      <c r="I69" s="521"/>
      <c r="J69" s="521"/>
      <c r="K69" s="521"/>
      <c r="L69" s="521"/>
      <c r="M69" s="521"/>
      <c r="N69" s="521"/>
      <c r="O69" s="521"/>
      <c r="P69" s="521"/>
      <c r="Q69" s="521"/>
      <c r="R69" s="521"/>
      <c r="S69" s="521"/>
      <c r="T69" s="521"/>
      <c r="U69" s="521"/>
      <c r="V69" s="521"/>
      <c r="W69" s="521"/>
      <c r="X69" s="521"/>
      <c r="Y69" s="306"/>
      <c r="Z69" s="306"/>
      <c r="AA69" s="306"/>
      <c r="AB69" s="316"/>
      <c r="AC69" s="306"/>
    </row>
    <row r="70" spans="2:29" s="313" customFormat="1" ht="12.75">
      <c r="B70" s="307"/>
      <c r="C70" s="308" t="s">
        <v>483</v>
      </c>
      <c r="D70" s="314"/>
      <c r="E70" s="315"/>
      <c r="F70" s="520"/>
      <c r="G70" s="311"/>
      <c r="H70" s="521"/>
      <c r="I70" s="521"/>
      <c r="J70" s="521"/>
      <c r="K70" s="521"/>
      <c r="L70" s="521"/>
      <c r="M70" s="521"/>
      <c r="N70" s="521"/>
      <c r="O70" s="521"/>
      <c r="P70" s="521"/>
      <c r="Q70" s="521"/>
      <c r="R70" s="521"/>
      <c r="S70" s="521"/>
      <c r="T70" s="521"/>
      <c r="U70" s="521"/>
      <c r="V70" s="521"/>
      <c r="W70" s="521"/>
      <c r="X70" s="521"/>
      <c r="Y70" s="306"/>
      <c r="Z70" s="306"/>
      <c r="AA70" s="306"/>
      <c r="AB70" s="316"/>
      <c r="AC70" s="306"/>
    </row>
    <row r="71" spans="1:29" s="313" customFormat="1" ht="12.75">
      <c r="A71" s="317"/>
      <c r="B71" s="317" t="s">
        <v>476</v>
      </c>
      <c r="C71" s="308" t="s">
        <v>654</v>
      </c>
      <c r="D71" s="314"/>
      <c r="E71" s="315"/>
      <c r="F71" s="520"/>
      <c r="G71" s="311"/>
      <c r="H71" s="521"/>
      <c r="I71" s="521"/>
      <c r="J71" s="521"/>
      <c r="K71" s="521"/>
      <c r="L71" s="521"/>
      <c r="M71" s="495"/>
      <c r="N71" s="521"/>
      <c r="O71" s="521"/>
      <c r="P71" s="521"/>
      <c r="Q71" s="521"/>
      <c r="R71" s="521"/>
      <c r="S71" s="521"/>
      <c r="T71" s="521"/>
      <c r="U71" s="521"/>
      <c r="V71" s="521"/>
      <c r="W71" s="521"/>
      <c r="X71" s="521"/>
      <c r="Y71" s="306"/>
      <c r="Z71" s="306"/>
      <c r="AA71" s="306"/>
      <c r="AB71" s="316"/>
      <c r="AC71" s="306"/>
    </row>
    <row r="72" spans="1:29" s="313" customFormat="1" ht="12.75">
      <c r="A72" s="318"/>
      <c r="B72" s="317"/>
      <c r="C72" s="308" t="s">
        <v>655</v>
      </c>
      <c r="D72" s="314" t="s">
        <v>254</v>
      </c>
      <c r="E72" s="315">
        <v>1</v>
      </c>
      <c r="F72" s="491"/>
      <c r="G72" s="242">
        <f>ROUND(E72*F72,2)</f>
        <v>0</v>
      </c>
      <c r="H72" s="521"/>
      <c r="I72" s="521"/>
      <c r="J72" s="521"/>
      <c r="K72" s="521"/>
      <c r="L72" s="521"/>
      <c r="M72" s="495"/>
      <c r="N72" s="521"/>
      <c r="O72" s="521"/>
      <c r="P72" s="521"/>
      <c r="Q72" s="521"/>
      <c r="R72" s="521"/>
      <c r="S72" s="521"/>
      <c r="T72" s="521"/>
      <c r="U72" s="521"/>
      <c r="V72" s="521"/>
      <c r="W72" s="521"/>
      <c r="X72" s="521"/>
      <c r="Y72" s="306"/>
      <c r="Z72" s="306"/>
      <c r="AA72" s="306"/>
      <c r="AB72" s="316"/>
      <c r="AC72" s="306"/>
    </row>
    <row r="73" spans="1:29" s="313" customFormat="1" ht="12.75">
      <c r="A73" s="307"/>
      <c r="B73" s="307"/>
      <c r="C73" s="308"/>
      <c r="D73" s="309"/>
      <c r="E73" s="310"/>
      <c r="F73" s="520"/>
      <c r="G73" s="311"/>
      <c r="H73" s="521"/>
      <c r="I73" s="521"/>
      <c r="J73" s="521"/>
      <c r="K73" s="521"/>
      <c r="L73" s="521"/>
      <c r="M73" s="521"/>
      <c r="N73" s="521"/>
      <c r="O73" s="521"/>
      <c r="P73" s="521"/>
      <c r="Q73" s="521"/>
      <c r="R73" s="521"/>
      <c r="S73" s="521"/>
      <c r="T73" s="521"/>
      <c r="U73" s="521"/>
      <c r="V73" s="521"/>
      <c r="W73" s="521"/>
      <c r="X73" s="521"/>
      <c r="Y73" s="306"/>
      <c r="Z73" s="306"/>
      <c r="AA73" s="306"/>
      <c r="AB73" s="312"/>
      <c r="AC73" s="306"/>
    </row>
    <row r="74" spans="1:29" s="313" customFormat="1" ht="12.75">
      <c r="A74" s="237">
        <f>1+COUNT(A$2:A73)</f>
        <v>12</v>
      </c>
      <c r="B74" s="307"/>
      <c r="C74" s="308" t="s">
        <v>678</v>
      </c>
      <c r="D74" s="309"/>
      <c r="E74" s="310"/>
      <c r="F74" s="520"/>
      <c r="G74" s="311"/>
      <c r="H74" s="521"/>
      <c r="I74" s="521"/>
      <c r="J74" s="521"/>
      <c r="K74" s="521"/>
      <c r="L74" s="521"/>
      <c r="M74" s="521"/>
      <c r="N74" s="521"/>
      <c r="O74" s="521"/>
      <c r="P74" s="521"/>
      <c r="Q74" s="521"/>
      <c r="R74" s="521"/>
      <c r="S74" s="521"/>
      <c r="T74" s="521"/>
      <c r="U74" s="521"/>
      <c r="V74" s="521"/>
      <c r="W74" s="521"/>
      <c r="X74" s="521"/>
      <c r="Y74" s="306"/>
      <c r="Z74" s="306"/>
      <c r="AA74" s="306"/>
      <c r="AB74" s="312"/>
      <c r="AC74" s="306"/>
    </row>
    <row r="75" spans="1:29" s="313" customFormat="1" ht="25.5">
      <c r="A75" s="307"/>
      <c r="B75" s="307"/>
      <c r="C75" s="308" t="s">
        <v>679</v>
      </c>
      <c r="D75" s="314"/>
      <c r="E75" s="315"/>
      <c r="F75" s="520"/>
      <c r="G75" s="311"/>
      <c r="H75" s="521"/>
      <c r="I75" s="521"/>
      <c r="J75" s="521"/>
      <c r="K75" s="521"/>
      <c r="L75" s="521"/>
      <c r="M75" s="521"/>
      <c r="N75" s="521"/>
      <c r="O75" s="521"/>
      <c r="P75" s="521"/>
      <c r="Q75" s="521"/>
      <c r="R75" s="521"/>
      <c r="S75" s="521"/>
      <c r="T75" s="521"/>
      <c r="U75" s="521"/>
      <c r="V75" s="521"/>
      <c r="W75" s="521"/>
      <c r="X75" s="521"/>
      <c r="Y75" s="306"/>
      <c r="Z75" s="306"/>
      <c r="AA75" s="306"/>
      <c r="AB75" s="316"/>
      <c r="AC75" s="306"/>
    </row>
    <row r="76" spans="1:29" s="313" customFormat="1" ht="12.75">
      <c r="A76" s="318"/>
      <c r="B76" s="317"/>
      <c r="C76" s="308" t="s">
        <v>466</v>
      </c>
      <c r="D76" s="314" t="s">
        <v>71</v>
      </c>
      <c r="E76" s="315">
        <v>2</v>
      </c>
      <c r="F76" s="491"/>
      <c r="G76" s="242">
        <f>ROUND(E76*F76,2)</f>
        <v>0</v>
      </c>
      <c r="H76" s="521"/>
      <c r="I76" s="521"/>
      <c r="J76" s="521"/>
      <c r="K76" s="521"/>
      <c r="L76" s="521"/>
      <c r="M76" s="495"/>
      <c r="N76" s="521"/>
      <c r="O76" s="521"/>
      <c r="P76" s="521"/>
      <c r="Q76" s="521"/>
      <c r="R76" s="521"/>
      <c r="S76" s="521"/>
      <c r="T76" s="521"/>
      <c r="U76" s="521"/>
      <c r="V76" s="521"/>
      <c r="W76" s="521"/>
      <c r="X76" s="521"/>
      <c r="Y76" s="306"/>
      <c r="Z76" s="306"/>
      <c r="AA76" s="306"/>
      <c r="AB76" s="316"/>
      <c r="AC76" s="306"/>
    </row>
    <row r="77" spans="1:29" s="313" customFormat="1" ht="12.75">
      <c r="A77" s="318"/>
      <c r="B77" s="317"/>
      <c r="C77" s="308"/>
      <c r="D77" s="314"/>
      <c r="E77" s="315"/>
      <c r="F77" s="491"/>
      <c r="G77" s="311"/>
      <c r="H77" s="521"/>
      <c r="I77" s="521"/>
      <c r="J77" s="521"/>
      <c r="K77" s="521"/>
      <c r="L77" s="521"/>
      <c r="M77" s="495"/>
      <c r="N77" s="521"/>
      <c r="O77" s="521"/>
      <c r="P77" s="521"/>
      <c r="Q77" s="521"/>
      <c r="R77" s="521"/>
      <c r="S77" s="521"/>
      <c r="T77" s="521"/>
      <c r="U77" s="521"/>
      <c r="V77" s="521"/>
      <c r="W77" s="521"/>
      <c r="X77" s="521"/>
      <c r="Y77" s="306"/>
      <c r="Z77" s="306"/>
      <c r="AA77" s="306"/>
      <c r="AB77" s="316"/>
      <c r="AC77" s="306"/>
    </row>
    <row r="78" spans="1:24" s="332" customFormat="1" ht="12.75">
      <c r="A78" s="243"/>
      <c r="B78" s="333"/>
      <c r="C78" s="338" t="s">
        <v>680</v>
      </c>
      <c r="D78" s="335"/>
      <c r="E78" s="336"/>
      <c r="F78" s="522"/>
      <c r="G78" s="337"/>
      <c r="H78" s="497"/>
      <c r="I78" s="497"/>
      <c r="J78" s="497"/>
      <c r="K78" s="497"/>
      <c r="L78" s="497"/>
      <c r="M78" s="497"/>
      <c r="N78" s="497"/>
      <c r="O78" s="497"/>
      <c r="P78" s="497"/>
      <c r="Q78" s="497"/>
      <c r="R78" s="497"/>
      <c r="S78" s="497"/>
      <c r="T78" s="497"/>
      <c r="U78" s="497"/>
      <c r="V78" s="497"/>
      <c r="W78" s="497"/>
      <c r="X78" s="525"/>
    </row>
    <row r="79" spans="1:24" s="248" customFormat="1" ht="12.75">
      <c r="A79" s="237"/>
      <c r="C79" s="239"/>
      <c r="D79" s="240"/>
      <c r="E79" s="241"/>
      <c r="F79" s="509"/>
      <c r="G79" s="257" t="str">
        <f>IF(E79&lt;&gt;0,E79*F79," ")</f>
        <v> </v>
      </c>
      <c r="H79" s="508"/>
      <c r="I79" s="508"/>
      <c r="J79" s="508"/>
      <c r="K79" s="508"/>
      <c r="L79" s="508"/>
      <c r="M79" s="508"/>
      <c r="N79" s="508"/>
      <c r="O79" s="508"/>
      <c r="P79" s="508"/>
      <c r="Q79" s="508"/>
      <c r="R79" s="508"/>
      <c r="S79" s="508"/>
      <c r="T79" s="508"/>
      <c r="U79" s="508"/>
      <c r="V79" s="508"/>
      <c r="W79" s="508"/>
      <c r="X79" s="508"/>
    </row>
    <row r="80" spans="1:24" s="248" customFormat="1" ht="12.75">
      <c r="A80" s="237">
        <f>1+COUNT(A$4:A79)</f>
        <v>13</v>
      </c>
      <c r="C80" s="239" t="s">
        <v>681</v>
      </c>
      <c r="D80" s="240"/>
      <c r="E80" s="241"/>
      <c r="F80" s="509"/>
      <c r="G80" s="267" t="str">
        <f aca="true" t="shared" si="3" ref="G80:G85">IF(E80&lt;&gt;0,E80*F80," ")</f>
        <v> </v>
      </c>
      <c r="H80" s="508"/>
      <c r="I80" s="508"/>
      <c r="J80" s="508"/>
      <c r="K80" s="508"/>
      <c r="L80" s="508"/>
      <c r="M80" s="508"/>
      <c r="N80" s="508"/>
      <c r="O80" s="508"/>
      <c r="P80" s="508"/>
      <c r="Q80" s="508"/>
      <c r="R80" s="508"/>
      <c r="S80" s="508"/>
      <c r="T80" s="508"/>
      <c r="U80" s="508"/>
      <c r="V80" s="508"/>
      <c r="W80" s="508"/>
      <c r="X80" s="508"/>
    </row>
    <row r="81" spans="1:24" s="248" customFormat="1" ht="102">
      <c r="A81" s="237"/>
      <c r="C81" s="239" t="s">
        <v>682</v>
      </c>
      <c r="D81" s="240"/>
      <c r="E81" s="241"/>
      <c r="F81" s="509"/>
      <c r="G81" s="267" t="str">
        <f t="shared" si="3"/>
        <v> </v>
      </c>
      <c r="H81" s="508"/>
      <c r="I81" s="508"/>
      <c r="J81" s="508"/>
      <c r="K81" s="508"/>
      <c r="L81" s="508"/>
      <c r="M81" s="508"/>
      <c r="N81" s="508"/>
      <c r="O81" s="508"/>
      <c r="P81" s="508"/>
      <c r="Q81" s="508"/>
      <c r="R81" s="508"/>
      <c r="S81" s="508"/>
      <c r="T81" s="508"/>
      <c r="U81" s="508"/>
      <c r="V81" s="508"/>
      <c r="W81" s="508"/>
      <c r="X81" s="508"/>
    </row>
    <row r="82" spans="1:24" s="248" customFormat="1" ht="12.75">
      <c r="A82" s="237"/>
      <c r="C82" s="239" t="s">
        <v>466</v>
      </c>
      <c r="D82" s="240" t="s">
        <v>254</v>
      </c>
      <c r="E82" s="241">
        <v>15</v>
      </c>
      <c r="F82" s="491"/>
      <c r="G82" s="242">
        <f>ROUND(E82*F82,2)</f>
        <v>0</v>
      </c>
      <c r="H82" s="508"/>
      <c r="I82" s="508"/>
      <c r="J82" s="508"/>
      <c r="K82" s="508"/>
      <c r="L82" s="508"/>
      <c r="M82" s="508"/>
      <c r="N82" s="508"/>
      <c r="O82" s="508"/>
      <c r="P82" s="508"/>
      <c r="Q82" s="508"/>
      <c r="R82" s="508"/>
      <c r="S82" s="508"/>
      <c r="T82" s="508"/>
      <c r="U82" s="508"/>
      <c r="V82" s="508"/>
      <c r="W82" s="508"/>
      <c r="X82" s="508"/>
    </row>
    <row r="83" spans="1:24" s="248" customFormat="1" ht="12.75">
      <c r="A83" s="237"/>
      <c r="C83" s="239"/>
      <c r="D83" s="240"/>
      <c r="E83" s="241"/>
      <c r="F83" s="509"/>
      <c r="G83" s="257" t="str">
        <f t="shared" si="3"/>
        <v> </v>
      </c>
      <c r="H83" s="508"/>
      <c r="I83" s="508"/>
      <c r="J83" s="508"/>
      <c r="K83" s="508"/>
      <c r="L83" s="508"/>
      <c r="M83" s="508"/>
      <c r="N83" s="508"/>
      <c r="O83" s="508"/>
      <c r="P83" s="508"/>
      <c r="Q83" s="508"/>
      <c r="R83" s="508"/>
      <c r="S83" s="508"/>
      <c r="T83" s="508"/>
      <c r="U83" s="508"/>
      <c r="V83" s="508"/>
      <c r="W83" s="508"/>
      <c r="X83" s="508"/>
    </row>
    <row r="84" spans="1:24" s="248" customFormat="1" ht="12.75">
      <c r="A84" s="237">
        <f>1+COUNT(A$4:A83)</f>
        <v>14</v>
      </c>
      <c r="C84" s="239" t="s">
        <v>683</v>
      </c>
      <c r="D84" s="240"/>
      <c r="E84" s="241"/>
      <c r="F84" s="509"/>
      <c r="G84" s="267" t="str">
        <f t="shared" si="3"/>
        <v> </v>
      </c>
      <c r="H84" s="508"/>
      <c r="I84" s="508"/>
      <c r="J84" s="508"/>
      <c r="K84" s="508"/>
      <c r="L84" s="508"/>
      <c r="M84" s="508"/>
      <c r="N84" s="508"/>
      <c r="O84" s="508"/>
      <c r="P84" s="508"/>
      <c r="Q84" s="508"/>
      <c r="R84" s="508"/>
      <c r="S84" s="508"/>
      <c r="T84" s="508"/>
      <c r="U84" s="508"/>
      <c r="V84" s="508"/>
      <c r="W84" s="508"/>
      <c r="X84" s="508"/>
    </row>
    <row r="85" spans="1:24" s="248" customFormat="1" ht="63.75">
      <c r="A85" s="237"/>
      <c r="C85" s="239" t="s">
        <v>684</v>
      </c>
      <c r="D85" s="240"/>
      <c r="E85" s="241"/>
      <c r="F85" s="509"/>
      <c r="G85" s="267" t="str">
        <f t="shared" si="3"/>
        <v> </v>
      </c>
      <c r="H85" s="508"/>
      <c r="I85" s="508"/>
      <c r="J85" s="508"/>
      <c r="K85" s="508"/>
      <c r="L85" s="508"/>
      <c r="M85" s="508"/>
      <c r="N85" s="508"/>
      <c r="O85" s="508"/>
      <c r="P85" s="508"/>
      <c r="Q85" s="508"/>
      <c r="R85" s="508"/>
      <c r="S85" s="508"/>
      <c r="T85" s="508"/>
      <c r="U85" s="508"/>
      <c r="V85" s="508"/>
      <c r="W85" s="508"/>
      <c r="X85" s="508"/>
    </row>
    <row r="86" spans="1:24" s="248" customFormat="1" ht="12.75">
      <c r="A86" s="237"/>
      <c r="C86" s="239" t="s">
        <v>466</v>
      </c>
      <c r="D86" s="240" t="s">
        <v>254</v>
      </c>
      <c r="E86" s="241">
        <v>14</v>
      </c>
      <c r="F86" s="491"/>
      <c r="G86" s="242">
        <f>ROUND(E86*F86,2)</f>
        <v>0</v>
      </c>
      <c r="H86" s="508"/>
      <c r="I86" s="508"/>
      <c r="J86" s="508"/>
      <c r="K86" s="508"/>
      <c r="L86" s="508"/>
      <c r="M86" s="508"/>
      <c r="N86" s="508"/>
      <c r="O86" s="508"/>
      <c r="P86" s="508"/>
      <c r="Q86" s="508"/>
      <c r="R86" s="508"/>
      <c r="S86" s="508"/>
      <c r="T86" s="508"/>
      <c r="U86" s="508"/>
      <c r="V86" s="508"/>
      <c r="W86" s="508"/>
      <c r="X86" s="508"/>
    </row>
    <row r="87" spans="1:24" s="212" customFormat="1" ht="12.75">
      <c r="A87" s="232"/>
      <c r="B87" s="225"/>
      <c r="D87" s="234"/>
      <c r="E87" s="235"/>
      <c r="F87" s="489"/>
      <c r="G87" s="257" t="str">
        <f>IF(E87&lt;&gt;0,E87*F87," ")</f>
        <v> </v>
      </c>
      <c r="H87" s="495"/>
      <c r="I87" s="495"/>
      <c r="J87" s="495"/>
      <c r="K87" s="495"/>
      <c r="L87" s="495"/>
      <c r="M87" s="495"/>
      <c r="N87" s="495"/>
      <c r="O87" s="495"/>
      <c r="P87" s="495"/>
      <c r="Q87" s="495"/>
      <c r="R87" s="495"/>
      <c r="S87" s="495"/>
      <c r="T87" s="495"/>
      <c r="U87" s="495"/>
      <c r="V87" s="495"/>
      <c r="W87" s="495"/>
      <c r="X87" s="495"/>
    </row>
    <row r="88" spans="1:24" s="212" customFormat="1" ht="12.75">
      <c r="A88" s="232">
        <f>1+COUNT(A$2:A87)</f>
        <v>15</v>
      </c>
      <c r="B88" s="225"/>
      <c r="C88" s="212" t="s">
        <v>685</v>
      </c>
      <c r="D88" s="234"/>
      <c r="E88" s="235"/>
      <c r="F88" s="489"/>
      <c r="G88" s="257" t="str">
        <f>IF(E88&lt;&gt;0,E88*F88," ")</f>
        <v> </v>
      </c>
      <c r="H88" s="495"/>
      <c r="I88" s="495"/>
      <c r="J88" s="495"/>
      <c r="K88" s="495"/>
      <c r="L88" s="495"/>
      <c r="M88" s="495"/>
      <c r="N88" s="495"/>
      <c r="O88" s="495"/>
      <c r="P88" s="495"/>
      <c r="Q88" s="495"/>
      <c r="R88" s="495"/>
      <c r="S88" s="495"/>
      <c r="T88" s="495"/>
      <c r="U88" s="495"/>
      <c r="V88" s="495"/>
      <c r="W88" s="495"/>
      <c r="X88" s="495"/>
    </row>
    <row r="89" spans="1:24" s="212" customFormat="1" ht="51">
      <c r="A89" s="232"/>
      <c r="B89" s="225"/>
      <c r="C89" s="212" t="s">
        <v>686</v>
      </c>
      <c r="D89" s="234"/>
      <c r="E89" s="235"/>
      <c r="F89" s="489"/>
      <c r="G89" s="257" t="str">
        <f>IF(E89&lt;&gt;0,E89*F89," ")</f>
        <v> </v>
      </c>
      <c r="H89" s="495"/>
      <c r="I89" s="495"/>
      <c r="J89" s="495"/>
      <c r="K89" s="495"/>
      <c r="L89" s="495"/>
      <c r="M89" s="495"/>
      <c r="N89" s="495"/>
      <c r="O89" s="495"/>
      <c r="P89" s="495"/>
      <c r="Q89" s="495"/>
      <c r="R89" s="495"/>
      <c r="S89" s="495"/>
      <c r="T89" s="495"/>
      <c r="U89" s="495"/>
      <c r="V89" s="495"/>
      <c r="W89" s="495"/>
      <c r="X89" s="495"/>
    </row>
    <row r="90" spans="1:24" s="212" customFormat="1" ht="12.75">
      <c r="A90" s="232"/>
      <c r="B90" s="225"/>
      <c r="C90" s="212" t="s">
        <v>483</v>
      </c>
      <c r="D90" s="234"/>
      <c r="E90" s="235"/>
      <c r="F90" s="489"/>
      <c r="G90" s="257" t="str">
        <f>IF(E90&lt;&gt;0,E90*F90," ")</f>
        <v> </v>
      </c>
      <c r="H90" s="495"/>
      <c r="I90" s="495"/>
      <c r="J90" s="495"/>
      <c r="K90" s="495"/>
      <c r="L90" s="495"/>
      <c r="M90" s="495"/>
      <c r="N90" s="495"/>
      <c r="O90" s="495"/>
      <c r="P90" s="495"/>
      <c r="Q90" s="495"/>
      <c r="R90" s="495"/>
      <c r="S90" s="495"/>
      <c r="T90" s="495"/>
      <c r="U90" s="495"/>
      <c r="V90" s="495"/>
      <c r="W90" s="495"/>
      <c r="X90" s="495"/>
    </row>
    <row r="91" spans="1:24" s="212" customFormat="1" ht="12.75">
      <c r="A91" s="232"/>
      <c r="B91" s="225" t="s">
        <v>496</v>
      </c>
      <c r="C91" s="212" t="s">
        <v>687</v>
      </c>
      <c r="D91" s="234"/>
      <c r="E91" s="235"/>
      <c r="F91" s="489"/>
      <c r="G91" s="257" t="str">
        <f>IF(E91&lt;&gt;0,E91*F91," ")</f>
        <v> </v>
      </c>
      <c r="H91" s="495"/>
      <c r="I91" s="495"/>
      <c r="J91" s="495"/>
      <c r="K91" s="495"/>
      <c r="L91" s="495"/>
      <c r="M91" s="495"/>
      <c r="N91" s="495"/>
      <c r="O91" s="495"/>
      <c r="P91" s="495"/>
      <c r="Q91" s="495"/>
      <c r="R91" s="495"/>
      <c r="S91" s="495"/>
      <c r="T91" s="495"/>
      <c r="U91" s="495"/>
      <c r="V91" s="495"/>
      <c r="W91" s="495"/>
      <c r="X91" s="495"/>
    </row>
    <row r="92" spans="1:24" s="212" customFormat="1" ht="12.75">
      <c r="A92" s="232"/>
      <c r="B92" s="225" t="s">
        <v>476</v>
      </c>
      <c r="C92" s="212" t="s">
        <v>688</v>
      </c>
      <c r="D92" s="234" t="s">
        <v>254</v>
      </c>
      <c r="E92" s="235">
        <v>2</v>
      </c>
      <c r="F92" s="491"/>
      <c r="G92" s="242">
        <f>ROUND(E92*F92,2)</f>
        <v>0</v>
      </c>
      <c r="H92" s="495"/>
      <c r="I92" s="495"/>
      <c r="J92" s="495"/>
      <c r="K92" s="495"/>
      <c r="L92" s="495"/>
      <c r="M92" s="495"/>
      <c r="N92" s="495"/>
      <c r="O92" s="495"/>
      <c r="P92" s="495"/>
      <c r="Q92" s="495"/>
      <c r="R92" s="495"/>
      <c r="S92" s="495"/>
      <c r="T92" s="495"/>
      <c r="U92" s="495"/>
      <c r="V92" s="495"/>
      <c r="W92" s="495"/>
      <c r="X92" s="495"/>
    </row>
    <row r="93" spans="1:24" s="248" customFormat="1" ht="12.75">
      <c r="A93" s="237"/>
      <c r="C93" s="239"/>
      <c r="D93" s="240"/>
      <c r="E93" s="241"/>
      <c r="F93" s="509"/>
      <c r="G93" s="257" t="str">
        <f aca="true" t="shared" si="4" ref="G93:G100">IF(E93&lt;&gt;0,E93*F93," ")</f>
        <v> </v>
      </c>
      <c r="H93" s="508"/>
      <c r="I93" s="508"/>
      <c r="J93" s="508"/>
      <c r="K93" s="508"/>
      <c r="L93" s="508"/>
      <c r="M93" s="508"/>
      <c r="N93" s="508"/>
      <c r="O93" s="508"/>
      <c r="P93" s="508"/>
      <c r="Q93" s="508"/>
      <c r="R93" s="508"/>
      <c r="S93" s="508"/>
      <c r="T93" s="508"/>
      <c r="U93" s="508"/>
      <c r="V93" s="508"/>
      <c r="W93" s="508"/>
      <c r="X93" s="508"/>
    </row>
    <row r="94" spans="1:24" s="248" customFormat="1" ht="12.75">
      <c r="A94" s="237">
        <f>1+COUNT(A$4:A93)</f>
        <v>16</v>
      </c>
      <c r="C94" s="239" t="s">
        <v>689</v>
      </c>
      <c r="D94" s="240"/>
      <c r="E94" s="241"/>
      <c r="F94" s="509"/>
      <c r="G94" s="267" t="str">
        <f t="shared" si="4"/>
        <v> </v>
      </c>
      <c r="H94" s="508"/>
      <c r="I94" s="508"/>
      <c r="J94" s="508"/>
      <c r="K94" s="508"/>
      <c r="L94" s="508"/>
      <c r="M94" s="508"/>
      <c r="N94" s="508"/>
      <c r="O94" s="508"/>
      <c r="P94" s="508"/>
      <c r="Q94" s="508"/>
      <c r="R94" s="508"/>
      <c r="S94" s="508"/>
      <c r="T94" s="508"/>
      <c r="U94" s="508"/>
      <c r="V94" s="508"/>
      <c r="W94" s="508"/>
      <c r="X94" s="508"/>
    </row>
    <row r="95" spans="1:24" s="248" customFormat="1" ht="51">
      <c r="A95" s="237"/>
      <c r="C95" s="239" t="s">
        <v>690</v>
      </c>
      <c r="D95" s="240"/>
      <c r="E95" s="241"/>
      <c r="F95" s="509"/>
      <c r="G95" s="267" t="str">
        <f t="shared" si="4"/>
        <v> </v>
      </c>
      <c r="H95" s="508"/>
      <c r="I95" s="508"/>
      <c r="J95" s="508"/>
      <c r="K95" s="508"/>
      <c r="L95" s="508"/>
      <c r="M95" s="508"/>
      <c r="N95" s="508"/>
      <c r="O95" s="508"/>
      <c r="P95" s="508"/>
      <c r="Q95" s="508"/>
      <c r="R95" s="508"/>
      <c r="S95" s="508"/>
      <c r="T95" s="508"/>
      <c r="U95" s="508"/>
      <c r="V95" s="508"/>
      <c r="W95" s="508"/>
      <c r="X95" s="508"/>
    </row>
    <row r="96" spans="1:24" s="248" customFormat="1" ht="12.75">
      <c r="A96" s="237"/>
      <c r="C96" s="239" t="s">
        <v>466</v>
      </c>
      <c r="D96" s="240" t="s">
        <v>71</v>
      </c>
      <c r="E96" s="241">
        <v>8</v>
      </c>
      <c r="F96" s="491"/>
      <c r="G96" s="242">
        <f>ROUND(E96*F96,2)</f>
        <v>0</v>
      </c>
      <c r="H96" s="508"/>
      <c r="I96" s="508"/>
      <c r="J96" s="508"/>
      <c r="K96" s="508"/>
      <c r="L96" s="508"/>
      <c r="M96" s="508"/>
      <c r="N96" s="508"/>
      <c r="O96" s="508"/>
      <c r="P96" s="508"/>
      <c r="Q96" s="508"/>
      <c r="R96" s="508"/>
      <c r="S96" s="508"/>
      <c r="T96" s="508"/>
      <c r="U96" s="508"/>
      <c r="V96" s="508"/>
      <c r="W96" s="508"/>
      <c r="X96" s="508"/>
    </row>
    <row r="97" spans="1:24" s="239" customFormat="1" ht="12.75">
      <c r="A97" s="237"/>
      <c r="B97" s="248"/>
      <c r="D97" s="240"/>
      <c r="E97" s="241"/>
      <c r="F97" s="509"/>
      <c r="G97" s="257" t="str">
        <f t="shared" si="4"/>
        <v> </v>
      </c>
      <c r="H97" s="508"/>
      <c r="I97" s="508"/>
      <c r="J97" s="508"/>
      <c r="K97" s="508"/>
      <c r="L97" s="508"/>
      <c r="M97" s="508"/>
      <c r="N97" s="508"/>
      <c r="O97" s="508"/>
      <c r="P97" s="508"/>
      <c r="Q97" s="508"/>
      <c r="R97" s="508"/>
      <c r="S97" s="508"/>
      <c r="T97" s="508"/>
      <c r="U97" s="508"/>
      <c r="V97" s="508"/>
      <c r="W97" s="508"/>
      <c r="X97" s="508"/>
    </row>
    <row r="98" spans="1:24" s="332" customFormat="1" ht="12.75">
      <c r="A98" s="237">
        <f>1+COUNT(A$2:A97)</f>
        <v>17</v>
      </c>
      <c r="B98" s="333"/>
      <c r="C98" s="334" t="s">
        <v>691</v>
      </c>
      <c r="D98" s="335"/>
      <c r="E98" s="336"/>
      <c r="F98" s="522"/>
      <c r="G98" s="257" t="str">
        <f t="shared" si="4"/>
        <v> </v>
      </c>
      <c r="H98" s="497"/>
      <c r="I98" s="497"/>
      <c r="J98" s="497"/>
      <c r="K98" s="497"/>
      <c r="L98" s="497"/>
      <c r="M98" s="497"/>
      <c r="N98" s="497"/>
      <c r="O98" s="497"/>
      <c r="P98" s="497"/>
      <c r="Q98" s="497"/>
      <c r="R98" s="497"/>
      <c r="S98" s="497"/>
      <c r="T98" s="497"/>
      <c r="U98" s="497"/>
      <c r="V98" s="497"/>
      <c r="W98" s="497"/>
      <c r="X98" s="497"/>
    </row>
    <row r="99" spans="1:25" s="332" customFormat="1" ht="38.25">
      <c r="A99" s="243"/>
      <c r="B99" s="333"/>
      <c r="C99" s="334" t="s">
        <v>692</v>
      </c>
      <c r="D99" s="335"/>
      <c r="E99" s="336"/>
      <c r="F99" s="522"/>
      <c r="G99" s="257" t="str">
        <f t="shared" si="4"/>
        <v> </v>
      </c>
      <c r="H99" s="497"/>
      <c r="I99" s="497"/>
      <c r="J99" s="497"/>
      <c r="K99" s="497"/>
      <c r="L99" s="497"/>
      <c r="M99" s="497"/>
      <c r="N99" s="497"/>
      <c r="O99" s="497"/>
      <c r="P99" s="497"/>
      <c r="Q99" s="497"/>
      <c r="R99" s="497"/>
      <c r="S99" s="497"/>
      <c r="T99" s="497"/>
      <c r="U99" s="497"/>
      <c r="V99" s="497"/>
      <c r="W99" s="497"/>
      <c r="X99" s="497"/>
      <c r="Y99" s="238"/>
    </row>
    <row r="100" spans="1:25" s="332" customFormat="1" ht="12.75">
      <c r="A100" s="243"/>
      <c r="B100" s="333" t="s">
        <v>457</v>
      </c>
      <c r="C100" s="334" t="s">
        <v>693</v>
      </c>
      <c r="D100" s="335"/>
      <c r="E100" s="336"/>
      <c r="F100" s="522"/>
      <c r="G100" s="257" t="str">
        <f t="shared" si="4"/>
        <v> </v>
      </c>
      <c r="H100" s="497"/>
      <c r="I100" s="497"/>
      <c r="J100" s="497"/>
      <c r="K100" s="497"/>
      <c r="L100" s="497"/>
      <c r="M100" s="497"/>
      <c r="N100" s="497"/>
      <c r="O100" s="497"/>
      <c r="P100" s="497"/>
      <c r="Q100" s="497"/>
      <c r="R100" s="497"/>
      <c r="S100" s="497"/>
      <c r="T100" s="497"/>
      <c r="U100" s="497"/>
      <c r="V100" s="497"/>
      <c r="W100" s="497"/>
      <c r="X100" s="497"/>
      <c r="Y100" s="238"/>
    </row>
    <row r="101" spans="1:25" s="332" customFormat="1" ht="12.75">
      <c r="A101" s="243"/>
      <c r="B101" s="333"/>
      <c r="C101" s="334" t="s">
        <v>483</v>
      </c>
      <c r="D101" s="335" t="s">
        <v>311</v>
      </c>
      <c r="E101" s="342">
        <v>1140</v>
      </c>
      <c r="F101" s="491"/>
      <c r="G101" s="242">
        <f>ROUND(E101*F101,2)</f>
        <v>0</v>
      </c>
      <c r="H101" s="497"/>
      <c r="I101" s="497"/>
      <c r="J101" s="497"/>
      <c r="K101" s="497"/>
      <c r="L101" s="497"/>
      <c r="M101" s="497"/>
      <c r="N101" s="497"/>
      <c r="O101" s="497"/>
      <c r="P101" s="497"/>
      <c r="Q101" s="497"/>
      <c r="R101" s="497"/>
      <c r="S101" s="497"/>
      <c r="T101" s="497"/>
      <c r="U101" s="497"/>
      <c r="V101" s="497"/>
      <c r="W101" s="497"/>
      <c r="X101" s="497"/>
      <c r="Y101" s="238"/>
    </row>
    <row r="102" spans="1:24" s="212" customFormat="1" ht="12.75" outlineLevel="1">
      <c r="A102" s="245"/>
      <c r="B102" s="246"/>
      <c r="D102" s="234"/>
      <c r="E102" s="235"/>
      <c r="F102" s="492"/>
      <c r="G102" s="257"/>
      <c r="H102" s="499"/>
      <c r="I102" s="499"/>
      <c r="J102" s="499"/>
      <c r="K102" s="499"/>
      <c r="L102" s="499"/>
      <c r="M102" s="499"/>
      <c r="N102" s="499"/>
      <c r="O102" s="499"/>
      <c r="P102" s="499"/>
      <c r="Q102" s="499"/>
      <c r="R102" s="499"/>
      <c r="S102" s="499"/>
      <c r="T102" s="499"/>
      <c r="U102" s="499"/>
      <c r="V102" s="499"/>
      <c r="W102" s="499"/>
      <c r="X102" s="499"/>
    </row>
    <row r="103" spans="1:24" s="212" customFormat="1" ht="12.75" outlineLevel="1">
      <c r="A103" s="245">
        <f>1+COUNT(A$2:A101)</f>
        <v>18</v>
      </c>
      <c r="B103" s="246"/>
      <c r="C103" s="212" t="s">
        <v>536</v>
      </c>
      <c r="D103" s="234"/>
      <c r="E103" s="235"/>
      <c r="F103" s="492"/>
      <c r="G103" s="257" t="str">
        <f>IF(E103&lt;&gt;0,E103*F103," ")</f>
        <v> </v>
      </c>
      <c r="H103" s="499"/>
      <c r="I103" s="499"/>
      <c r="J103" s="499"/>
      <c r="K103" s="499"/>
      <c r="L103" s="499"/>
      <c r="M103" s="499"/>
      <c r="N103" s="499"/>
      <c r="O103" s="499"/>
      <c r="P103" s="499"/>
      <c r="Q103" s="499"/>
      <c r="R103" s="499"/>
      <c r="S103" s="499"/>
      <c r="T103" s="499"/>
      <c r="U103" s="499"/>
      <c r="V103" s="499"/>
      <c r="W103" s="499"/>
      <c r="X103" s="499"/>
    </row>
    <row r="104" spans="1:24" s="212" customFormat="1" ht="76.5" outlineLevel="1">
      <c r="A104" s="245"/>
      <c r="B104" s="246"/>
      <c r="C104" s="212" t="s">
        <v>694</v>
      </c>
      <c r="D104" s="234"/>
      <c r="E104" s="235"/>
      <c r="F104" s="492"/>
      <c r="G104" s="257" t="str">
        <f>IF(E104&lt;&gt;0,E104*F104," ")</f>
        <v> </v>
      </c>
      <c r="H104" s="499"/>
      <c r="I104" s="499"/>
      <c r="J104" s="499"/>
      <c r="K104" s="499"/>
      <c r="L104" s="499"/>
      <c r="M104" s="499"/>
      <c r="N104" s="499"/>
      <c r="O104" s="499"/>
      <c r="P104" s="499"/>
      <c r="Q104" s="499"/>
      <c r="R104" s="499"/>
      <c r="S104" s="499"/>
      <c r="T104" s="499"/>
      <c r="U104" s="499"/>
      <c r="V104" s="499"/>
      <c r="W104" s="499"/>
      <c r="X104" s="499"/>
    </row>
    <row r="105" spans="1:24" s="212" customFormat="1" ht="12.75" outlineLevel="1">
      <c r="A105" s="245"/>
      <c r="B105" s="246"/>
      <c r="C105" s="212" t="s">
        <v>452</v>
      </c>
      <c r="D105" s="234"/>
      <c r="E105" s="235"/>
      <c r="F105" s="492"/>
      <c r="G105" s="257" t="str">
        <f>IF(E105&lt;&gt;0,E105*F105," ")</f>
        <v> </v>
      </c>
      <c r="H105" s="499"/>
      <c r="I105" s="499"/>
      <c r="J105" s="499"/>
      <c r="K105" s="499"/>
      <c r="L105" s="499"/>
      <c r="M105" s="499"/>
      <c r="N105" s="499"/>
      <c r="O105" s="499"/>
      <c r="P105" s="499"/>
      <c r="Q105" s="499"/>
      <c r="R105" s="499"/>
      <c r="S105" s="499"/>
      <c r="T105" s="499"/>
      <c r="U105" s="499"/>
      <c r="V105" s="499"/>
      <c r="W105" s="499"/>
      <c r="X105" s="499"/>
    </row>
    <row r="106" spans="1:24" s="212" customFormat="1" ht="12.75" outlineLevel="1">
      <c r="A106" s="245"/>
      <c r="B106" s="246" t="s">
        <v>456</v>
      </c>
      <c r="C106" s="212" t="s">
        <v>522</v>
      </c>
      <c r="D106" s="234"/>
      <c r="E106" s="235"/>
      <c r="F106" s="492"/>
      <c r="G106" s="257" t="str">
        <f>IF(E106&lt;&gt;0,E106*F106," ")</f>
        <v> </v>
      </c>
      <c r="H106" s="499"/>
      <c r="I106" s="499"/>
      <c r="J106" s="499"/>
      <c r="K106" s="499"/>
      <c r="L106" s="499"/>
      <c r="M106" s="499"/>
      <c r="N106" s="499"/>
      <c r="O106" s="499"/>
      <c r="P106" s="499"/>
      <c r="Q106" s="499"/>
      <c r="R106" s="499"/>
      <c r="S106" s="499"/>
      <c r="T106" s="499"/>
      <c r="U106" s="499"/>
      <c r="V106" s="499"/>
      <c r="W106" s="499"/>
      <c r="X106" s="499"/>
    </row>
    <row r="107" spans="1:24" s="212" customFormat="1" ht="12.75" outlineLevel="1">
      <c r="A107" s="245"/>
      <c r="B107" s="246" t="s">
        <v>457</v>
      </c>
      <c r="C107" s="212" t="s">
        <v>695</v>
      </c>
      <c r="D107" s="234" t="s">
        <v>42</v>
      </c>
      <c r="E107" s="235">
        <v>73</v>
      </c>
      <c r="F107" s="491"/>
      <c r="G107" s="242">
        <f>ROUND(E107*F107,2)</f>
        <v>0</v>
      </c>
      <c r="H107" s="499"/>
      <c r="I107" s="497"/>
      <c r="J107" s="497"/>
      <c r="K107" s="497"/>
      <c r="L107" s="499"/>
      <c r="M107" s="499"/>
      <c r="N107" s="499"/>
      <c r="O107" s="499"/>
      <c r="P107" s="499"/>
      <c r="Q107" s="499"/>
      <c r="R107" s="499"/>
      <c r="S107" s="499"/>
      <c r="T107" s="499"/>
      <c r="U107" s="499"/>
      <c r="V107" s="499"/>
      <c r="W107" s="499"/>
      <c r="X107" s="499"/>
    </row>
    <row r="108" spans="1:24" s="346" customFormat="1" ht="12.75">
      <c r="A108" s="283"/>
      <c r="B108" s="343"/>
      <c r="C108" s="283"/>
      <c r="D108" s="283"/>
      <c r="E108" s="344"/>
      <c r="F108" s="524"/>
      <c r="G108" s="257"/>
      <c r="H108" s="508"/>
      <c r="I108" s="508"/>
      <c r="J108" s="508"/>
      <c r="K108" s="508"/>
      <c r="L108" s="508"/>
      <c r="M108" s="508"/>
      <c r="N108" s="508"/>
      <c r="O108" s="508"/>
      <c r="P108" s="508"/>
      <c r="Q108" s="508"/>
      <c r="R108" s="508"/>
      <c r="S108" s="508"/>
      <c r="T108" s="508"/>
      <c r="U108" s="508"/>
      <c r="V108" s="508"/>
      <c r="W108" s="508"/>
      <c r="X108" s="508"/>
    </row>
    <row r="109" spans="1:24" s="346" customFormat="1" ht="12.75">
      <c r="A109" s="237">
        <f>1+COUNT(A$3:A108)</f>
        <v>19</v>
      </c>
      <c r="B109" s="343"/>
      <c r="C109" s="283" t="s">
        <v>696</v>
      </c>
      <c r="D109" s="283"/>
      <c r="E109" s="344"/>
      <c r="F109" s="524"/>
      <c r="G109" s="257"/>
      <c r="H109" s="508"/>
      <c r="I109" s="508"/>
      <c r="J109" s="508"/>
      <c r="K109" s="508"/>
      <c r="L109" s="508"/>
      <c r="M109" s="508"/>
      <c r="N109" s="508"/>
      <c r="O109" s="508"/>
      <c r="P109" s="508"/>
      <c r="Q109" s="508"/>
      <c r="R109" s="508"/>
      <c r="S109" s="508"/>
      <c r="T109" s="508"/>
      <c r="U109" s="508"/>
      <c r="V109" s="508"/>
      <c r="W109" s="508"/>
      <c r="X109" s="508"/>
    </row>
    <row r="110" spans="1:24" s="346" customFormat="1" ht="25.5">
      <c r="A110" s="283"/>
      <c r="B110" s="343"/>
      <c r="C110" s="283" t="s">
        <v>697</v>
      </c>
      <c r="D110" s="283"/>
      <c r="E110" s="344"/>
      <c r="F110" s="524"/>
      <c r="G110" s="257"/>
      <c r="H110" s="508"/>
      <c r="I110" s="508"/>
      <c r="J110" s="508"/>
      <c r="K110" s="508"/>
      <c r="L110" s="508"/>
      <c r="M110" s="508"/>
      <c r="N110" s="508"/>
      <c r="O110" s="508"/>
      <c r="P110" s="508"/>
      <c r="Q110" s="508"/>
      <c r="R110" s="508"/>
      <c r="S110" s="508"/>
      <c r="T110" s="508"/>
      <c r="U110" s="508"/>
      <c r="V110" s="508"/>
      <c r="W110" s="508"/>
      <c r="X110" s="508"/>
    </row>
    <row r="111" spans="1:24" s="346" customFormat="1" ht="12.75">
      <c r="A111" s="283"/>
      <c r="B111" s="343"/>
      <c r="C111" s="283"/>
      <c r="D111" s="234" t="s">
        <v>42</v>
      </c>
      <c r="E111" s="344">
        <f>92+4</f>
        <v>96</v>
      </c>
      <c r="F111" s="491"/>
      <c r="G111" s="242">
        <f>ROUND(E111*F111,2)</f>
        <v>0</v>
      </c>
      <c r="H111" s="508"/>
      <c r="I111" s="497"/>
      <c r="J111" s="497"/>
      <c r="K111" s="497"/>
      <c r="L111" s="508"/>
      <c r="M111" s="508"/>
      <c r="N111" s="508"/>
      <c r="O111" s="508"/>
      <c r="P111" s="508"/>
      <c r="Q111" s="508"/>
      <c r="R111" s="508"/>
      <c r="S111" s="508"/>
      <c r="T111" s="508"/>
      <c r="U111" s="508"/>
      <c r="V111" s="508"/>
      <c r="W111" s="508"/>
      <c r="X111" s="508"/>
    </row>
    <row r="112" spans="1:24" s="238" customFormat="1" ht="12.75">
      <c r="A112" s="243"/>
      <c r="B112" s="333"/>
      <c r="C112" s="334"/>
      <c r="D112" s="335"/>
      <c r="E112" s="336"/>
      <c r="F112" s="522"/>
      <c r="G112" s="257" t="str">
        <f>IF(E112&lt;&gt;0,E112*F112," ")</f>
        <v> </v>
      </c>
      <c r="H112" s="497"/>
      <c r="I112" s="497"/>
      <c r="J112" s="497"/>
      <c r="K112" s="497"/>
      <c r="L112" s="497"/>
      <c r="M112" s="497"/>
      <c r="N112" s="497"/>
      <c r="O112" s="497"/>
      <c r="P112" s="497"/>
      <c r="Q112" s="497"/>
      <c r="R112" s="497"/>
      <c r="S112" s="497"/>
      <c r="T112" s="497"/>
      <c r="U112" s="497"/>
      <c r="V112" s="497"/>
      <c r="W112" s="497"/>
      <c r="X112" s="497"/>
    </row>
    <row r="113" spans="1:24" s="238" customFormat="1" ht="12.75">
      <c r="A113" s="237">
        <f>1+COUNT(A$2:A112)</f>
        <v>20</v>
      </c>
      <c r="B113" s="333"/>
      <c r="C113" s="334" t="s">
        <v>544</v>
      </c>
      <c r="D113" s="335"/>
      <c r="E113" s="336"/>
      <c r="F113" s="522"/>
      <c r="G113" s="257" t="str">
        <f>IF(E113&lt;&gt;0,E113*F113," ")</f>
        <v> </v>
      </c>
      <c r="H113" s="497"/>
      <c r="I113" s="497"/>
      <c r="J113" s="497"/>
      <c r="K113" s="497"/>
      <c r="L113" s="497"/>
      <c r="M113" s="497"/>
      <c r="N113" s="497"/>
      <c r="O113" s="497"/>
      <c r="P113" s="497"/>
      <c r="Q113" s="497"/>
      <c r="R113" s="497"/>
      <c r="S113" s="497"/>
      <c r="T113" s="497"/>
      <c r="U113" s="497"/>
      <c r="V113" s="497"/>
      <c r="W113" s="497"/>
      <c r="X113" s="497"/>
    </row>
    <row r="114" spans="1:24" s="238" customFormat="1" ht="89.25">
      <c r="A114" s="243"/>
      <c r="B114" s="333"/>
      <c r="C114" s="334" t="s">
        <v>698</v>
      </c>
      <c r="D114" s="335"/>
      <c r="E114" s="336"/>
      <c r="F114" s="522"/>
      <c r="G114" s="257" t="str">
        <f>IF(E114&lt;&gt;0,E114*F114," ")</f>
        <v> </v>
      </c>
      <c r="H114" s="497"/>
      <c r="I114" s="497"/>
      <c r="J114" s="497"/>
      <c r="K114" s="497"/>
      <c r="L114" s="497"/>
      <c r="M114" s="497"/>
      <c r="N114" s="497"/>
      <c r="O114" s="497"/>
      <c r="P114" s="497"/>
      <c r="Q114" s="497"/>
      <c r="R114" s="497"/>
      <c r="S114" s="497"/>
      <c r="T114" s="497"/>
      <c r="U114" s="497"/>
      <c r="V114" s="497"/>
      <c r="W114" s="497"/>
      <c r="X114" s="497"/>
    </row>
    <row r="115" spans="1:24" s="238" customFormat="1" ht="12.75">
      <c r="A115" s="243"/>
      <c r="B115" s="333"/>
      <c r="C115" s="334" t="s">
        <v>452</v>
      </c>
      <c r="D115" s="335" t="s">
        <v>311</v>
      </c>
      <c r="E115" s="342">
        <v>80</v>
      </c>
      <c r="F115" s="491"/>
      <c r="G115" s="242">
        <f>ROUND(E115*F115,2)</f>
        <v>0</v>
      </c>
      <c r="H115" s="497"/>
      <c r="I115" s="497"/>
      <c r="J115" s="497"/>
      <c r="K115" s="497"/>
      <c r="L115" s="497"/>
      <c r="M115" s="497"/>
      <c r="N115" s="497"/>
      <c r="O115" s="497"/>
      <c r="P115" s="497"/>
      <c r="Q115" s="497"/>
      <c r="R115" s="497"/>
      <c r="S115" s="497"/>
      <c r="T115" s="497"/>
      <c r="U115" s="497"/>
      <c r="V115" s="497"/>
      <c r="W115" s="497"/>
      <c r="X115" s="497"/>
    </row>
    <row r="116" spans="1:24" s="238" customFormat="1" ht="12.75">
      <c r="A116" s="243"/>
      <c r="B116" s="333"/>
      <c r="C116" s="334"/>
      <c r="D116" s="335"/>
      <c r="E116" s="336"/>
      <c r="F116" s="522"/>
      <c r="G116" s="337" t="str">
        <f>IF(E116&lt;&gt;0,E116*F116," ")</f>
        <v> </v>
      </c>
      <c r="H116" s="497"/>
      <c r="I116" s="497"/>
      <c r="J116" s="497"/>
      <c r="K116" s="497"/>
      <c r="L116" s="497"/>
      <c r="M116" s="497"/>
      <c r="N116" s="497"/>
      <c r="O116" s="497"/>
      <c r="P116" s="497"/>
      <c r="Q116" s="497"/>
      <c r="R116" s="497"/>
      <c r="S116" s="497"/>
      <c r="T116" s="497"/>
      <c r="U116" s="497"/>
      <c r="V116" s="497"/>
      <c r="W116" s="497"/>
      <c r="X116" s="497"/>
    </row>
    <row r="117" spans="1:24" s="332" customFormat="1" ht="12.75">
      <c r="A117" s="347"/>
      <c r="B117" s="348"/>
      <c r="C117" s="349" t="str">
        <f>+C1</f>
        <v>OBSTOJEČI KONVEKTORJI</v>
      </c>
      <c r="D117" s="350"/>
      <c r="E117" s="351"/>
      <c r="F117" s="352"/>
      <c r="G117" s="352">
        <f>SUM(G2:G116)</f>
        <v>0</v>
      </c>
      <c r="H117" s="497"/>
      <c r="I117" s="497"/>
      <c r="J117" s="497"/>
      <c r="K117" s="497"/>
      <c r="L117" s="497"/>
      <c r="M117" s="497"/>
      <c r="N117" s="497"/>
      <c r="O117" s="497"/>
      <c r="P117" s="497"/>
      <c r="Q117" s="497"/>
      <c r="R117" s="497"/>
      <c r="S117" s="497"/>
      <c r="T117" s="497"/>
      <c r="U117" s="497"/>
      <c r="V117" s="497"/>
      <c r="W117" s="497"/>
      <c r="X117" s="497"/>
    </row>
    <row r="118" spans="1:24" s="332" customFormat="1" ht="12.75">
      <c r="A118" s="243"/>
      <c r="B118" s="333"/>
      <c r="C118" s="334"/>
      <c r="D118" s="335"/>
      <c r="E118" s="336"/>
      <c r="F118" s="337"/>
      <c r="G118" s="337"/>
      <c r="H118" s="497"/>
      <c r="I118" s="497"/>
      <c r="J118" s="497"/>
      <c r="K118" s="497"/>
      <c r="L118" s="497"/>
      <c r="M118" s="497"/>
      <c r="N118" s="497"/>
      <c r="O118" s="497"/>
      <c r="P118" s="497"/>
      <c r="Q118" s="497"/>
      <c r="R118" s="497"/>
      <c r="S118" s="497"/>
      <c r="T118" s="497"/>
      <c r="U118" s="497"/>
      <c r="V118" s="497"/>
      <c r="W118" s="497"/>
      <c r="X118" s="497"/>
    </row>
    <row r="119" spans="1:24" s="332" customFormat="1" ht="12.75">
      <c r="A119" s="243"/>
      <c r="B119" s="333"/>
      <c r="C119" s="334"/>
      <c r="D119" s="335"/>
      <c r="E119" s="336"/>
      <c r="F119" s="337"/>
      <c r="G119" s="337"/>
      <c r="H119" s="497"/>
      <c r="I119" s="497"/>
      <c r="J119" s="497"/>
      <c r="K119" s="497"/>
      <c r="L119" s="497"/>
      <c r="M119" s="497"/>
      <c r="N119" s="497"/>
      <c r="O119" s="497"/>
      <c r="P119" s="497"/>
      <c r="Q119" s="497"/>
      <c r="R119" s="497"/>
      <c r="S119" s="497"/>
      <c r="T119" s="497"/>
      <c r="U119" s="497"/>
      <c r="V119" s="497"/>
      <c r="W119" s="497"/>
      <c r="X119" s="497"/>
    </row>
    <row r="120" spans="1:24" s="332" customFormat="1" ht="12.75">
      <c r="A120" s="243"/>
      <c r="B120" s="333"/>
      <c r="C120" s="334"/>
      <c r="D120" s="335"/>
      <c r="E120" s="336"/>
      <c r="F120" s="337"/>
      <c r="G120" s="337"/>
      <c r="H120" s="497"/>
      <c r="I120" s="497"/>
      <c r="J120" s="497"/>
      <c r="K120" s="497"/>
      <c r="L120" s="497"/>
      <c r="M120" s="497"/>
      <c r="N120" s="497"/>
      <c r="O120" s="497"/>
      <c r="P120" s="497"/>
      <c r="Q120" s="497"/>
      <c r="R120" s="497"/>
      <c r="S120" s="497"/>
      <c r="T120" s="497"/>
      <c r="U120" s="497"/>
      <c r="V120" s="497"/>
      <c r="W120" s="497"/>
      <c r="X120" s="497"/>
    </row>
    <row r="121" spans="1:24" s="332" customFormat="1" ht="12.75">
      <c r="A121" s="243"/>
      <c r="B121" s="333"/>
      <c r="C121" s="334"/>
      <c r="D121" s="335"/>
      <c r="E121" s="336"/>
      <c r="F121" s="337"/>
      <c r="G121" s="337"/>
      <c r="H121" s="497"/>
      <c r="I121" s="497"/>
      <c r="J121" s="497"/>
      <c r="K121" s="497"/>
      <c r="L121" s="497"/>
      <c r="M121" s="497"/>
      <c r="N121" s="497"/>
      <c r="O121" s="497"/>
      <c r="P121" s="497"/>
      <c r="Q121" s="497"/>
      <c r="R121" s="497"/>
      <c r="S121" s="497"/>
      <c r="T121" s="497"/>
      <c r="U121" s="497"/>
      <c r="V121" s="497"/>
      <c r="W121" s="497"/>
      <c r="X121" s="497"/>
    </row>
    <row r="122" spans="1:24" s="332" customFormat="1" ht="12.75">
      <c r="A122" s="243"/>
      <c r="B122" s="333"/>
      <c r="C122" s="334"/>
      <c r="D122" s="335"/>
      <c r="E122" s="336"/>
      <c r="F122" s="337"/>
      <c r="G122" s="337"/>
      <c r="H122" s="497"/>
      <c r="I122" s="497"/>
      <c r="J122" s="497"/>
      <c r="K122" s="497"/>
      <c r="L122" s="497"/>
      <c r="M122" s="497"/>
      <c r="N122" s="497"/>
      <c r="O122" s="497"/>
      <c r="P122" s="497"/>
      <c r="Q122" s="497"/>
      <c r="R122" s="497"/>
      <c r="S122" s="497"/>
      <c r="T122" s="497"/>
      <c r="U122" s="497"/>
      <c r="V122" s="497"/>
      <c r="W122" s="497"/>
      <c r="X122" s="497"/>
    </row>
    <row r="123" spans="1:24" s="332" customFormat="1" ht="12.75">
      <c r="A123" s="243"/>
      <c r="B123" s="333"/>
      <c r="C123" s="334"/>
      <c r="D123" s="335"/>
      <c r="E123" s="336"/>
      <c r="F123" s="337"/>
      <c r="G123" s="337"/>
      <c r="H123" s="497"/>
      <c r="I123" s="497"/>
      <c r="J123" s="497"/>
      <c r="K123" s="497"/>
      <c r="L123" s="497"/>
      <c r="M123" s="497"/>
      <c r="N123" s="497"/>
      <c r="O123" s="497"/>
      <c r="P123" s="497"/>
      <c r="Q123" s="497"/>
      <c r="R123" s="497"/>
      <c r="S123" s="497"/>
      <c r="T123" s="497"/>
      <c r="U123" s="497"/>
      <c r="V123" s="497"/>
      <c r="W123" s="497"/>
      <c r="X123" s="497"/>
    </row>
    <row r="124" spans="1:24" s="332" customFormat="1" ht="12.75">
      <c r="A124" s="243"/>
      <c r="B124" s="333"/>
      <c r="C124" s="334"/>
      <c r="D124" s="335"/>
      <c r="E124" s="336"/>
      <c r="F124" s="337"/>
      <c r="G124" s="337"/>
      <c r="H124" s="497"/>
      <c r="I124" s="497"/>
      <c r="J124" s="497"/>
      <c r="K124" s="497"/>
      <c r="L124" s="497"/>
      <c r="M124" s="497"/>
      <c r="N124" s="497"/>
      <c r="O124" s="497"/>
      <c r="P124" s="497"/>
      <c r="Q124" s="497"/>
      <c r="R124" s="497"/>
      <c r="S124" s="497"/>
      <c r="T124" s="497"/>
      <c r="U124" s="497"/>
      <c r="V124" s="497"/>
      <c r="W124" s="497"/>
      <c r="X124" s="497"/>
    </row>
    <row r="125" spans="1:24" s="332" customFormat="1" ht="12.75">
      <c r="A125" s="243"/>
      <c r="B125" s="333"/>
      <c r="C125" s="334"/>
      <c r="D125" s="335"/>
      <c r="E125" s="336"/>
      <c r="F125" s="337"/>
      <c r="G125" s="337"/>
      <c r="H125" s="497"/>
      <c r="I125" s="497"/>
      <c r="J125" s="497"/>
      <c r="K125" s="497"/>
      <c r="L125" s="497"/>
      <c r="M125" s="497"/>
      <c r="N125" s="497"/>
      <c r="O125" s="497"/>
      <c r="P125" s="497"/>
      <c r="Q125" s="497"/>
      <c r="R125" s="497"/>
      <c r="S125" s="497"/>
      <c r="T125" s="497"/>
      <c r="U125" s="497"/>
      <c r="V125" s="497"/>
      <c r="W125" s="497"/>
      <c r="X125" s="497"/>
    </row>
    <row r="126" spans="1:24" s="332" customFormat="1" ht="12.75">
      <c r="A126" s="243"/>
      <c r="B126" s="333"/>
      <c r="C126" s="334"/>
      <c r="D126" s="335"/>
      <c r="E126" s="336"/>
      <c r="F126" s="337"/>
      <c r="G126" s="337"/>
      <c r="H126" s="497"/>
      <c r="I126" s="497"/>
      <c r="J126" s="497"/>
      <c r="K126" s="497"/>
      <c r="L126" s="497"/>
      <c r="M126" s="497"/>
      <c r="N126" s="497"/>
      <c r="O126" s="497"/>
      <c r="P126" s="497"/>
      <c r="Q126" s="497"/>
      <c r="R126" s="497"/>
      <c r="S126" s="497"/>
      <c r="T126" s="497"/>
      <c r="U126" s="497"/>
      <c r="V126" s="497"/>
      <c r="W126" s="497"/>
      <c r="X126" s="497"/>
    </row>
    <row r="127" spans="1:24" s="332" customFormat="1" ht="12.75">
      <c r="A127" s="243"/>
      <c r="B127" s="333"/>
      <c r="C127" s="334"/>
      <c r="D127" s="335"/>
      <c r="E127" s="336"/>
      <c r="F127" s="337"/>
      <c r="G127" s="337"/>
      <c r="H127" s="497"/>
      <c r="I127" s="497"/>
      <c r="J127" s="497"/>
      <c r="K127" s="497"/>
      <c r="L127" s="497"/>
      <c r="M127" s="497"/>
      <c r="N127" s="497"/>
      <c r="O127" s="497"/>
      <c r="P127" s="497"/>
      <c r="Q127" s="497"/>
      <c r="R127" s="497"/>
      <c r="S127" s="497"/>
      <c r="T127" s="497"/>
      <c r="U127" s="497"/>
      <c r="V127" s="497"/>
      <c r="W127" s="497"/>
      <c r="X127" s="497"/>
    </row>
    <row r="128" spans="1:24" s="332" customFormat="1" ht="12.75">
      <c r="A128" s="243"/>
      <c r="B128" s="333"/>
      <c r="C128" s="334"/>
      <c r="D128" s="335"/>
      <c r="E128" s="336"/>
      <c r="F128" s="337"/>
      <c r="G128" s="337"/>
      <c r="H128" s="497"/>
      <c r="I128" s="497"/>
      <c r="J128" s="497"/>
      <c r="K128" s="497"/>
      <c r="L128" s="497"/>
      <c r="M128" s="497"/>
      <c r="N128" s="497"/>
      <c r="O128" s="497"/>
      <c r="P128" s="497"/>
      <c r="Q128" s="497"/>
      <c r="R128" s="497"/>
      <c r="S128" s="497"/>
      <c r="T128" s="497"/>
      <c r="U128" s="497"/>
      <c r="V128" s="497"/>
      <c r="W128" s="497"/>
      <c r="X128" s="497"/>
    </row>
    <row r="129" spans="1:24" s="332" customFormat="1" ht="12.75">
      <c r="A129" s="243"/>
      <c r="B129" s="333"/>
      <c r="C129" s="334"/>
      <c r="D129" s="335"/>
      <c r="E129" s="336"/>
      <c r="F129" s="337"/>
      <c r="G129" s="337"/>
      <c r="H129" s="497"/>
      <c r="I129" s="497"/>
      <c r="J129" s="497"/>
      <c r="K129" s="497"/>
      <c r="L129" s="497"/>
      <c r="M129" s="497"/>
      <c r="N129" s="497"/>
      <c r="O129" s="497"/>
      <c r="P129" s="497"/>
      <c r="Q129" s="497"/>
      <c r="R129" s="497"/>
      <c r="S129" s="497"/>
      <c r="T129" s="497"/>
      <c r="U129" s="497"/>
      <c r="V129" s="497"/>
      <c r="W129" s="497"/>
      <c r="X129" s="497"/>
    </row>
    <row r="130" spans="1:24" s="332" customFormat="1" ht="12.75">
      <c r="A130" s="243"/>
      <c r="B130" s="333"/>
      <c r="C130" s="334"/>
      <c r="D130" s="335"/>
      <c r="E130" s="336"/>
      <c r="F130" s="337"/>
      <c r="G130" s="337"/>
      <c r="H130" s="497"/>
      <c r="I130" s="497"/>
      <c r="J130" s="497"/>
      <c r="K130" s="497"/>
      <c r="L130" s="497"/>
      <c r="M130" s="497"/>
      <c r="N130" s="497"/>
      <c r="O130" s="497"/>
      <c r="P130" s="497"/>
      <c r="Q130" s="497"/>
      <c r="R130" s="497"/>
      <c r="S130" s="497"/>
      <c r="T130" s="497"/>
      <c r="U130" s="497"/>
      <c r="V130" s="497"/>
      <c r="W130" s="497"/>
      <c r="X130" s="497"/>
    </row>
    <row r="131" spans="1:24" s="332" customFormat="1" ht="12.75">
      <c r="A131" s="243"/>
      <c r="B131" s="333"/>
      <c r="C131" s="334"/>
      <c r="D131" s="335"/>
      <c r="E131" s="336"/>
      <c r="F131" s="337"/>
      <c r="G131" s="337"/>
      <c r="H131" s="497"/>
      <c r="I131" s="497"/>
      <c r="J131" s="497"/>
      <c r="K131" s="497"/>
      <c r="L131" s="497"/>
      <c r="M131" s="497"/>
      <c r="N131" s="497"/>
      <c r="O131" s="497"/>
      <c r="P131" s="497"/>
      <c r="Q131" s="497"/>
      <c r="R131" s="497"/>
      <c r="S131" s="497"/>
      <c r="T131" s="497"/>
      <c r="U131" s="497"/>
      <c r="V131" s="497"/>
      <c r="W131" s="497"/>
      <c r="X131" s="497"/>
    </row>
    <row r="132" spans="1:24" s="332" customFormat="1" ht="12.75">
      <c r="A132" s="243"/>
      <c r="B132" s="333"/>
      <c r="C132" s="334"/>
      <c r="D132" s="335"/>
      <c r="E132" s="336"/>
      <c r="F132" s="337"/>
      <c r="G132" s="337"/>
      <c r="H132" s="497"/>
      <c r="I132" s="497"/>
      <c r="J132" s="497"/>
      <c r="K132" s="497"/>
      <c r="L132" s="497"/>
      <c r="M132" s="497"/>
      <c r="N132" s="497"/>
      <c r="O132" s="497"/>
      <c r="P132" s="497"/>
      <c r="Q132" s="497"/>
      <c r="R132" s="497"/>
      <c r="S132" s="497"/>
      <c r="T132" s="497"/>
      <c r="U132" s="497"/>
      <c r="V132" s="497"/>
      <c r="W132" s="497"/>
      <c r="X132" s="497"/>
    </row>
    <row r="133" spans="1:24" s="332" customFormat="1" ht="12.75">
      <c r="A133" s="243"/>
      <c r="B133" s="333"/>
      <c r="C133" s="334"/>
      <c r="D133" s="335"/>
      <c r="E133" s="336"/>
      <c r="F133" s="337"/>
      <c r="G133" s="337"/>
      <c r="H133" s="497"/>
      <c r="I133" s="497"/>
      <c r="J133" s="497"/>
      <c r="K133" s="497"/>
      <c r="L133" s="497"/>
      <c r="M133" s="497"/>
      <c r="N133" s="497"/>
      <c r="O133" s="497"/>
      <c r="P133" s="497"/>
      <c r="Q133" s="497"/>
      <c r="R133" s="497"/>
      <c r="S133" s="497"/>
      <c r="T133" s="497"/>
      <c r="U133" s="497"/>
      <c r="V133" s="497"/>
      <c r="W133" s="497"/>
      <c r="X133" s="497"/>
    </row>
    <row r="134" spans="1:24" s="332" customFormat="1" ht="12.75">
      <c r="A134" s="243"/>
      <c r="B134" s="333"/>
      <c r="C134" s="334"/>
      <c r="D134" s="335"/>
      <c r="E134" s="336"/>
      <c r="F134" s="337"/>
      <c r="G134" s="337"/>
      <c r="H134" s="497"/>
      <c r="I134" s="497"/>
      <c r="J134" s="497"/>
      <c r="K134" s="497"/>
      <c r="L134" s="497"/>
      <c r="M134" s="497"/>
      <c r="N134" s="497"/>
      <c r="O134" s="497"/>
      <c r="P134" s="497"/>
      <c r="Q134" s="497"/>
      <c r="R134" s="497"/>
      <c r="S134" s="497"/>
      <c r="T134" s="497"/>
      <c r="U134" s="497"/>
      <c r="V134" s="497"/>
      <c r="W134" s="497"/>
      <c r="X134" s="497"/>
    </row>
    <row r="135" spans="1:24" s="332" customFormat="1" ht="12.75">
      <c r="A135" s="243"/>
      <c r="B135" s="333"/>
      <c r="C135" s="334"/>
      <c r="D135" s="335"/>
      <c r="E135" s="336"/>
      <c r="F135" s="337"/>
      <c r="G135" s="337"/>
      <c r="H135" s="497"/>
      <c r="I135" s="497"/>
      <c r="J135" s="497"/>
      <c r="K135" s="497"/>
      <c r="L135" s="497"/>
      <c r="M135" s="497"/>
      <c r="N135" s="497"/>
      <c r="O135" s="497"/>
      <c r="P135" s="497"/>
      <c r="Q135" s="497"/>
      <c r="R135" s="497"/>
      <c r="S135" s="497"/>
      <c r="T135" s="497"/>
      <c r="U135" s="497"/>
      <c r="V135" s="497"/>
      <c r="W135" s="497"/>
      <c r="X135" s="497"/>
    </row>
    <row r="136" spans="1:24" s="332" customFormat="1" ht="12.75">
      <c r="A136" s="243"/>
      <c r="B136" s="333"/>
      <c r="C136" s="334"/>
      <c r="D136" s="335"/>
      <c r="E136" s="336"/>
      <c r="F136" s="337"/>
      <c r="G136" s="337"/>
      <c r="H136" s="497"/>
      <c r="I136" s="497"/>
      <c r="J136" s="497"/>
      <c r="K136" s="497"/>
      <c r="L136" s="497"/>
      <c r="M136" s="497"/>
      <c r="N136" s="497"/>
      <c r="O136" s="497"/>
      <c r="P136" s="497"/>
      <c r="Q136" s="497"/>
      <c r="R136" s="497"/>
      <c r="S136" s="497"/>
      <c r="T136" s="497"/>
      <c r="U136" s="497"/>
      <c r="V136" s="497"/>
      <c r="W136" s="497"/>
      <c r="X136" s="497"/>
    </row>
    <row r="137" spans="1:24" s="332" customFormat="1" ht="12.75">
      <c r="A137" s="243"/>
      <c r="B137" s="333"/>
      <c r="C137" s="334"/>
      <c r="D137" s="335"/>
      <c r="E137" s="336"/>
      <c r="F137" s="337"/>
      <c r="G137" s="337"/>
      <c r="H137" s="497"/>
      <c r="I137" s="497"/>
      <c r="J137" s="497"/>
      <c r="K137" s="497"/>
      <c r="L137" s="497"/>
      <c r="M137" s="497"/>
      <c r="N137" s="497"/>
      <c r="O137" s="497"/>
      <c r="P137" s="497"/>
      <c r="Q137" s="497"/>
      <c r="R137" s="497"/>
      <c r="S137" s="497"/>
      <c r="T137" s="497"/>
      <c r="U137" s="497"/>
      <c r="V137" s="497"/>
      <c r="W137" s="497"/>
      <c r="X137" s="497"/>
    </row>
    <row r="138" spans="1:24" s="332" customFormat="1" ht="12.75">
      <c r="A138" s="243"/>
      <c r="B138" s="333"/>
      <c r="C138" s="334"/>
      <c r="D138" s="335"/>
      <c r="E138" s="336"/>
      <c r="F138" s="337"/>
      <c r="G138" s="337"/>
      <c r="H138" s="497"/>
      <c r="I138" s="497"/>
      <c r="J138" s="497"/>
      <c r="K138" s="497"/>
      <c r="L138" s="497"/>
      <c r="M138" s="497"/>
      <c r="N138" s="497"/>
      <c r="O138" s="497"/>
      <c r="P138" s="497"/>
      <c r="Q138" s="497"/>
      <c r="R138" s="497"/>
      <c r="S138" s="497"/>
      <c r="T138" s="497"/>
      <c r="U138" s="497"/>
      <c r="V138" s="497"/>
      <c r="W138" s="497"/>
      <c r="X138" s="497"/>
    </row>
    <row r="139" spans="1:24" s="332" customFormat="1" ht="12.75">
      <c r="A139" s="243"/>
      <c r="B139" s="333"/>
      <c r="C139" s="334"/>
      <c r="D139" s="335"/>
      <c r="E139" s="336"/>
      <c r="F139" s="337"/>
      <c r="G139" s="337"/>
      <c r="H139" s="497"/>
      <c r="I139" s="497"/>
      <c r="J139" s="497"/>
      <c r="K139" s="497"/>
      <c r="L139" s="497"/>
      <c r="M139" s="497"/>
      <c r="N139" s="497"/>
      <c r="O139" s="497"/>
      <c r="P139" s="497"/>
      <c r="Q139" s="497"/>
      <c r="R139" s="497"/>
      <c r="S139" s="497"/>
      <c r="T139" s="497"/>
      <c r="U139" s="497"/>
      <c r="V139" s="497"/>
      <c r="W139" s="497"/>
      <c r="X139" s="497"/>
    </row>
    <row r="140" spans="1:24" s="332" customFormat="1" ht="12.75">
      <c r="A140" s="243"/>
      <c r="B140" s="333"/>
      <c r="C140" s="334"/>
      <c r="D140" s="335"/>
      <c r="E140" s="336"/>
      <c r="F140" s="337"/>
      <c r="G140" s="337"/>
      <c r="H140" s="497"/>
      <c r="I140" s="497"/>
      <c r="J140" s="497"/>
      <c r="K140" s="497"/>
      <c r="L140" s="497"/>
      <c r="M140" s="497"/>
      <c r="N140" s="497"/>
      <c r="O140" s="497"/>
      <c r="P140" s="497"/>
      <c r="Q140" s="497"/>
      <c r="R140" s="497"/>
      <c r="S140" s="497"/>
      <c r="T140" s="497"/>
      <c r="U140" s="497"/>
      <c r="V140" s="497"/>
      <c r="W140" s="497"/>
      <c r="X140" s="497"/>
    </row>
    <row r="141" spans="1:24" s="332" customFormat="1" ht="12.75">
      <c r="A141" s="243"/>
      <c r="B141" s="333"/>
      <c r="C141" s="334"/>
      <c r="D141" s="335"/>
      <c r="E141" s="336"/>
      <c r="F141" s="337"/>
      <c r="G141" s="337"/>
      <c r="H141" s="497"/>
      <c r="I141" s="497"/>
      <c r="J141" s="497"/>
      <c r="K141" s="497"/>
      <c r="L141" s="497"/>
      <c r="M141" s="497"/>
      <c r="N141" s="497"/>
      <c r="O141" s="497"/>
      <c r="P141" s="497"/>
      <c r="Q141" s="497"/>
      <c r="R141" s="497"/>
      <c r="S141" s="497"/>
      <c r="T141" s="497"/>
      <c r="U141" s="497"/>
      <c r="V141" s="497"/>
      <c r="W141" s="497"/>
      <c r="X141" s="497"/>
    </row>
    <row r="142" spans="1:24" s="332" customFormat="1" ht="12.75">
      <c r="A142" s="243"/>
      <c r="B142" s="333"/>
      <c r="C142" s="334"/>
      <c r="D142" s="335"/>
      <c r="E142" s="336"/>
      <c r="F142" s="337"/>
      <c r="G142" s="337"/>
      <c r="H142" s="497"/>
      <c r="I142" s="497"/>
      <c r="J142" s="497"/>
      <c r="K142" s="497"/>
      <c r="L142" s="497"/>
      <c r="M142" s="497"/>
      <c r="N142" s="497"/>
      <c r="O142" s="497"/>
      <c r="P142" s="497"/>
      <c r="Q142" s="497"/>
      <c r="R142" s="497"/>
      <c r="S142" s="497"/>
      <c r="T142" s="497"/>
      <c r="U142" s="497"/>
      <c r="V142" s="497"/>
      <c r="W142" s="497"/>
      <c r="X142" s="497"/>
    </row>
    <row r="143" spans="1:24" s="332" customFormat="1" ht="12.75">
      <c r="A143" s="243"/>
      <c r="B143" s="333"/>
      <c r="C143" s="334"/>
      <c r="D143" s="335"/>
      <c r="E143" s="336"/>
      <c r="F143" s="337"/>
      <c r="G143" s="337"/>
      <c r="H143" s="497"/>
      <c r="I143" s="497"/>
      <c r="J143" s="497"/>
      <c r="K143" s="497"/>
      <c r="L143" s="497"/>
      <c r="M143" s="497"/>
      <c r="N143" s="497"/>
      <c r="O143" s="497"/>
      <c r="P143" s="497"/>
      <c r="Q143" s="497"/>
      <c r="R143" s="497"/>
      <c r="S143" s="497"/>
      <c r="T143" s="497"/>
      <c r="U143" s="497"/>
      <c r="V143" s="497"/>
      <c r="W143" s="497"/>
      <c r="X143" s="497"/>
    </row>
    <row r="144" spans="1:24" s="332" customFormat="1" ht="12.75">
      <c r="A144" s="243"/>
      <c r="B144" s="333"/>
      <c r="C144" s="334"/>
      <c r="D144" s="335"/>
      <c r="E144" s="336"/>
      <c r="F144" s="337"/>
      <c r="G144" s="337"/>
      <c r="H144" s="497"/>
      <c r="I144" s="497"/>
      <c r="J144" s="497"/>
      <c r="K144" s="497"/>
      <c r="L144" s="497"/>
      <c r="M144" s="497"/>
      <c r="N144" s="497"/>
      <c r="O144" s="497"/>
      <c r="P144" s="497"/>
      <c r="Q144" s="497"/>
      <c r="R144" s="497"/>
      <c r="S144" s="497"/>
      <c r="T144" s="497"/>
      <c r="U144" s="497"/>
      <c r="V144" s="497"/>
      <c r="W144" s="497"/>
      <c r="X144" s="497"/>
    </row>
    <row r="145" spans="1:24" s="332" customFormat="1" ht="12.75">
      <c r="A145" s="243"/>
      <c r="B145" s="333"/>
      <c r="C145" s="334"/>
      <c r="D145" s="335"/>
      <c r="E145" s="336"/>
      <c r="F145" s="337"/>
      <c r="G145" s="337"/>
      <c r="H145" s="497"/>
      <c r="I145" s="497"/>
      <c r="J145" s="497"/>
      <c r="K145" s="497"/>
      <c r="L145" s="497"/>
      <c r="M145" s="497"/>
      <c r="N145" s="497"/>
      <c r="O145" s="497"/>
      <c r="P145" s="497"/>
      <c r="Q145" s="497"/>
      <c r="R145" s="497"/>
      <c r="S145" s="497"/>
      <c r="T145" s="497"/>
      <c r="U145" s="497"/>
      <c r="V145" s="497"/>
      <c r="W145" s="497"/>
      <c r="X145" s="497"/>
    </row>
    <row r="146" spans="1:24" s="332" customFormat="1" ht="12.75">
      <c r="A146" s="243"/>
      <c r="B146" s="333"/>
      <c r="C146" s="334"/>
      <c r="D146" s="335"/>
      <c r="E146" s="336"/>
      <c r="F146" s="337"/>
      <c r="G146" s="337"/>
      <c r="H146" s="497"/>
      <c r="I146" s="497"/>
      <c r="J146" s="497"/>
      <c r="K146" s="497"/>
      <c r="L146" s="497"/>
      <c r="M146" s="497"/>
      <c r="N146" s="497"/>
      <c r="O146" s="497"/>
      <c r="P146" s="497"/>
      <c r="Q146" s="497"/>
      <c r="R146" s="497"/>
      <c r="S146" s="497"/>
      <c r="T146" s="497"/>
      <c r="U146" s="497"/>
      <c r="V146" s="497"/>
      <c r="W146" s="497"/>
      <c r="X146" s="497"/>
    </row>
    <row r="147" spans="1:24" s="332" customFormat="1" ht="12.75">
      <c r="A147" s="243"/>
      <c r="B147" s="333"/>
      <c r="C147" s="334"/>
      <c r="D147" s="335"/>
      <c r="E147" s="336"/>
      <c r="F147" s="337"/>
      <c r="G147" s="337"/>
      <c r="H147" s="497"/>
      <c r="I147" s="497"/>
      <c r="J147" s="497"/>
      <c r="K147" s="497"/>
      <c r="L147" s="497"/>
      <c r="M147" s="497"/>
      <c r="N147" s="497"/>
      <c r="O147" s="497"/>
      <c r="P147" s="497"/>
      <c r="Q147" s="497"/>
      <c r="R147" s="497"/>
      <c r="S147" s="497"/>
      <c r="T147" s="497"/>
      <c r="U147" s="497"/>
      <c r="V147" s="497"/>
      <c r="W147" s="497"/>
      <c r="X147" s="497"/>
    </row>
    <row r="148" spans="1:24" s="332" customFormat="1" ht="12.75">
      <c r="A148" s="243"/>
      <c r="B148" s="333"/>
      <c r="C148" s="334"/>
      <c r="D148" s="335"/>
      <c r="E148" s="336"/>
      <c r="F148" s="337"/>
      <c r="G148" s="337"/>
      <c r="H148" s="497"/>
      <c r="I148" s="497"/>
      <c r="J148" s="497"/>
      <c r="K148" s="497"/>
      <c r="L148" s="497"/>
      <c r="M148" s="497"/>
      <c r="N148" s="497"/>
      <c r="O148" s="497"/>
      <c r="P148" s="497"/>
      <c r="Q148" s="497"/>
      <c r="R148" s="497"/>
      <c r="S148" s="497"/>
      <c r="T148" s="497"/>
      <c r="U148" s="497"/>
      <c r="V148" s="497"/>
      <c r="W148" s="497"/>
      <c r="X148" s="497"/>
    </row>
    <row r="149" spans="1:24" s="332" customFormat="1" ht="12.75">
      <c r="A149" s="243"/>
      <c r="B149" s="333"/>
      <c r="C149" s="334"/>
      <c r="D149" s="335"/>
      <c r="E149" s="336"/>
      <c r="F149" s="337"/>
      <c r="G149" s="337"/>
      <c r="H149" s="497"/>
      <c r="I149" s="497"/>
      <c r="J149" s="497"/>
      <c r="K149" s="497"/>
      <c r="L149" s="497"/>
      <c r="M149" s="497"/>
      <c r="N149" s="497"/>
      <c r="O149" s="497"/>
      <c r="P149" s="497"/>
      <c r="Q149" s="497"/>
      <c r="R149" s="497"/>
      <c r="S149" s="497"/>
      <c r="T149" s="497"/>
      <c r="U149" s="497"/>
      <c r="V149" s="497"/>
      <c r="W149" s="497"/>
      <c r="X149" s="497"/>
    </row>
    <row r="150" spans="1:24" s="332" customFormat="1" ht="12.75">
      <c r="A150" s="243"/>
      <c r="B150" s="333"/>
      <c r="C150" s="334"/>
      <c r="D150" s="335"/>
      <c r="E150" s="336"/>
      <c r="F150" s="337"/>
      <c r="G150" s="337"/>
      <c r="H150" s="497"/>
      <c r="I150" s="497"/>
      <c r="J150" s="497"/>
      <c r="K150" s="497"/>
      <c r="L150" s="497"/>
      <c r="M150" s="497"/>
      <c r="N150" s="497"/>
      <c r="O150" s="497"/>
      <c r="P150" s="497"/>
      <c r="Q150" s="497"/>
      <c r="R150" s="497"/>
      <c r="S150" s="497"/>
      <c r="T150" s="497"/>
      <c r="U150" s="497"/>
      <c r="V150" s="497"/>
      <c r="W150" s="497"/>
      <c r="X150" s="497"/>
    </row>
    <row r="151" spans="1:24" s="332" customFormat="1" ht="12.75">
      <c r="A151" s="243"/>
      <c r="B151" s="333"/>
      <c r="C151" s="334"/>
      <c r="D151" s="335"/>
      <c r="E151" s="336"/>
      <c r="F151" s="337"/>
      <c r="G151" s="337"/>
      <c r="H151" s="497"/>
      <c r="I151" s="497"/>
      <c r="J151" s="497"/>
      <c r="K151" s="497"/>
      <c r="L151" s="497"/>
      <c r="M151" s="497"/>
      <c r="N151" s="497"/>
      <c r="O151" s="497"/>
      <c r="P151" s="497"/>
      <c r="Q151" s="497"/>
      <c r="R151" s="497"/>
      <c r="S151" s="497"/>
      <c r="T151" s="497"/>
      <c r="U151" s="497"/>
      <c r="V151" s="497"/>
      <c r="W151" s="497"/>
      <c r="X151" s="497"/>
    </row>
    <row r="152" spans="1:24" s="332" customFormat="1" ht="12.75">
      <c r="A152" s="243"/>
      <c r="B152" s="333"/>
      <c r="C152" s="334"/>
      <c r="D152" s="335"/>
      <c r="E152" s="336"/>
      <c r="F152" s="337"/>
      <c r="G152" s="337"/>
      <c r="H152" s="497"/>
      <c r="I152" s="497"/>
      <c r="J152" s="497"/>
      <c r="K152" s="497"/>
      <c r="L152" s="497"/>
      <c r="M152" s="497"/>
      <c r="N152" s="497"/>
      <c r="O152" s="497"/>
      <c r="P152" s="497"/>
      <c r="Q152" s="497"/>
      <c r="R152" s="497"/>
      <c r="S152" s="497"/>
      <c r="T152" s="497"/>
      <c r="U152" s="497"/>
      <c r="V152" s="497"/>
      <c r="W152" s="497"/>
      <c r="X152" s="497"/>
    </row>
    <row r="153" spans="1:24" s="332" customFormat="1" ht="12.75">
      <c r="A153" s="243"/>
      <c r="B153" s="333"/>
      <c r="C153" s="334"/>
      <c r="D153" s="335"/>
      <c r="E153" s="336"/>
      <c r="F153" s="337"/>
      <c r="G153" s="337"/>
      <c r="H153" s="497"/>
      <c r="I153" s="497"/>
      <c r="J153" s="497"/>
      <c r="K153" s="497"/>
      <c r="L153" s="497"/>
      <c r="M153" s="497"/>
      <c r="N153" s="497"/>
      <c r="O153" s="497"/>
      <c r="P153" s="497"/>
      <c r="Q153" s="497"/>
      <c r="R153" s="497"/>
      <c r="S153" s="497"/>
      <c r="T153" s="497"/>
      <c r="U153" s="497"/>
      <c r="V153" s="497"/>
      <c r="W153" s="497"/>
      <c r="X153" s="497"/>
    </row>
    <row r="154" spans="1:24" s="332" customFormat="1" ht="12.75">
      <c r="A154" s="243"/>
      <c r="B154" s="333"/>
      <c r="C154" s="334"/>
      <c r="D154" s="335"/>
      <c r="E154" s="336"/>
      <c r="F154" s="337"/>
      <c r="G154" s="337"/>
      <c r="H154" s="497"/>
      <c r="I154" s="497"/>
      <c r="J154" s="497"/>
      <c r="K154" s="497"/>
      <c r="L154" s="497"/>
      <c r="M154" s="497"/>
      <c r="N154" s="497"/>
      <c r="O154" s="497"/>
      <c r="P154" s="497"/>
      <c r="Q154" s="497"/>
      <c r="R154" s="497"/>
      <c r="S154" s="497"/>
      <c r="T154" s="497"/>
      <c r="U154" s="497"/>
      <c r="V154" s="497"/>
      <c r="W154" s="497"/>
      <c r="X154" s="497"/>
    </row>
    <row r="155" spans="1:24" s="332" customFormat="1" ht="12.75">
      <c r="A155" s="243"/>
      <c r="B155" s="333"/>
      <c r="C155" s="334"/>
      <c r="D155" s="335"/>
      <c r="E155" s="336"/>
      <c r="F155" s="337"/>
      <c r="G155" s="337"/>
      <c r="H155" s="497"/>
      <c r="I155" s="497"/>
      <c r="J155" s="497"/>
      <c r="K155" s="497"/>
      <c r="L155" s="497"/>
      <c r="M155" s="497"/>
      <c r="N155" s="497"/>
      <c r="O155" s="497"/>
      <c r="P155" s="497"/>
      <c r="Q155" s="497"/>
      <c r="R155" s="497"/>
      <c r="S155" s="497"/>
      <c r="T155" s="497"/>
      <c r="U155" s="497"/>
      <c r="V155" s="497"/>
      <c r="W155" s="497"/>
      <c r="X155" s="497"/>
    </row>
    <row r="156" spans="1:24" s="332" customFormat="1" ht="12.75">
      <c r="A156" s="243"/>
      <c r="B156" s="333"/>
      <c r="C156" s="334"/>
      <c r="D156" s="335"/>
      <c r="E156" s="336"/>
      <c r="F156" s="337"/>
      <c r="G156" s="337"/>
      <c r="H156" s="497"/>
      <c r="I156" s="497"/>
      <c r="J156" s="497"/>
      <c r="K156" s="497"/>
      <c r="L156" s="497"/>
      <c r="M156" s="497"/>
      <c r="N156" s="497"/>
      <c r="O156" s="497"/>
      <c r="P156" s="497"/>
      <c r="Q156" s="497"/>
      <c r="R156" s="497"/>
      <c r="S156" s="497"/>
      <c r="T156" s="497"/>
      <c r="U156" s="497"/>
      <c r="V156" s="497"/>
      <c r="W156" s="497"/>
      <c r="X156" s="497"/>
    </row>
    <row r="157" spans="1:24" s="332" customFormat="1" ht="12.75">
      <c r="A157" s="243"/>
      <c r="B157" s="333"/>
      <c r="C157" s="334"/>
      <c r="D157" s="335"/>
      <c r="E157" s="336"/>
      <c r="F157" s="337"/>
      <c r="G157" s="337"/>
      <c r="H157" s="497"/>
      <c r="I157" s="497"/>
      <c r="J157" s="497"/>
      <c r="K157" s="497"/>
      <c r="L157" s="497"/>
      <c r="M157" s="497"/>
      <c r="N157" s="497"/>
      <c r="O157" s="497"/>
      <c r="P157" s="497"/>
      <c r="Q157" s="497"/>
      <c r="R157" s="497"/>
      <c r="S157" s="497"/>
      <c r="T157" s="497"/>
      <c r="U157" s="497"/>
      <c r="V157" s="497"/>
      <c r="W157" s="497"/>
      <c r="X157" s="497"/>
    </row>
    <row r="158" spans="1:24" s="332" customFormat="1" ht="12.75">
      <c r="A158" s="243"/>
      <c r="B158" s="333"/>
      <c r="C158" s="334"/>
      <c r="D158" s="335"/>
      <c r="E158" s="336"/>
      <c r="F158" s="337"/>
      <c r="G158" s="337"/>
      <c r="H158" s="497"/>
      <c r="I158" s="497"/>
      <c r="J158" s="497"/>
      <c r="K158" s="497"/>
      <c r="L158" s="497"/>
      <c r="M158" s="497"/>
      <c r="N158" s="497"/>
      <c r="O158" s="497"/>
      <c r="P158" s="497"/>
      <c r="Q158" s="497"/>
      <c r="R158" s="497"/>
      <c r="S158" s="497"/>
      <c r="T158" s="497"/>
      <c r="U158" s="497"/>
      <c r="V158" s="497"/>
      <c r="W158" s="497"/>
      <c r="X158" s="497"/>
    </row>
    <row r="159" spans="1:24" s="332" customFormat="1" ht="12.75">
      <c r="A159" s="243"/>
      <c r="B159" s="333"/>
      <c r="C159" s="334"/>
      <c r="D159" s="335"/>
      <c r="E159" s="336"/>
      <c r="F159" s="337"/>
      <c r="G159" s="337"/>
      <c r="H159" s="497"/>
      <c r="I159" s="497"/>
      <c r="J159" s="497"/>
      <c r="K159" s="497"/>
      <c r="L159" s="497"/>
      <c r="M159" s="497"/>
      <c r="N159" s="497"/>
      <c r="O159" s="497"/>
      <c r="P159" s="497"/>
      <c r="Q159" s="497"/>
      <c r="R159" s="497"/>
      <c r="S159" s="497"/>
      <c r="T159" s="497"/>
      <c r="U159" s="497"/>
      <c r="V159" s="497"/>
      <c r="W159" s="497"/>
      <c r="X159" s="497"/>
    </row>
    <row r="160" spans="1:24" s="332" customFormat="1" ht="12.75">
      <c r="A160" s="243"/>
      <c r="B160" s="333"/>
      <c r="C160" s="334"/>
      <c r="D160" s="335"/>
      <c r="E160" s="336"/>
      <c r="F160" s="337"/>
      <c r="G160" s="337"/>
      <c r="H160" s="497"/>
      <c r="I160" s="497"/>
      <c r="J160" s="497"/>
      <c r="K160" s="497"/>
      <c r="L160" s="497"/>
      <c r="M160" s="497"/>
      <c r="N160" s="497"/>
      <c r="O160" s="497"/>
      <c r="P160" s="497"/>
      <c r="Q160" s="497"/>
      <c r="R160" s="497"/>
      <c r="S160" s="497"/>
      <c r="T160" s="497"/>
      <c r="U160" s="497"/>
      <c r="V160" s="497"/>
      <c r="W160" s="497"/>
      <c r="X160" s="497"/>
    </row>
    <row r="161" spans="1:24" s="332" customFormat="1" ht="12.75">
      <c r="A161" s="243"/>
      <c r="B161" s="333"/>
      <c r="C161" s="334"/>
      <c r="D161" s="335"/>
      <c r="E161" s="336"/>
      <c r="F161" s="337"/>
      <c r="G161" s="337"/>
      <c r="H161" s="497"/>
      <c r="I161" s="497"/>
      <c r="J161" s="497"/>
      <c r="K161" s="497"/>
      <c r="L161" s="497"/>
      <c r="M161" s="497"/>
      <c r="N161" s="497"/>
      <c r="O161" s="497"/>
      <c r="P161" s="497"/>
      <c r="Q161" s="497"/>
      <c r="R161" s="497"/>
      <c r="S161" s="497"/>
      <c r="T161" s="497"/>
      <c r="U161" s="497"/>
      <c r="V161" s="497"/>
      <c r="W161" s="497"/>
      <c r="X161" s="497"/>
    </row>
    <row r="162" spans="1:24" s="332" customFormat="1" ht="12.75">
      <c r="A162" s="243"/>
      <c r="B162" s="333"/>
      <c r="C162" s="334"/>
      <c r="D162" s="335"/>
      <c r="E162" s="336"/>
      <c r="F162" s="337"/>
      <c r="G162" s="337"/>
      <c r="H162" s="497"/>
      <c r="I162" s="497"/>
      <c r="J162" s="497"/>
      <c r="K162" s="497"/>
      <c r="L162" s="497"/>
      <c r="M162" s="497"/>
      <c r="N162" s="497"/>
      <c r="O162" s="497"/>
      <c r="P162" s="497"/>
      <c r="Q162" s="497"/>
      <c r="R162" s="497"/>
      <c r="S162" s="497"/>
      <c r="T162" s="497"/>
      <c r="U162" s="497"/>
      <c r="V162" s="497"/>
      <c r="W162" s="497"/>
      <c r="X162" s="497"/>
    </row>
    <row r="163" spans="1:24" s="332" customFormat="1" ht="12.75">
      <c r="A163" s="243"/>
      <c r="B163" s="333"/>
      <c r="C163" s="334"/>
      <c r="D163" s="335"/>
      <c r="E163" s="336"/>
      <c r="F163" s="337"/>
      <c r="G163" s="337"/>
      <c r="H163" s="497"/>
      <c r="I163" s="497"/>
      <c r="J163" s="497"/>
      <c r="K163" s="497"/>
      <c r="L163" s="497"/>
      <c r="M163" s="497"/>
      <c r="N163" s="497"/>
      <c r="O163" s="497"/>
      <c r="P163" s="497"/>
      <c r="Q163" s="497"/>
      <c r="R163" s="497"/>
      <c r="S163" s="497"/>
      <c r="T163" s="497"/>
      <c r="U163" s="497"/>
      <c r="V163" s="497"/>
      <c r="W163" s="497"/>
      <c r="X163" s="497"/>
    </row>
    <row r="164" spans="1:24" s="332" customFormat="1" ht="12.75">
      <c r="A164" s="243"/>
      <c r="B164" s="333"/>
      <c r="C164" s="334"/>
      <c r="D164" s="335"/>
      <c r="E164" s="336"/>
      <c r="F164" s="337"/>
      <c r="G164" s="337"/>
      <c r="H164" s="497"/>
      <c r="I164" s="497"/>
      <c r="J164" s="497"/>
      <c r="K164" s="497"/>
      <c r="L164" s="497"/>
      <c r="M164" s="497"/>
      <c r="N164" s="497"/>
      <c r="O164" s="497"/>
      <c r="P164" s="497"/>
      <c r="Q164" s="497"/>
      <c r="R164" s="497"/>
      <c r="S164" s="497"/>
      <c r="T164" s="497"/>
      <c r="U164" s="497"/>
      <c r="V164" s="497"/>
      <c r="W164" s="497"/>
      <c r="X164" s="497"/>
    </row>
    <row r="165" spans="1:24" s="332" customFormat="1" ht="12.75">
      <c r="A165" s="243"/>
      <c r="B165" s="333"/>
      <c r="C165" s="334"/>
      <c r="D165" s="335"/>
      <c r="E165" s="336"/>
      <c r="F165" s="337"/>
      <c r="G165" s="337"/>
      <c r="H165" s="497"/>
      <c r="I165" s="497"/>
      <c r="J165" s="497"/>
      <c r="K165" s="497"/>
      <c r="L165" s="497"/>
      <c r="M165" s="497"/>
      <c r="N165" s="497"/>
      <c r="O165" s="497"/>
      <c r="P165" s="497"/>
      <c r="Q165" s="497"/>
      <c r="R165" s="497"/>
      <c r="S165" s="497"/>
      <c r="T165" s="497"/>
      <c r="U165" s="497"/>
      <c r="V165" s="497"/>
      <c r="W165" s="497"/>
      <c r="X165" s="497"/>
    </row>
    <row r="166" spans="1:24" s="332" customFormat="1" ht="12.75">
      <c r="A166" s="243"/>
      <c r="B166" s="333"/>
      <c r="C166" s="334"/>
      <c r="D166" s="335"/>
      <c r="E166" s="336"/>
      <c r="F166" s="337"/>
      <c r="G166" s="337"/>
      <c r="H166" s="497"/>
      <c r="I166" s="497"/>
      <c r="J166" s="497"/>
      <c r="K166" s="497"/>
      <c r="L166" s="497"/>
      <c r="M166" s="497"/>
      <c r="N166" s="497"/>
      <c r="O166" s="497"/>
      <c r="P166" s="497"/>
      <c r="Q166" s="497"/>
      <c r="R166" s="497"/>
      <c r="S166" s="497"/>
      <c r="T166" s="497"/>
      <c r="U166" s="497"/>
      <c r="V166" s="497"/>
      <c r="W166" s="497"/>
      <c r="X166" s="497"/>
    </row>
    <row r="167" spans="1:24" s="332" customFormat="1" ht="12.75">
      <c r="A167" s="243"/>
      <c r="B167" s="333"/>
      <c r="C167" s="334"/>
      <c r="D167" s="335"/>
      <c r="E167" s="336"/>
      <c r="F167" s="337"/>
      <c r="G167" s="337"/>
      <c r="H167" s="497"/>
      <c r="I167" s="497"/>
      <c r="J167" s="497"/>
      <c r="K167" s="497"/>
      <c r="L167" s="497"/>
      <c r="M167" s="497"/>
      <c r="N167" s="497"/>
      <c r="O167" s="497"/>
      <c r="P167" s="497"/>
      <c r="Q167" s="497"/>
      <c r="R167" s="497"/>
      <c r="S167" s="497"/>
      <c r="T167" s="497"/>
      <c r="U167" s="497"/>
      <c r="V167" s="497"/>
      <c r="W167" s="497"/>
      <c r="X167" s="497"/>
    </row>
    <row r="168" spans="1:24" s="332" customFormat="1" ht="12.75">
      <c r="A168" s="243"/>
      <c r="B168" s="333"/>
      <c r="C168" s="334"/>
      <c r="D168" s="335"/>
      <c r="E168" s="336"/>
      <c r="F168" s="337"/>
      <c r="G168" s="337"/>
      <c r="H168" s="497"/>
      <c r="I168" s="497"/>
      <c r="J168" s="497"/>
      <c r="K168" s="497"/>
      <c r="L168" s="497"/>
      <c r="M168" s="497"/>
      <c r="N168" s="497"/>
      <c r="O168" s="497"/>
      <c r="P168" s="497"/>
      <c r="Q168" s="497"/>
      <c r="R168" s="497"/>
      <c r="S168" s="497"/>
      <c r="T168" s="497"/>
      <c r="U168" s="497"/>
      <c r="V168" s="497"/>
      <c r="W168" s="497"/>
      <c r="X168" s="497"/>
    </row>
    <row r="169" spans="1:24" s="332" customFormat="1" ht="12.75">
      <c r="A169" s="243"/>
      <c r="B169" s="333"/>
      <c r="C169" s="334"/>
      <c r="D169" s="335"/>
      <c r="E169" s="336"/>
      <c r="F169" s="337"/>
      <c r="G169" s="337"/>
      <c r="H169" s="497"/>
      <c r="I169" s="497"/>
      <c r="J169" s="497"/>
      <c r="K169" s="497"/>
      <c r="L169" s="497"/>
      <c r="M169" s="497"/>
      <c r="N169" s="497"/>
      <c r="O169" s="497"/>
      <c r="P169" s="497"/>
      <c r="Q169" s="497"/>
      <c r="R169" s="497"/>
      <c r="S169" s="497"/>
      <c r="T169" s="497"/>
      <c r="U169" s="497"/>
      <c r="V169" s="497"/>
      <c r="W169" s="497"/>
      <c r="X169" s="497"/>
    </row>
    <row r="170" spans="1:24" s="332" customFormat="1" ht="12.75">
      <c r="A170" s="243"/>
      <c r="B170" s="333"/>
      <c r="C170" s="334"/>
      <c r="D170" s="335"/>
      <c r="E170" s="336"/>
      <c r="F170" s="337"/>
      <c r="G170" s="337"/>
      <c r="H170" s="497"/>
      <c r="I170" s="497"/>
      <c r="J170" s="497"/>
      <c r="K170" s="497"/>
      <c r="L170" s="497"/>
      <c r="M170" s="497"/>
      <c r="N170" s="497"/>
      <c r="O170" s="497"/>
      <c r="P170" s="497"/>
      <c r="Q170" s="497"/>
      <c r="R170" s="497"/>
      <c r="S170" s="497"/>
      <c r="T170" s="497"/>
      <c r="U170" s="497"/>
      <c r="V170" s="497"/>
      <c r="W170" s="497"/>
      <c r="X170" s="497"/>
    </row>
    <row r="171" spans="1:24" s="332" customFormat="1" ht="12.75">
      <c r="A171" s="243"/>
      <c r="B171" s="333"/>
      <c r="C171" s="334"/>
      <c r="D171" s="335"/>
      <c r="E171" s="336"/>
      <c r="F171" s="337"/>
      <c r="G171" s="337"/>
      <c r="H171" s="497"/>
      <c r="I171" s="497"/>
      <c r="J171" s="497"/>
      <c r="K171" s="497"/>
      <c r="L171" s="497"/>
      <c r="M171" s="497"/>
      <c r="N171" s="497"/>
      <c r="O171" s="497"/>
      <c r="P171" s="497"/>
      <c r="Q171" s="497"/>
      <c r="R171" s="497"/>
      <c r="S171" s="497"/>
      <c r="T171" s="497"/>
      <c r="U171" s="497"/>
      <c r="V171" s="497"/>
      <c r="W171" s="497"/>
      <c r="X171" s="497"/>
    </row>
    <row r="172" spans="1:24" s="332" customFormat="1" ht="12.75">
      <c r="A172" s="243"/>
      <c r="B172" s="333"/>
      <c r="C172" s="334"/>
      <c r="D172" s="335"/>
      <c r="E172" s="336"/>
      <c r="F172" s="337"/>
      <c r="G172" s="337"/>
      <c r="H172" s="497"/>
      <c r="I172" s="497"/>
      <c r="J172" s="497"/>
      <c r="K172" s="497"/>
      <c r="L172" s="497"/>
      <c r="M172" s="497"/>
      <c r="N172" s="497"/>
      <c r="O172" s="497"/>
      <c r="P172" s="497"/>
      <c r="Q172" s="497"/>
      <c r="R172" s="497"/>
      <c r="S172" s="497"/>
      <c r="T172" s="497"/>
      <c r="U172" s="497"/>
      <c r="V172" s="497"/>
      <c r="W172" s="497"/>
      <c r="X172" s="497"/>
    </row>
    <row r="173" spans="1:24" s="332" customFormat="1" ht="12.75">
      <c r="A173" s="243"/>
      <c r="B173" s="333"/>
      <c r="C173" s="334"/>
      <c r="D173" s="335"/>
      <c r="E173" s="336"/>
      <c r="F173" s="337"/>
      <c r="G173" s="337"/>
      <c r="H173" s="497"/>
      <c r="I173" s="497"/>
      <c r="J173" s="497"/>
      <c r="K173" s="497"/>
      <c r="L173" s="497"/>
      <c r="M173" s="497"/>
      <c r="N173" s="497"/>
      <c r="O173" s="497"/>
      <c r="P173" s="497"/>
      <c r="Q173" s="497"/>
      <c r="R173" s="497"/>
      <c r="S173" s="497"/>
      <c r="T173" s="497"/>
      <c r="U173" s="497"/>
      <c r="V173" s="497"/>
      <c r="W173" s="497"/>
      <c r="X173" s="497"/>
    </row>
    <row r="174" spans="1:24" s="332" customFormat="1" ht="12.75">
      <c r="A174" s="243"/>
      <c r="B174" s="333"/>
      <c r="C174" s="334"/>
      <c r="D174" s="335"/>
      <c r="E174" s="336"/>
      <c r="F174" s="337"/>
      <c r="G174" s="337"/>
      <c r="H174" s="497"/>
      <c r="I174" s="497"/>
      <c r="J174" s="497"/>
      <c r="K174" s="497"/>
      <c r="L174" s="497"/>
      <c r="M174" s="497"/>
      <c r="N174" s="497"/>
      <c r="O174" s="497"/>
      <c r="P174" s="497"/>
      <c r="Q174" s="497"/>
      <c r="R174" s="497"/>
      <c r="S174" s="497"/>
      <c r="T174" s="497"/>
      <c r="U174" s="497"/>
      <c r="V174" s="497"/>
      <c r="W174" s="497"/>
      <c r="X174" s="497"/>
    </row>
    <row r="175" spans="1:24" s="332" customFormat="1" ht="12.75">
      <c r="A175" s="243"/>
      <c r="B175" s="333"/>
      <c r="C175" s="334"/>
      <c r="D175" s="335"/>
      <c r="E175" s="336"/>
      <c r="F175" s="337"/>
      <c r="G175" s="337"/>
      <c r="H175" s="497"/>
      <c r="I175" s="497"/>
      <c r="J175" s="497"/>
      <c r="K175" s="497"/>
      <c r="L175" s="497"/>
      <c r="M175" s="497"/>
      <c r="N175" s="497"/>
      <c r="O175" s="497"/>
      <c r="P175" s="497"/>
      <c r="Q175" s="497"/>
      <c r="R175" s="497"/>
      <c r="S175" s="497"/>
      <c r="T175" s="497"/>
      <c r="U175" s="497"/>
      <c r="V175" s="497"/>
      <c r="W175" s="497"/>
      <c r="X175" s="497"/>
    </row>
    <row r="176" spans="1:24" s="332" customFormat="1" ht="12.75">
      <c r="A176" s="243"/>
      <c r="B176" s="333"/>
      <c r="C176" s="334"/>
      <c r="D176" s="335"/>
      <c r="E176" s="336"/>
      <c r="F176" s="337"/>
      <c r="G176" s="337"/>
      <c r="H176" s="497"/>
      <c r="I176" s="497"/>
      <c r="J176" s="497"/>
      <c r="K176" s="497"/>
      <c r="L176" s="497"/>
      <c r="M176" s="497"/>
      <c r="N176" s="497"/>
      <c r="O176" s="497"/>
      <c r="P176" s="497"/>
      <c r="Q176" s="497"/>
      <c r="R176" s="497"/>
      <c r="S176" s="497"/>
      <c r="T176" s="497"/>
      <c r="U176" s="497"/>
      <c r="V176" s="497"/>
      <c r="W176" s="497"/>
      <c r="X176" s="497"/>
    </row>
    <row r="177" spans="1:24" s="332" customFormat="1" ht="12.75">
      <c r="A177" s="243"/>
      <c r="B177" s="333"/>
      <c r="C177" s="334"/>
      <c r="D177" s="335"/>
      <c r="E177" s="336"/>
      <c r="F177" s="337"/>
      <c r="G177" s="337"/>
      <c r="H177" s="497"/>
      <c r="I177" s="497"/>
      <c r="J177" s="497"/>
      <c r="K177" s="497"/>
      <c r="L177" s="497"/>
      <c r="M177" s="497"/>
      <c r="N177" s="497"/>
      <c r="O177" s="497"/>
      <c r="P177" s="497"/>
      <c r="Q177" s="497"/>
      <c r="R177" s="497"/>
      <c r="S177" s="497"/>
      <c r="T177" s="497"/>
      <c r="U177" s="497"/>
      <c r="V177" s="497"/>
      <c r="W177" s="497"/>
      <c r="X177" s="497"/>
    </row>
    <row r="178" spans="1:24" s="332" customFormat="1" ht="12.75">
      <c r="A178" s="243"/>
      <c r="B178" s="333"/>
      <c r="C178" s="334"/>
      <c r="D178" s="335"/>
      <c r="E178" s="336"/>
      <c r="F178" s="337"/>
      <c r="G178" s="337"/>
      <c r="H178" s="497"/>
      <c r="I178" s="497"/>
      <c r="J178" s="497"/>
      <c r="K178" s="497"/>
      <c r="L178" s="497"/>
      <c r="M178" s="497"/>
      <c r="N178" s="497"/>
      <c r="O178" s="497"/>
      <c r="P178" s="497"/>
      <c r="Q178" s="497"/>
      <c r="R178" s="497"/>
      <c r="S178" s="497"/>
      <c r="T178" s="497"/>
      <c r="U178" s="497"/>
      <c r="V178" s="497"/>
      <c r="W178" s="497"/>
      <c r="X178" s="497"/>
    </row>
    <row r="179" spans="1:24" s="332" customFormat="1" ht="12.75">
      <c r="A179" s="243"/>
      <c r="B179" s="333"/>
      <c r="C179" s="334"/>
      <c r="D179" s="335"/>
      <c r="E179" s="336"/>
      <c r="F179" s="337"/>
      <c r="G179" s="337"/>
      <c r="H179" s="497"/>
      <c r="I179" s="497"/>
      <c r="J179" s="497"/>
      <c r="K179" s="497"/>
      <c r="L179" s="497"/>
      <c r="M179" s="497"/>
      <c r="N179" s="497"/>
      <c r="O179" s="497"/>
      <c r="P179" s="497"/>
      <c r="Q179" s="497"/>
      <c r="R179" s="497"/>
      <c r="S179" s="497"/>
      <c r="T179" s="497"/>
      <c r="U179" s="497"/>
      <c r="V179" s="497"/>
      <c r="W179" s="497"/>
      <c r="X179" s="497"/>
    </row>
    <row r="180" spans="1:24" s="332" customFormat="1" ht="12.75">
      <c r="A180" s="243"/>
      <c r="B180" s="333"/>
      <c r="C180" s="334"/>
      <c r="D180" s="335"/>
      <c r="E180" s="336"/>
      <c r="F180" s="337"/>
      <c r="G180" s="337"/>
      <c r="H180" s="497"/>
      <c r="I180" s="497"/>
      <c r="J180" s="497"/>
      <c r="K180" s="497"/>
      <c r="L180" s="497"/>
      <c r="M180" s="497"/>
      <c r="N180" s="497"/>
      <c r="O180" s="497"/>
      <c r="P180" s="497"/>
      <c r="Q180" s="497"/>
      <c r="R180" s="497"/>
      <c r="S180" s="497"/>
      <c r="T180" s="497"/>
      <c r="U180" s="497"/>
      <c r="V180" s="497"/>
      <c r="W180" s="497"/>
      <c r="X180" s="497"/>
    </row>
    <row r="181" spans="1:24" s="332" customFormat="1" ht="12.75">
      <c r="A181" s="243"/>
      <c r="B181" s="333"/>
      <c r="C181" s="334"/>
      <c r="D181" s="335"/>
      <c r="E181" s="336"/>
      <c r="F181" s="337"/>
      <c r="G181" s="337"/>
      <c r="H181" s="497"/>
      <c r="I181" s="497"/>
      <c r="J181" s="497"/>
      <c r="K181" s="497"/>
      <c r="L181" s="497"/>
      <c r="M181" s="497"/>
      <c r="N181" s="497"/>
      <c r="O181" s="497"/>
      <c r="P181" s="497"/>
      <c r="Q181" s="497"/>
      <c r="R181" s="497"/>
      <c r="S181" s="497"/>
      <c r="T181" s="497"/>
      <c r="U181" s="497"/>
      <c r="V181" s="497"/>
      <c r="W181" s="497"/>
      <c r="X181" s="497"/>
    </row>
    <row r="182" spans="1:24" s="332" customFormat="1" ht="12.75">
      <c r="A182" s="243"/>
      <c r="B182" s="333"/>
      <c r="C182" s="334"/>
      <c r="D182" s="335"/>
      <c r="E182" s="336"/>
      <c r="F182" s="337"/>
      <c r="G182" s="337"/>
      <c r="H182" s="497"/>
      <c r="I182" s="497"/>
      <c r="J182" s="497"/>
      <c r="K182" s="497"/>
      <c r="L182" s="497"/>
      <c r="M182" s="497"/>
      <c r="N182" s="497"/>
      <c r="O182" s="497"/>
      <c r="P182" s="497"/>
      <c r="Q182" s="497"/>
      <c r="R182" s="497"/>
      <c r="S182" s="497"/>
      <c r="T182" s="497"/>
      <c r="U182" s="497"/>
      <c r="V182" s="497"/>
      <c r="W182" s="497"/>
      <c r="X182" s="497"/>
    </row>
    <row r="183" spans="1:24" s="332" customFormat="1" ht="12.75">
      <c r="A183" s="243"/>
      <c r="B183" s="333"/>
      <c r="C183" s="334"/>
      <c r="D183" s="335"/>
      <c r="E183" s="336"/>
      <c r="F183" s="337"/>
      <c r="G183" s="337"/>
      <c r="H183" s="497"/>
      <c r="I183" s="497"/>
      <c r="J183" s="497"/>
      <c r="K183" s="497"/>
      <c r="L183" s="497"/>
      <c r="M183" s="497"/>
      <c r="N183" s="497"/>
      <c r="O183" s="497"/>
      <c r="P183" s="497"/>
      <c r="Q183" s="497"/>
      <c r="R183" s="497"/>
      <c r="S183" s="497"/>
      <c r="T183" s="497"/>
      <c r="U183" s="497"/>
      <c r="V183" s="497"/>
      <c r="W183" s="497"/>
      <c r="X183" s="497"/>
    </row>
    <row r="184" spans="1:24" s="332" customFormat="1" ht="12.75">
      <c r="A184" s="243"/>
      <c r="B184" s="333"/>
      <c r="C184" s="334"/>
      <c r="D184" s="335"/>
      <c r="E184" s="336"/>
      <c r="F184" s="337"/>
      <c r="G184" s="337"/>
      <c r="H184" s="497"/>
      <c r="I184" s="497"/>
      <c r="J184" s="497"/>
      <c r="K184" s="497"/>
      <c r="L184" s="497"/>
      <c r="M184" s="497"/>
      <c r="N184" s="497"/>
      <c r="O184" s="497"/>
      <c r="P184" s="497"/>
      <c r="Q184" s="497"/>
      <c r="R184" s="497"/>
      <c r="S184" s="497"/>
      <c r="T184" s="497"/>
      <c r="U184" s="497"/>
      <c r="V184" s="497"/>
      <c r="W184" s="497"/>
      <c r="X184" s="497"/>
    </row>
    <row r="185" spans="1:24" s="332" customFormat="1" ht="12.75">
      <c r="A185" s="243"/>
      <c r="B185" s="333"/>
      <c r="C185" s="334"/>
      <c r="D185" s="335"/>
      <c r="E185" s="336"/>
      <c r="F185" s="337"/>
      <c r="G185" s="337"/>
      <c r="H185" s="497"/>
      <c r="I185" s="497"/>
      <c r="J185" s="497"/>
      <c r="K185" s="497"/>
      <c r="L185" s="497"/>
      <c r="M185" s="497"/>
      <c r="N185" s="497"/>
      <c r="O185" s="497"/>
      <c r="P185" s="497"/>
      <c r="Q185" s="497"/>
      <c r="R185" s="497"/>
      <c r="S185" s="497"/>
      <c r="T185" s="497"/>
      <c r="U185" s="497"/>
      <c r="V185" s="497"/>
      <c r="W185" s="497"/>
      <c r="X185" s="497"/>
    </row>
    <row r="186" spans="1:24" s="332" customFormat="1" ht="12.75">
      <c r="A186" s="243"/>
      <c r="B186" s="333"/>
      <c r="C186" s="334"/>
      <c r="D186" s="335"/>
      <c r="E186" s="336"/>
      <c r="F186" s="337"/>
      <c r="G186" s="337"/>
      <c r="H186" s="497"/>
      <c r="I186" s="497"/>
      <c r="J186" s="497"/>
      <c r="K186" s="497"/>
      <c r="L186" s="497"/>
      <c r="M186" s="497"/>
      <c r="N186" s="497"/>
      <c r="O186" s="497"/>
      <c r="P186" s="497"/>
      <c r="Q186" s="497"/>
      <c r="R186" s="497"/>
      <c r="S186" s="497"/>
      <c r="T186" s="497"/>
      <c r="U186" s="497"/>
      <c r="V186" s="497"/>
      <c r="W186" s="497"/>
      <c r="X186" s="497"/>
    </row>
    <row r="187" spans="1:24" s="332" customFormat="1" ht="12.75">
      <c r="A187" s="243"/>
      <c r="B187" s="333"/>
      <c r="C187" s="334"/>
      <c r="D187" s="335"/>
      <c r="E187" s="336"/>
      <c r="F187" s="337"/>
      <c r="G187" s="337"/>
      <c r="H187" s="497"/>
      <c r="I187" s="497"/>
      <c r="J187" s="497"/>
      <c r="K187" s="497"/>
      <c r="L187" s="497"/>
      <c r="M187" s="497"/>
      <c r="N187" s="497"/>
      <c r="O187" s="497"/>
      <c r="P187" s="497"/>
      <c r="Q187" s="497"/>
      <c r="R187" s="497"/>
      <c r="S187" s="497"/>
      <c r="T187" s="497"/>
      <c r="U187" s="497"/>
      <c r="V187" s="497"/>
      <c r="W187" s="497"/>
      <c r="X187" s="497"/>
    </row>
    <row r="188" spans="1:24" s="332" customFormat="1" ht="12.75">
      <c r="A188" s="243"/>
      <c r="B188" s="333"/>
      <c r="C188" s="334"/>
      <c r="D188" s="335"/>
      <c r="E188" s="336"/>
      <c r="F188" s="337"/>
      <c r="G188" s="337"/>
      <c r="H188" s="497"/>
      <c r="I188" s="497"/>
      <c r="J188" s="497"/>
      <c r="K188" s="497"/>
      <c r="L188" s="497"/>
      <c r="M188" s="497"/>
      <c r="N188" s="497"/>
      <c r="O188" s="497"/>
      <c r="P188" s="497"/>
      <c r="Q188" s="497"/>
      <c r="R188" s="497"/>
      <c r="S188" s="497"/>
      <c r="T188" s="497"/>
      <c r="U188" s="497"/>
      <c r="V188" s="497"/>
      <c r="W188" s="497"/>
      <c r="X188" s="497"/>
    </row>
    <row r="189" spans="1:24" s="332" customFormat="1" ht="12.75">
      <c r="A189" s="243"/>
      <c r="B189" s="333"/>
      <c r="C189" s="334"/>
      <c r="D189" s="335"/>
      <c r="E189" s="336"/>
      <c r="F189" s="337"/>
      <c r="G189" s="337"/>
      <c r="H189" s="497"/>
      <c r="I189" s="497"/>
      <c r="J189" s="497"/>
      <c r="K189" s="497"/>
      <c r="L189" s="497"/>
      <c r="M189" s="497"/>
      <c r="N189" s="497"/>
      <c r="O189" s="497"/>
      <c r="P189" s="497"/>
      <c r="Q189" s="497"/>
      <c r="R189" s="497"/>
      <c r="S189" s="497"/>
      <c r="T189" s="497"/>
      <c r="U189" s="497"/>
      <c r="V189" s="497"/>
      <c r="W189" s="497"/>
      <c r="X189" s="497"/>
    </row>
    <row r="190" spans="1:24" s="332" customFormat="1" ht="12.75">
      <c r="A190" s="243"/>
      <c r="B190" s="333"/>
      <c r="C190" s="334"/>
      <c r="D190" s="335"/>
      <c r="E190" s="336"/>
      <c r="F190" s="337"/>
      <c r="G190" s="337"/>
      <c r="H190" s="497"/>
      <c r="I190" s="497"/>
      <c r="J190" s="497"/>
      <c r="K190" s="497"/>
      <c r="L190" s="497"/>
      <c r="M190" s="497"/>
      <c r="N190" s="497"/>
      <c r="O190" s="497"/>
      <c r="P190" s="497"/>
      <c r="Q190" s="497"/>
      <c r="R190" s="497"/>
      <c r="S190" s="497"/>
      <c r="T190" s="497"/>
      <c r="U190" s="497"/>
      <c r="V190" s="497"/>
      <c r="W190" s="497"/>
      <c r="X190" s="497"/>
    </row>
    <row r="191" spans="1:24" s="332" customFormat="1" ht="12.75">
      <c r="A191" s="243"/>
      <c r="B191" s="333"/>
      <c r="C191" s="334"/>
      <c r="D191" s="335"/>
      <c r="E191" s="336"/>
      <c r="F191" s="337"/>
      <c r="G191" s="337"/>
      <c r="H191" s="497"/>
      <c r="I191" s="497"/>
      <c r="J191" s="497"/>
      <c r="K191" s="497"/>
      <c r="L191" s="497"/>
      <c r="M191" s="497"/>
      <c r="N191" s="497"/>
      <c r="O191" s="497"/>
      <c r="P191" s="497"/>
      <c r="Q191" s="497"/>
      <c r="R191" s="497"/>
      <c r="S191" s="497"/>
      <c r="T191" s="497"/>
      <c r="U191" s="497"/>
      <c r="V191" s="497"/>
      <c r="W191" s="497"/>
      <c r="X191" s="497"/>
    </row>
    <row r="192" spans="1:24" s="332" customFormat="1" ht="12.75">
      <c r="A192" s="243"/>
      <c r="B192" s="333"/>
      <c r="C192" s="334"/>
      <c r="D192" s="335"/>
      <c r="E192" s="336"/>
      <c r="F192" s="337"/>
      <c r="G192" s="337"/>
      <c r="H192" s="497"/>
      <c r="I192" s="497"/>
      <c r="J192" s="497"/>
      <c r="K192" s="497"/>
      <c r="L192" s="497"/>
      <c r="M192" s="497"/>
      <c r="N192" s="497"/>
      <c r="O192" s="497"/>
      <c r="P192" s="497"/>
      <c r="Q192" s="497"/>
      <c r="R192" s="497"/>
      <c r="S192" s="497"/>
      <c r="T192" s="497"/>
      <c r="U192" s="497"/>
      <c r="V192" s="497"/>
      <c r="W192" s="497"/>
      <c r="X192" s="497"/>
    </row>
    <row r="193" spans="1:24" s="332" customFormat="1" ht="12.75">
      <c r="A193" s="243"/>
      <c r="B193" s="333"/>
      <c r="C193" s="334"/>
      <c r="D193" s="335"/>
      <c r="E193" s="336"/>
      <c r="F193" s="337"/>
      <c r="G193" s="337"/>
      <c r="H193" s="497"/>
      <c r="I193" s="497"/>
      <c r="J193" s="497"/>
      <c r="K193" s="497"/>
      <c r="L193" s="497"/>
      <c r="M193" s="497"/>
      <c r="N193" s="497"/>
      <c r="O193" s="497"/>
      <c r="P193" s="497"/>
      <c r="Q193" s="497"/>
      <c r="R193" s="497"/>
      <c r="S193" s="497"/>
      <c r="T193" s="497"/>
      <c r="U193" s="497"/>
      <c r="V193" s="497"/>
      <c r="W193" s="497"/>
      <c r="X193" s="497"/>
    </row>
    <row r="194" spans="1:24" s="332" customFormat="1" ht="12.75">
      <c r="A194" s="243"/>
      <c r="B194" s="333"/>
      <c r="C194" s="334"/>
      <c r="D194" s="335"/>
      <c r="E194" s="336"/>
      <c r="F194" s="337"/>
      <c r="G194" s="337"/>
      <c r="H194" s="497"/>
      <c r="I194" s="497"/>
      <c r="J194" s="497"/>
      <c r="K194" s="497"/>
      <c r="L194" s="497"/>
      <c r="M194" s="497"/>
      <c r="N194" s="497"/>
      <c r="O194" s="497"/>
      <c r="P194" s="497"/>
      <c r="Q194" s="497"/>
      <c r="R194" s="497"/>
      <c r="S194" s="497"/>
      <c r="T194" s="497"/>
      <c r="U194" s="497"/>
      <c r="V194" s="497"/>
      <c r="W194" s="497"/>
      <c r="X194" s="497"/>
    </row>
    <row r="195" spans="1:24" s="332" customFormat="1" ht="12.75">
      <c r="A195" s="243"/>
      <c r="B195" s="333"/>
      <c r="C195" s="334"/>
      <c r="D195" s="335"/>
      <c r="E195" s="336"/>
      <c r="F195" s="337"/>
      <c r="G195" s="337"/>
      <c r="H195" s="497"/>
      <c r="I195" s="497"/>
      <c r="J195" s="497"/>
      <c r="K195" s="497"/>
      <c r="L195" s="497"/>
      <c r="M195" s="497"/>
      <c r="N195" s="497"/>
      <c r="O195" s="497"/>
      <c r="P195" s="497"/>
      <c r="Q195" s="497"/>
      <c r="R195" s="497"/>
      <c r="S195" s="497"/>
      <c r="T195" s="497"/>
      <c r="U195" s="497"/>
      <c r="V195" s="497"/>
      <c r="W195" s="497"/>
      <c r="X195" s="497"/>
    </row>
    <row r="196" spans="1:24" s="332" customFormat="1" ht="12.75">
      <c r="A196" s="243"/>
      <c r="B196" s="333"/>
      <c r="C196" s="334"/>
      <c r="D196" s="335"/>
      <c r="E196" s="336"/>
      <c r="F196" s="337"/>
      <c r="G196" s="337"/>
      <c r="H196" s="497"/>
      <c r="I196" s="497"/>
      <c r="J196" s="497"/>
      <c r="K196" s="497"/>
      <c r="L196" s="497"/>
      <c r="M196" s="497"/>
      <c r="N196" s="497"/>
      <c r="O196" s="497"/>
      <c r="P196" s="497"/>
      <c r="Q196" s="497"/>
      <c r="R196" s="497"/>
      <c r="S196" s="497"/>
      <c r="T196" s="497"/>
      <c r="U196" s="497"/>
      <c r="V196" s="497"/>
      <c r="W196" s="497"/>
      <c r="X196" s="497"/>
    </row>
    <row r="197" spans="1:24" s="332" customFormat="1" ht="12.75">
      <c r="A197" s="243"/>
      <c r="B197" s="333"/>
      <c r="C197" s="334"/>
      <c r="D197" s="335"/>
      <c r="E197" s="336"/>
      <c r="F197" s="337"/>
      <c r="G197" s="337"/>
      <c r="H197" s="497"/>
      <c r="I197" s="497"/>
      <c r="J197" s="497"/>
      <c r="K197" s="497"/>
      <c r="L197" s="497"/>
      <c r="M197" s="497"/>
      <c r="N197" s="497"/>
      <c r="O197" s="497"/>
      <c r="P197" s="497"/>
      <c r="Q197" s="497"/>
      <c r="R197" s="497"/>
      <c r="S197" s="497"/>
      <c r="T197" s="497"/>
      <c r="U197" s="497"/>
      <c r="V197" s="497"/>
      <c r="W197" s="497"/>
      <c r="X197" s="497"/>
    </row>
    <row r="198" spans="1:24" s="332" customFormat="1" ht="12.75">
      <c r="A198" s="243"/>
      <c r="B198" s="333"/>
      <c r="C198" s="334"/>
      <c r="D198" s="335"/>
      <c r="E198" s="336"/>
      <c r="F198" s="337"/>
      <c r="G198" s="337"/>
      <c r="H198" s="497"/>
      <c r="I198" s="497"/>
      <c r="J198" s="497"/>
      <c r="K198" s="497"/>
      <c r="L198" s="497"/>
      <c r="M198" s="497"/>
      <c r="N198" s="497"/>
      <c r="O198" s="497"/>
      <c r="P198" s="497"/>
      <c r="Q198" s="497"/>
      <c r="R198" s="497"/>
      <c r="S198" s="497"/>
      <c r="T198" s="497"/>
      <c r="U198" s="497"/>
      <c r="V198" s="497"/>
      <c r="W198" s="497"/>
      <c r="X198" s="497"/>
    </row>
    <row r="199" spans="1:24" s="332" customFormat="1" ht="12.75">
      <c r="A199" s="243"/>
      <c r="B199" s="333"/>
      <c r="C199" s="334"/>
      <c r="D199" s="335"/>
      <c r="E199" s="336"/>
      <c r="F199" s="337"/>
      <c r="G199" s="337"/>
      <c r="H199" s="497"/>
      <c r="I199" s="497"/>
      <c r="J199" s="497"/>
      <c r="K199" s="497"/>
      <c r="L199" s="497"/>
      <c r="M199" s="497"/>
      <c r="N199" s="497"/>
      <c r="O199" s="497"/>
      <c r="P199" s="497"/>
      <c r="Q199" s="497"/>
      <c r="R199" s="497"/>
      <c r="S199" s="497"/>
      <c r="T199" s="497"/>
      <c r="U199" s="497"/>
      <c r="V199" s="497"/>
      <c r="W199" s="497"/>
      <c r="X199" s="497"/>
    </row>
    <row r="200" spans="1:24" s="332" customFormat="1" ht="12.75">
      <c r="A200" s="243"/>
      <c r="B200" s="333"/>
      <c r="C200" s="334"/>
      <c r="D200" s="335"/>
      <c r="E200" s="336"/>
      <c r="F200" s="337"/>
      <c r="G200" s="337"/>
      <c r="H200" s="497"/>
      <c r="I200" s="497"/>
      <c r="J200" s="497"/>
      <c r="K200" s="497"/>
      <c r="L200" s="497"/>
      <c r="M200" s="497"/>
      <c r="N200" s="497"/>
      <c r="O200" s="497"/>
      <c r="P200" s="497"/>
      <c r="Q200" s="497"/>
      <c r="R200" s="497"/>
      <c r="S200" s="497"/>
      <c r="T200" s="497"/>
      <c r="U200" s="497"/>
      <c r="V200" s="497"/>
      <c r="W200" s="497"/>
      <c r="X200" s="497"/>
    </row>
    <row r="201" spans="1:24" s="332" customFormat="1" ht="12.75">
      <c r="A201" s="243"/>
      <c r="B201" s="333"/>
      <c r="C201" s="334"/>
      <c r="D201" s="335"/>
      <c r="E201" s="336"/>
      <c r="F201" s="337"/>
      <c r="G201" s="337"/>
      <c r="H201" s="497"/>
      <c r="I201" s="497"/>
      <c r="J201" s="497"/>
      <c r="K201" s="497"/>
      <c r="L201" s="497"/>
      <c r="M201" s="497"/>
      <c r="N201" s="497"/>
      <c r="O201" s="497"/>
      <c r="P201" s="497"/>
      <c r="Q201" s="497"/>
      <c r="R201" s="497"/>
      <c r="S201" s="497"/>
      <c r="T201" s="497"/>
      <c r="U201" s="497"/>
      <c r="V201" s="497"/>
      <c r="W201" s="497"/>
      <c r="X201" s="497"/>
    </row>
    <row r="202" spans="1:24" s="332" customFormat="1" ht="12.75">
      <c r="A202" s="243"/>
      <c r="B202" s="333"/>
      <c r="C202" s="334"/>
      <c r="D202" s="335"/>
      <c r="E202" s="336"/>
      <c r="F202" s="337"/>
      <c r="G202" s="337"/>
      <c r="H202" s="497"/>
      <c r="I202" s="497"/>
      <c r="J202" s="497"/>
      <c r="K202" s="497"/>
      <c r="L202" s="497"/>
      <c r="M202" s="497"/>
      <c r="N202" s="497"/>
      <c r="O202" s="497"/>
      <c r="P202" s="497"/>
      <c r="Q202" s="497"/>
      <c r="R202" s="497"/>
      <c r="S202" s="497"/>
      <c r="T202" s="497"/>
      <c r="U202" s="497"/>
      <c r="V202" s="497"/>
      <c r="W202" s="497"/>
      <c r="X202" s="497"/>
    </row>
    <row r="203" spans="1:24" s="332" customFormat="1" ht="12.75">
      <c r="A203" s="243"/>
      <c r="B203" s="333"/>
      <c r="C203" s="334"/>
      <c r="D203" s="335"/>
      <c r="E203" s="336"/>
      <c r="F203" s="337"/>
      <c r="G203" s="337"/>
      <c r="H203" s="497"/>
      <c r="I203" s="497"/>
      <c r="J203" s="497"/>
      <c r="K203" s="497"/>
      <c r="L203" s="497"/>
      <c r="M203" s="497"/>
      <c r="N203" s="497"/>
      <c r="O203" s="497"/>
      <c r="P203" s="497"/>
      <c r="Q203" s="497"/>
      <c r="R203" s="497"/>
      <c r="S203" s="497"/>
      <c r="T203" s="497"/>
      <c r="U203" s="497"/>
      <c r="V203" s="497"/>
      <c r="W203" s="497"/>
      <c r="X203" s="497"/>
    </row>
    <row r="204" spans="1:24" s="332" customFormat="1" ht="12.75">
      <c r="A204" s="243"/>
      <c r="B204" s="333"/>
      <c r="C204" s="334"/>
      <c r="D204" s="335"/>
      <c r="E204" s="336"/>
      <c r="F204" s="337"/>
      <c r="G204" s="337"/>
      <c r="H204" s="497"/>
      <c r="I204" s="497"/>
      <c r="J204" s="497"/>
      <c r="K204" s="497"/>
      <c r="L204" s="497"/>
      <c r="M204" s="497"/>
      <c r="N204" s="497"/>
      <c r="O204" s="497"/>
      <c r="P204" s="497"/>
      <c r="Q204" s="497"/>
      <c r="R204" s="497"/>
      <c r="S204" s="497"/>
      <c r="T204" s="497"/>
      <c r="U204" s="497"/>
      <c r="V204" s="497"/>
      <c r="W204" s="497"/>
      <c r="X204" s="497"/>
    </row>
    <row r="205" spans="1:24" s="332" customFormat="1" ht="12.75">
      <c r="A205" s="243"/>
      <c r="B205" s="333"/>
      <c r="C205" s="334"/>
      <c r="D205" s="335"/>
      <c r="E205" s="336"/>
      <c r="F205" s="337"/>
      <c r="G205" s="337"/>
      <c r="H205" s="497"/>
      <c r="I205" s="497"/>
      <c r="J205" s="497"/>
      <c r="K205" s="497"/>
      <c r="L205" s="497"/>
      <c r="M205" s="497"/>
      <c r="N205" s="497"/>
      <c r="O205" s="497"/>
      <c r="P205" s="497"/>
      <c r="Q205" s="497"/>
      <c r="R205" s="497"/>
      <c r="S205" s="497"/>
      <c r="T205" s="497"/>
      <c r="U205" s="497"/>
      <c r="V205" s="497"/>
      <c r="W205" s="497"/>
      <c r="X205" s="497"/>
    </row>
    <row r="206" spans="1:24" s="332" customFormat="1" ht="12.75">
      <c r="A206" s="243"/>
      <c r="B206" s="333"/>
      <c r="C206" s="334"/>
      <c r="D206" s="335"/>
      <c r="E206" s="336"/>
      <c r="F206" s="337"/>
      <c r="G206" s="337"/>
      <c r="H206" s="497"/>
      <c r="I206" s="497"/>
      <c r="J206" s="497"/>
      <c r="K206" s="497"/>
      <c r="L206" s="497"/>
      <c r="M206" s="497"/>
      <c r="N206" s="497"/>
      <c r="O206" s="497"/>
      <c r="P206" s="497"/>
      <c r="Q206" s="497"/>
      <c r="R206" s="497"/>
      <c r="S206" s="497"/>
      <c r="T206" s="497"/>
      <c r="U206" s="497"/>
      <c r="V206" s="497"/>
      <c r="W206" s="497"/>
      <c r="X206" s="497"/>
    </row>
    <row r="207" spans="1:24" s="332" customFormat="1" ht="12.75">
      <c r="A207" s="243"/>
      <c r="B207" s="333"/>
      <c r="C207" s="334"/>
      <c r="D207" s="335"/>
      <c r="E207" s="336"/>
      <c r="F207" s="337"/>
      <c r="G207" s="337"/>
      <c r="H207" s="497"/>
      <c r="I207" s="497"/>
      <c r="J207" s="497"/>
      <c r="K207" s="497"/>
      <c r="L207" s="497"/>
      <c r="M207" s="497"/>
      <c r="N207" s="497"/>
      <c r="O207" s="497"/>
      <c r="P207" s="497"/>
      <c r="Q207" s="497"/>
      <c r="R207" s="497"/>
      <c r="S207" s="497"/>
      <c r="T207" s="497"/>
      <c r="U207" s="497"/>
      <c r="V207" s="497"/>
      <c r="W207" s="497"/>
      <c r="X207" s="497"/>
    </row>
    <row r="208" spans="1:24" s="332" customFormat="1" ht="12.75">
      <c r="A208" s="243"/>
      <c r="B208" s="333"/>
      <c r="C208" s="334"/>
      <c r="D208" s="335"/>
      <c r="E208" s="336"/>
      <c r="F208" s="337"/>
      <c r="G208" s="337"/>
      <c r="H208" s="497"/>
      <c r="I208" s="497"/>
      <c r="J208" s="497"/>
      <c r="K208" s="497"/>
      <c r="L208" s="497"/>
      <c r="M208" s="497"/>
      <c r="N208" s="497"/>
      <c r="O208" s="497"/>
      <c r="P208" s="497"/>
      <c r="Q208" s="497"/>
      <c r="R208" s="497"/>
      <c r="S208" s="497"/>
      <c r="T208" s="497"/>
      <c r="U208" s="497"/>
      <c r="V208" s="497"/>
      <c r="W208" s="497"/>
      <c r="X208" s="497"/>
    </row>
    <row r="209" spans="1:24" s="332" customFormat="1" ht="12.75">
      <c r="A209" s="243"/>
      <c r="B209" s="333"/>
      <c r="C209" s="334"/>
      <c r="D209" s="335"/>
      <c r="E209" s="336"/>
      <c r="F209" s="337"/>
      <c r="G209" s="337"/>
      <c r="H209" s="497"/>
      <c r="I209" s="497"/>
      <c r="J209" s="497"/>
      <c r="K209" s="497"/>
      <c r="L209" s="497"/>
      <c r="M209" s="497"/>
      <c r="N209" s="497"/>
      <c r="O209" s="497"/>
      <c r="P209" s="497"/>
      <c r="Q209" s="497"/>
      <c r="R209" s="497"/>
      <c r="S209" s="497"/>
      <c r="T209" s="497"/>
      <c r="U209" s="497"/>
      <c r="V209" s="497"/>
      <c r="W209" s="497"/>
      <c r="X209" s="497"/>
    </row>
    <row r="210" spans="1:24" s="332" customFormat="1" ht="12.75">
      <c r="A210" s="243"/>
      <c r="B210" s="333"/>
      <c r="C210" s="334"/>
      <c r="D210" s="335"/>
      <c r="E210" s="336"/>
      <c r="F210" s="337"/>
      <c r="G210" s="337"/>
      <c r="H210" s="497"/>
      <c r="I210" s="497"/>
      <c r="J210" s="497"/>
      <c r="K210" s="497"/>
      <c r="L210" s="497"/>
      <c r="M210" s="497"/>
      <c r="N210" s="497"/>
      <c r="O210" s="497"/>
      <c r="P210" s="497"/>
      <c r="Q210" s="497"/>
      <c r="R210" s="497"/>
      <c r="S210" s="497"/>
      <c r="T210" s="497"/>
      <c r="U210" s="497"/>
      <c r="V210" s="497"/>
      <c r="W210" s="497"/>
      <c r="X210" s="497"/>
    </row>
    <row r="211" spans="1:24" s="332" customFormat="1" ht="12.75">
      <c r="A211" s="243"/>
      <c r="B211" s="333"/>
      <c r="C211" s="334"/>
      <c r="D211" s="335"/>
      <c r="E211" s="336"/>
      <c r="F211" s="337"/>
      <c r="G211" s="337"/>
      <c r="H211" s="497"/>
      <c r="I211" s="497"/>
      <c r="J211" s="497"/>
      <c r="K211" s="497"/>
      <c r="L211" s="497"/>
      <c r="M211" s="497"/>
      <c r="N211" s="497"/>
      <c r="O211" s="497"/>
      <c r="P211" s="497"/>
      <c r="Q211" s="497"/>
      <c r="R211" s="497"/>
      <c r="S211" s="497"/>
      <c r="T211" s="497"/>
      <c r="U211" s="497"/>
      <c r="V211" s="497"/>
      <c r="W211" s="497"/>
      <c r="X211" s="497"/>
    </row>
    <row r="212" spans="1:24" s="332" customFormat="1" ht="12.75">
      <c r="A212" s="243"/>
      <c r="B212" s="333"/>
      <c r="C212" s="334"/>
      <c r="D212" s="335"/>
      <c r="E212" s="336"/>
      <c r="F212" s="337"/>
      <c r="G212" s="337"/>
      <c r="H212" s="497"/>
      <c r="I212" s="497"/>
      <c r="J212" s="497"/>
      <c r="K212" s="497"/>
      <c r="L212" s="497"/>
      <c r="M212" s="497"/>
      <c r="N212" s="497"/>
      <c r="O212" s="497"/>
      <c r="P212" s="497"/>
      <c r="Q212" s="497"/>
      <c r="R212" s="497"/>
      <c r="S212" s="497"/>
      <c r="T212" s="497"/>
      <c r="U212" s="497"/>
      <c r="V212" s="497"/>
      <c r="W212" s="497"/>
      <c r="X212" s="497"/>
    </row>
    <row r="213" spans="1:24" s="332" customFormat="1" ht="12.75">
      <c r="A213" s="243"/>
      <c r="B213" s="333"/>
      <c r="C213" s="334"/>
      <c r="D213" s="335"/>
      <c r="E213" s="336"/>
      <c r="F213" s="337"/>
      <c r="G213" s="337"/>
      <c r="H213" s="497"/>
      <c r="I213" s="497"/>
      <c r="J213" s="497"/>
      <c r="K213" s="497"/>
      <c r="L213" s="497"/>
      <c r="M213" s="497"/>
      <c r="N213" s="497"/>
      <c r="O213" s="497"/>
      <c r="P213" s="497"/>
      <c r="Q213" s="497"/>
      <c r="R213" s="497"/>
      <c r="S213" s="497"/>
      <c r="T213" s="497"/>
      <c r="U213" s="497"/>
      <c r="V213" s="497"/>
      <c r="W213" s="497"/>
      <c r="X213" s="497"/>
    </row>
    <row r="214" spans="1:24" s="332" customFormat="1" ht="12.75">
      <c r="A214" s="243"/>
      <c r="B214" s="333"/>
      <c r="C214" s="334"/>
      <c r="D214" s="335"/>
      <c r="E214" s="336"/>
      <c r="F214" s="337"/>
      <c r="G214" s="337"/>
      <c r="H214" s="497"/>
      <c r="I214" s="497"/>
      <c r="J214" s="497"/>
      <c r="K214" s="497"/>
      <c r="L214" s="497"/>
      <c r="M214" s="497"/>
      <c r="N214" s="497"/>
      <c r="O214" s="497"/>
      <c r="P214" s="497"/>
      <c r="Q214" s="497"/>
      <c r="R214" s="497"/>
      <c r="S214" s="497"/>
      <c r="T214" s="497"/>
      <c r="U214" s="497"/>
      <c r="V214" s="497"/>
      <c r="W214" s="497"/>
      <c r="X214" s="497"/>
    </row>
    <row r="215" spans="1:24" s="332" customFormat="1" ht="12.75">
      <c r="A215" s="243"/>
      <c r="B215" s="333"/>
      <c r="C215" s="334"/>
      <c r="D215" s="335"/>
      <c r="E215" s="336"/>
      <c r="F215" s="337"/>
      <c r="G215" s="337"/>
      <c r="H215" s="497"/>
      <c r="I215" s="497"/>
      <c r="J215" s="497"/>
      <c r="K215" s="497"/>
      <c r="L215" s="497"/>
      <c r="M215" s="497"/>
      <c r="N215" s="497"/>
      <c r="O215" s="497"/>
      <c r="P215" s="497"/>
      <c r="Q215" s="497"/>
      <c r="R215" s="497"/>
      <c r="S215" s="497"/>
      <c r="T215" s="497"/>
      <c r="U215" s="497"/>
      <c r="V215" s="497"/>
      <c r="W215" s="497"/>
      <c r="X215" s="497"/>
    </row>
    <row r="216" spans="1:24" s="332" customFormat="1" ht="12.75">
      <c r="A216" s="243"/>
      <c r="B216" s="333"/>
      <c r="C216" s="334"/>
      <c r="D216" s="335"/>
      <c r="E216" s="336"/>
      <c r="F216" s="337"/>
      <c r="G216" s="337"/>
      <c r="H216" s="497"/>
      <c r="I216" s="497"/>
      <c r="J216" s="497"/>
      <c r="K216" s="497"/>
      <c r="L216" s="497"/>
      <c r="M216" s="497"/>
      <c r="N216" s="497"/>
      <c r="O216" s="497"/>
      <c r="P216" s="497"/>
      <c r="Q216" s="497"/>
      <c r="R216" s="497"/>
      <c r="S216" s="497"/>
      <c r="T216" s="497"/>
      <c r="U216" s="497"/>
      <c r="V216" s="497"/>
      <c r="W216" s="497"/>
      <c r="X216" s="497"/>
    </row>
    <row r="217" spans="1:24" s="332" customFormat="1" ht="12.75">
      <c r="A217" s="243"/>
      <c r="B217" s="333"/>
      <c r="C217" s="334"/>
      <c r="D217" s="335"/>
      <c r="E217" s="336"/>
      <c r="F217" s="337"/>
      <c r="G217" s="337"/>
      <c r="H217" s="497"/>
      <c r="I217" s="497"/>
      <c r="J217" s="497"/>
      <c r="K217" s="497"/>
      <c r="L217" s="497"/>
      <c r="M217" s="497"/>
      <c r="N217" s="497"/>
      <c r="O217" s="497"/>
      <c r="P217" s="497"/>
      <c r="Q217" s="497"/>
      <c r="R217" s="497"/>
      <c r="S217" s="497"/>
      <c r="T217" s="497"/>
      <c r="U217" s="497"/>
      <c r="V217" s="497"/>
      <c r="W217" s="497"/>
      <c r="X217" s="497"/>
    </row>
    <row r="218" spans="1:24" s="332" customFormat="1" ht="12.75">
      <c r="A218" s="243"/>
      <c r="B218" s="333"/>
      <c r="C218" s="334"/>
      <c r="D218" s="335"/>
      <c r="E218" s="336"/>
      <c r="F218" s="337"/>
      <c r="G218" s="337"/>
      <c r="H218" s="497"/>
      <c r="I218" s="497"/>
      <c r="J218" s="497"/>
      <c r="K218" s="497"/>
      <c r="L218" s="497"/>
      <c r="M218" s="497"/>
      <c r="N218" s="497"/>
      <c r="O218" s="497"/>
      <c r="P218" s="497"/>
      <c r="Q218" s="497"/>
      <c r="R218" s="497"/>
      <c r="S218" s="497"/>
      <c r="T218" s="497"/>
      <c r="U218" s="497"/>
      <c r="V218" s="497"/>
      <c r="W218" s="497"/>
      <c r="X218" s="497"/>
    </row>
    <row r="219" spans="1:24" s="332" customFormat="1" ht="12.75">
      <c r="A219" s="243"/>
      <c r="B219" s="333"/>
      <c r="C219" s="334"/>
      <c r="D219" s="335"/>
      <c r="E219" s="336"/>
      <c r="F219" s="337"/>
      <c r="G219" s="337"/>
      <c r="H219" s="497"/>
      <c r="I219" s="497"/>
      <c r="J219" s="497"/>
      <c r="K219" s="497"/>
      <c r="L219" s="497"/>
      <c r="M219" s="497"/>
      <c r="N219" s="497"/>
      <c r="O219" s="497"/>
      <c r="P219" s="497"/>
      <c r="Q219" s="497"/>
      <c r="R219" s="497"/>
      <c r="S219" s="497"/>
      <c r="T219" s="497"/>
      <c r="U219" s="497"/>
      <c r="V219" s="497"/>
      <c r="W219" s="497"/>
      <c r="X219" s="497"/>
    </row>
    <row r="220" spans="1:24" s="332" customFormat="1" ht="12.75">
      <c r="A220" s="243"/>
      <c r="B220" s="333"/>
      <c r="C220" s="334"/>
      <c r="D220" s="335"/>
      <c r="E220" s="336"/>
      <c r="F220" s="337"/>
      <c r="G220" s="337"/>
      <c r="H220" s="497"/>
      <c r="I220" s="497"/>
      <c r="J220" s="497"/>
      <c r="K220" s="497"/>
      <c r="L220" s="497"/>
      <c r="M220" s="497"/>
      <c r="N220" s="497"/>
      <c r="O220" s="497"/>
      <c r="P220" s="497"/>
      <c r="Q220" s="497"/>
      <c r="R220" s="497"/>
      <c r="S220" s="497"/>
      <c r="T220" s="497"/>
      <c r="U220" s="497"/>
      <c r="V220" s="497"/>
      <c r="W220" s="497"/>
      <c r="X220" s="497"/>
    </row>
    <row r="221" spans="1:24" s="332" customFormat="1" ht="12.75">
      <c r="A221" s="243"/>
      <c r="B221" s="333"/>
      <c r="C221" s="334"/>
      <c r="D221" s="335"/>
      <c r="E221" s="336"/>
      <c r="F221" s="337"/>
      <c r="G221" s="337"/>
      <c r="H221" s="497"/>
      <c r="I221" s="497"/>
      <c r="J221" s="497"/>
      <c r="K221" s="497"/>
      <c r="L221" s="497"/>
      <c r="M221" s="497"/>
      <c r="N221" s="497"/>
      <c r="O221" s="497"/>
      <c r="P221" s="497"/>
      <c r="Q221" s="497"/>
      <c r="R221" s="497"/>
      <c r="S221" s="497"/>
      <c r="T221" s="497"/>
      <c r="U221" s="497"/>
      <c r="V221" s="497"/>
      <c r="W221" s="497"/>
      <c r="X221" s="497"/>
    </row>
    <row r="222" spans="1:24" s="332" customFormat="1" ht="12.75">
      <c r="A222" s="243"/>
      <c r="B222" s="333"/>
      <c r="C222" s="334"/>
      <c r="D222" s="335"/>
      <c r="E222" s="336"/>
      <c r="F222" s="337"/>
      <c r="G222" s="337"/>
      <c r="H222" s="497"/>
      <c r="I222" s="497"/>
      <c r="J222" s="497"/>
      <c r="K222" s="497"/>
      <c r="L222" s="497"/>
      <c r="M222" s="497"/>
      <c r="N222" s="497"/>
      <c r="O222" s="497"/>
      <c r="P222" s="497"/>
      <c r="Q222" s="497"/>
      <c r="R222" s="497"/>
      <c r="S222" s="497"/>
      <c r="T222" s="497"/>
      <c r="U222" s="497"/>
      <c r="V222" s="497"/>
      <c r="W222" s="497"/>
      <c r="X222" s="497"/>
    </row>
    <row r="223" spans="1:24" s="332" customFormat="1" ht="12.75">
      <c r="A223" s="243"/>
      <c r="B223" s="333"/>
      <c r="C223" s="334"/>
      <c r="D223" s="335"/>
      <c r="E223" s="336"/>
      <c r="F223" s="337"/>
      <c r="G223" s="337"/>
      <c r="H223" s="497"/>
      <c r="I223" s="497"/>
      <c r="J223" s="497"/>
      <c r="K223" s="497"/>
      <c r="L223" s="497"/>
      <c r="M223" s="497"/>
      <c r="N223" s="497"/>
      <c r="O223" s="497"/>
      <c r="P223" s="497"/>
      <c r="Q223" s="497"/>
      <c r="R223" s="497"/>
      <c r="S223" s="497"/>
      <c r="T223" s="497"/>
      <c r="U223" s="497"/>
      <c r="V223" s="497"/>
      <c r="W223" s="497"/>
      <c r="X223" s="497"/>
    </row>
    <row r="224" spans="1:24" s="332" customFormat="1" ht="12.75">
      <c r="A224" s="243"/>
      <c r="B224" s="333"/>
      <c r="C224" s="334"/>
      <c r="D224" s="335"/>
      <c r="E224" s="336"/>
      <c r="F224" s="337"/>
      <c r="G224" s="337"/>
      <c r="H224" s="497"/>
      <c r="I224" s="497"/>
      <c r="J224" s="497"/>
      <c r="K224" s="497"/>
      <c r="L224" s="497"/>
      <c r="M224" s="497"/>
      <c r="N224" s="497"/>
      <c r="O224" s="497"/>
      <c r="P224" s="497"/>
      <c r="Q224" s="497"/>
      <c r="R224" s="497"/>
      <c r="S224" s="497"/>
      <c r="T224" s="497"/>
      <c r="U224" s="497"/>
      <c r="V224" s="497"/>
      <c r="W224" s="497"/>
      <c r="X224" s="497"/>
    </row>
    <row r="225" spans="1:24" s="332" customFormat="1" ht="12.75">
      <c r="A225" s="243"/>
      <c r="B225" s="333"/>
      <c r="C225" s="334"/>
      <c r="D225" s="335"/>
      <c r="E225" s="336"/>
      <c r="F225" s="337"/>
      <c r="G225" s="337"/>
      <c r="H225" s="497"/>
      <c r="I225" s="497"/>
      <c r="J225" s="497"/>
      <c r="K225" s="497"/>
      <c r="L225" s="497"/>
      <c r="M225" s="497"/>
      <c r="N225" s="497"/>
      <c r="O225" s="497"/>
      <c r="P225" s="497"/>
      <c r="Q225" s="497"/>
      <c r="R225" s="497"/>
      <c r="S225" s="497"/>
      <c r="T225" s="497"/>
      <c r="U225" s="497"/>
      <c r="V225" s="497"/>
      <c r="W225" s="497"/>
      <c r="X225" s="497"/>
    </row>
    <row r="226" spans="1:24" s="332" customFormat="1" ht="12.75">
      <c r="A226" s="243"/>
      <c r="B226" s="333"/>
      <c r="C226" s="334"/>
      <c r="D226" s="335"/>
      <c r="E226" s="336"/>
      <c r="F226" s="337"/>
      <c r="G226" s="337"/>
      <c r="H226" s="497"/>
      <c r="I226" s="497"/>
      <c r="J226" s="497"/>
      <c r="K226" s="497"/>
      <c r="L226" s="497"/>
      <c r="M226" s="497"/>
      <c r="N226" s="497"/>
      <c r="O226" s="497"/>
      <c r="P226" s="497"/>
      <c r="Q226" s="497"/>
      <c r="R226" s="497"/>
      <c r="S226" s="497"/>
      <c r="T226" s="497"/>
      <c r="U226" s="497"/>
      <c r="V226" s="497"/>
      <c r="W226" s="497"/>
      <c r="X226" s="497"/>
    </row>
    <row r="227" spans="1:24" s="332" customFormat="1" ht="12.75">
      <c r="A227" s="243"/>
      <c r="B227" s="333"/>
      <c r="C227" s="334"/>
      <c r="D227" s="335"/>
      <c r="E227" s="336"/>
      <c r="F227" s="337"/>
      <c r="G227" s="337"/>
      <c r="H227" s="497"/>
      <c r="I227" s="497"/>
      <c r="J227" s="497"/>
      <c r="K227" s="497"/>
      <c r="L227" s="497"/>
      <c r="M227" s="497"/>
      <c r="N227" s="497"/>
      <c r="O227" s="497"/>
      <c r="P227" s="497"/>
      <c r="Q227" s="497"/>
      <c r="R227" s="497"/>
      <c r="S227" s="497"/>
      <c r="T227" s="497"/>
      <c r="U227" s="497"/>
      <c r="V227" s="497"/>
      <c r="W227" s="497"/>
      <c r="X227" s="497"/>
    </row>
    <row r="228" spans="1:24" s="332" customFormat="1" ht="12.75">
      <c r="A228" s="243"/>
      <c r="B228" s="333"/>
      <c r="C228" s="334"/>
      <c r="D228" s="335"/>
      <c r="E228" s="336"/>
      <c r="F228" s="337"/>
      <c r="G228" s="337"/>
      <c r="H228" s="497"/>
      <c r="I228" s="497"/>
      <c r="J228" s="497"/>
      <c r="K228" s="497"/>
      <c r="L228" s="497"/>
      <c r="M228" s="497"/>
      <c r="N228" s="497"/>
      <c r="O228" s="497"/>
      <c r="P228" s="497"/>
      <c r="Q228" s="497"/>
      <c r="R228" s="497"/>
      <c r="S228" s="497"/>
      <c r="T228" s="497"/>
      <c r="U228" s="497"/>
      <c r="V228" s="497"/>
      <c r="W228" s="497"/>
      <c r="X228" s="497"/>
    </row>
    <row r="229" spans="1:24" s="332" customFormat="1" ht="12.75">
      <c r="A229" s="243"/>
      <c r="B229" s="333"/>
      <c r="C229" s="334"/>
      <c r="D229" s="335"/>
      <c r="E229" s="336"/>
      <c r="F229" s="337"/>
      <c r="G229" s="337"/>
      <c r="H229" s="497"/>
      <c r="I229" s="497"/>
      <c r="J229" s="497"/>
      <c r="K229" s="497"/>
      <c r="L229" s="497"/>
      <c r="M229" s="497"/>
      <c r="N229" s="497"/>
      <c r="O229" s="497"/>
      <c r="P229" s="497"/>
      <c r="Q229" s="497"/>
      <c r="R229" s="497"/>
      <c r="S229" s="497"/>
      <c r="T229" s="497"/>
      <c r="U229" s="497"/>
      <c r="V229" s="497"/>
      <c r="W229" s="497"/>
      <c r="X229" s="497"/>
    </row>
    <row r="230" spans="1:24" s="332" customFormat="1" ht="12.75">
      <c r="A230" s="243"/>
      <c r="B230" s="333"/>
      <c r="C230" s="334"/>
      <c r="D230" s="335"/>
      <c r="E230" s="336"/>
      <c r="F230" s="337"/>
      <c r="G230" s="337"/>
      <c r="H230" s="497"/>
      <c r="I230" s="497"/>
      <c r="J230" s="497"/>
      <c r="K230" s="497"/>
      <c r="L230" s="497"/>
      <c r="M230" s="497"/>
      <c r="N230" s="497"/>
      <c r="O230" s="497"/>
      <c r="P230" s="497"/>
      <c r="Q230" s="497"/>
      <c r="R230" s="497"/>
      <c r="S230" s="497"/>
      <c r="T230" s="497"/>
      <c r="U230" s="497"/>
      <c r="V230" s="497"/>
      <c r="W230" s="497"/>
      <c r="X230" s="497"/>
    </row>
    <row r="231" spans="1:24" s="332" customFormat="1" ht="12.75">
      <c r="A231" s="243"/>
      <c r="B231" s="333"/>
      <c r="C231" s="334"/>
      <c r="D231" s="335"/>
      <c r="E231" s="336"/>
      <c r="F231" s="337"/>
      <c r="G231" s="337"/>
      <c r="H231" s="497"/>
      <c r="I231" s="497"/>
      <c r="J231" s="497"/>
      <c r="K231" s="497"/>
      <c r="L231" s="497"/>
      <c r="M231" s="497"/>
      <c r="N231" s="497"/>
      <c r="O231" s="497"/>
      <c r="P231" s="497"/>
      <c r="Q231" s="497"/>
      <c r="R231" s="497"/>
      <c r="S231" s="497"/>
      <c r="T231" s="497"/>
      <c r="U231" s="497"/>
      <c r="V231" s="497"/>
      <c r="W231" s="497"/>
      <c r="X231" s="497"/>
    </row>
    <row r="232" spans="1:24" s="332" customFormat="1" ht="12.75">
      <c r="A232" s="243"/>
      <c r="B232" s="333"/>
      <c r="C232" s="334"/>
      <c r="D232" s="335"/>
      <c r="E232" s="336"/>
      <c r="F232" s="337"/>
      <c r="G232" s="337"/>
      <c r="H232" s="497"/>
      <c r="I232" s="497"/>
      <c r="J232" s="497"/>
      <c r="K232" s="497"/>
      <c r="L232" s="497"/>
      <c r="M232" s="497"/>
      <c r="N232" s="497"/>
      <c r="O232" s="497"/>
      <c r="P232" s="497"/>
      <c r="Q232" s="497"/>
      <c r="R232" s="497"/>
      <c r="S232" s="497"/>
      <c r="T232" s="497"/>
      <c r="U232" s="497"/>
      <c r="V232" s="497"/>
      <c r="W232" s="497"/>
      <c r="X232" s="497"/>
    </row>
    <row r="233" spans="1:24" s="332" customFormat="1" ht="12.75">
      <c r="A233" s="243"/>
      <c r="B233" s="333"/>
      <c r="C233" s="334"/>
      <c r="D233" s="335"/>
      <c r="E233" s="336"/>
      <c r="F233" s="337"/>
      <c r="G233" s="337"/>
      <c r="H233" s="497"/>
      <c r="I233" s="497"/>
      <c r="J233" s="497"/>
      <c r="K233" s="497"/>
      <c r="L233" s="497"/>
      <c r="M233" s="497"/>
      <c r="N233" s="497"/>
      <c r="O233" s="497"/>
      <c r="P233" s="497"/>
      <c r="Q233" s="497"/>
      <c r="R233" s="497"/>
      <c r="S233" s="497"/>
      <c r="T233" s="497"/>
      <c r="U233" s="497"/>
      <c r="V233" s="497"/>
      <c r="W233" s="497"/>
      <c r="X233" s="497"/>
    </row>
    <row r="234" spans="1:24" s="332" customFormat="1" ht="12.75">
      <c r="A234" s="243"/>
      <c r="B234" s="333"/>
      <c r="C234" s="334"/>
      <c r="D234" s="335"/>
      <c r="E234" s="336"/>
      <c r="F234" s="337"/>
      <c r="G234" s="337"/>
      <c r="H234" s="497"/>
      <c r="I234" s="497"/>
      <c r="J234" s="497"/>
      <c r="K234" s="497"/>
      <c r="L234" s="497"/>
      <c r="M234" s="497"/>
      <c r="N234" s="497"/>
      <c r="O234" s="497"/>
      <c r="P234" s="497"/>
      <c r="Q234" s="497"/>
      <c r="R234" s="497"/>
      <c r="S234" s="497"/>
      <c r="T234" s="497"/>
      <c r="U234" s="497"/>
      <c r="V234" s="497"/>
      <c r="W234" s="497"/>
      <c r="X234" s="497"/>
    </row>
    <row r="235" spans="1:24" s="332" customFormat="1" ht="12.75">
      <c r="A235" s="243"/>
      <c r="B235" s="333"/>
      <c r="C235" s="334"/>
      <c r="D235" s="335"/>
      <c r="E235" s="336"/>
      <c r="F235" s="337"/>
      <c r="G235" s="337"/>
      <c r="H235" s="497"/>
      <c r="I235" s="497"/>
      <c r="J235" s="497"/>
      <c r="K235" s="497"/>
      <c r="L235" s="497"/>
      <c r="M235" s="497"/>
      <c r="N235" s="497"/>
      <c r="O235" s="497"/>
      <c r="P235" s="497"/>
      <c r="Q235" s="497"/>
      <c r="R235" s="497"/>
      <c r="S235" s="497"/>
      <c r="T235" s="497"/>
      <c r="U235" s="497"/>
      <c r="V235" s="497"/>
      <c r="W235" s="497"/>
      <c r="X235" s="497"/>
    </row>
    <row r="236" spans="1:24" s="332" customFormat="1" ht="12.75">
      <c r="A236" s="243"/>
      <c r="B236" s="333"/>
      <c r="C236" s="334"/>
      <c r="D236" s="335"/>
      <c r="E236" s="336"/>
      <c r="F236" s="337"/>
      <c r="G236" s="337"/>
      <c r="H236" s="497"/>
      <c r="I236" s="497"/>
      <c r="J236" s="497"/>
      <c r="K236" s="497"/>
      <c r="L236" s="497"/>
      <c r="M236" s="497"/>
      <c r="N236" s="497"/>
      <c r="O236" s="497"/>
      <c r="P236" s="497"/>
      <c r="Q236" s="497"/>
      <c r="R236" s="497"/>
      <c r="S236" s="497"/>
      <c r="T236" s="497"/>
      <c r="U236" s="497"/>
      <c r="V236" s="497"/>
      <c r="W236" s="497"/>
      <c r="X236" s="497"/>
    </row>
    <row r="237" spans="1:24" s="332" customFormat="1" ht="12.75">
      <c r="A237" s="243"/>
      <c r="B237" s="333"/>
      <c r="C237" s="334"/>
      <c r="D237" s="335"/>
      <c r="E237" s="336"/>
      <c r="F237" s="337"/>
      <c r="G237" s="337"/>
      <c r="H237" s="497"/>
      <c r="I237" s="497"/>
      <c r="J237" s="497"/>
      <c r="K237" s="497"/>
      <c r="L237" s="497"/>
      <c r="M237" s="497"/>
      <c r="N237" s="497"/>
      <c r="O237" s="497"/>
      <c r="P237" s="497"/>
      <c r="Q237" s="497"/>
      <c r="R237" s="497"/>
      <c r="S237" s="497"/>
      <c r="T237" s="497"/>
      <c r="U237" s="497"/>
      <c r="V237" s="497"/>
      <c r="W237" s="497"/>
      <c r="X237" s="497"/>
    </row>
    <row r="238" spans="1:24" s="332" customFormat="1" ht="12.75">
      <c r="A238" s="243"/>
      <c r="B238" s="333"/>
      <c r="C238" s="334"/>
      <c r="D238" s="335"/>
      <c r="E238" s="336"/>
      <c r="F238" s="337"/>
      <c r="G238" s="337"/>
      <c r="H238" s="497"/>
      <c r="I238" s="497"/>
      <c r="J238" s="497"/>
      <c r="K238" s="497"/>
      <c r="L238" s="497"/>
      <c r="M238" s="497"/>
      <c r="N238" s="497"/>
      <c r="O238" s="497"/>
      <c r="P238" s="497"/>
      <c r="Q238" s="497"/>
      <c r="R238" s="497"/>
      <c r="S238" s="497"/>
      <c r="T238" s="497"/>
      <c r="U238" s="497"/>
      <c r="V238" s="497"/>
      <c r="W238" s="497"/>
      <c r="X238" s="497"/>
    </row>
    <row r="239" spans="1:24" s="332" customFormat="1" ht="12.75">
      <c r="A239" s="243"/>
      <c r="B239" s="333"/>
      <c r="C239" s="334"/>
      <c r="D239" s="335"/>
      <c r="E239" s="336"/>
      <c r="F239" s="337"/>
      <c r="G239" s="337"/>
      <c r="H239" s="497"/>
      <c r="I239" s="497"/>
      <c r="J239" s="497"/>
      <c r="K239" s="497"/>
      <c r="L239" s="497"/>
      <c r="M239" s="497"/>
      <c r="N239" s="497"/>
      <c r="O239" s="497"/>
      <c r="P239" s="497"/>
      <c r="Q239" s="497"/>
      <c r="R239" s="497"/>
      <c r="S239" s="497"/>
      <c r="T239" s="497"/>
      <c r="U239" s="497"/>
      <c r="V239" s="497"/>
      <c r="W239" s="497"/>
      <c r="X239" s="497"/>
    </row>
    <row r="240" spans="1:24" s="332" customFormat="1" ht="12.75">
      <c r="A240" s="243"/>
      <c r="B240" s="333"/>
      <c r="C240" s="334"/>
      <c r="D240" s="335"/>
      <c r="E240" s="336"/>
      <c r="F240" s="337"/>
      <c r="G240" s="337"/>
      <c r="H240" s="497"/>
      <c r="I240" s="497"/>
      <c r="J240" s="497"/>
      <c r="K240" s="497"/>
      <c r="L240" s="497"/>
      <c r="M240" s="497"/>
      <c r="N240" s="497"/>
      <c r="O240" s="497"/>
      <c r="P240" s="497"/>
      <c r="Q240" s="497"/>
      <c r="R240" s="497"/>
      <c r="S240" s="497"/>
      <c r="T240" s="497"/>
      <c r="U240" s="497"/>
      <c r="V240" s="497"/>
      <c r="W240" s="497"/>
      <c r="X240" s="497"/>
    </row>
    <row r="241" spans="1:24" s="332" customFormat="1" ht="12.75">
      <c r="A241" s="243"/>
      <c r="B241" s="333"/>
      <c r="C241" s="334"/>
      <c r="D241" s="335"/>
      <c r="E241" s="336"/>
      <c r="F241" s="337"/>
      <c r="G241" s="337"/>
      <c r="H241" s="497"/>
      <c r="I241" s="497"/>
      <c r="J241" s="497"/>
      <c r="K241" s="497"/>
      <c r="L241" s="497"/>
      <c r="M241" s="497"/>
      <c r="N241" s="497"/>
      <c r="O241" s="497"/>
      <c r="P241" s="497"/>
      <c r="Q241" s="497"/>
      <c r="R241" s="497"/>
      <c r="S241" s="497"/>
      <c r="T241" s="497"/>
      <c r="U241" s="497"/>
      <c r="V241" s="497"/>
      <c r="W241" s="497"/>
      <c r="X241" s="497"/>
    </row>
    <row r="242" spans="1:24" s="332" customFormat="1" ht="12.75">
      <c r="A242" s="243"/>
      <c r="B242" s="333"/>
      <c r="C242" s="334"/>
      <c r="D242" s="335"/>
      <c r="E242" s="336"/>
      <c r="F242" s="337"/>
      <c r="G242" s="337"/>
      <c r="H242" s="497"/>
      <c r="I242" s="497"/>
      <c r="J242" s="497"/>
      <c r="K242" s="497"/>
      <c r="L242" s="497"/>
      <c r="M242" s="497"/>
      <c r="N242" s="497"/>
      <c r="O242" s="497"/>
      <c r="P242" s="497"/>
      <c r="Q242" s="497"/>
      <c r="R242" s="497"/>
      <c r="S242" s="497"/>
      <c r="T242" s="497"/>
      <c r="U242" s="497"/>
      <c r="V242" s="497"/>
      <c r="W242" s="497"/>
      <c r="X242" s="497"/>
    </row>
    <row r="243" spans="1:24" s="332" customFormat="1" ht="12.75">
      <c r="A243" s="243"/>
      <c r="B243" s="333"/>
      <c r="C243" s="334"/>
      <c r="D243" s="335"/>
      <c r="E243" s="336"/>
      <c r="F243" s="337"/>
      <c r="G243" s="337"/>
      <c r="H243" s="497"/>
      <c r="I243" s="497"/>
      <c r="J243" s="497"/>
      <c r="K243" s="497"/>
      <c r="L243" s="497"/>
      <c r="M243" s="497"/>
      <c r="N243" s="497"/>
      <c r="O243" s="497"/>
      <c r="P243" s="497"/>
      <c r="Q243" s="497"/>
      <c r="R243" s="497"/>
      <c r="S243" s="497"/>
      <c r="T243" s="497"/>
      <c r="U243" s="497"/>
      <c r="V243" s="497"/>
      <c r="W243" s="497"/>
      <c r="X243" s="497"/>
    </row>
    <row r="244" spans="1:24" s="332" customFormat="1" ht="12.75">
      <c r="A244" s="243"/>
      <c r="B244" s="333"/>
      <c r="C244" s="334"/>
      <c r="D244" s="335"/>
      <c r="E244" s="336"/>
      <c r="F244" s="337"/>
      <c r="G244" s="337"/>
      <c r="H244" s="497"/>
      <c r="I244" s="497"/>
      <c r="J244" s="497"/>
      <c r="K244" s="497"/>
      <c r="L244" s="497"/>
      <c r="M244" s="497"/>
      <c r="N244" s="497"/>
      <c r="O244" s="497"/>
      <c r="P244" s="497"/>
      <c r="Q244" s="497"/>
      <c r="R244" s="497"/>
      <c r="S244" s="497"/>
      <c r="T244" s="497"/>
      <c r="U244" s="497"/>
      <c r="V244" s="497"/>
      <c r="W244" s="497"/>
      <c r="X244" s="497"/>
    </row>
    <row r="245" spans="1:24" s="332" customFormat="1" ht="12.75">
      <c r="A245" s="243"/>
      <c r="B245" s="333"/>
      <c r="C245" s="334"/>
      <c r="D245" s="335"/>
      <c r="E245" s="336"/>
      <c r="F245" s="337"/>
      <c r="G245" s="337"/>
      <c r="H245" s="497"/>
      <c r="I245" s="497"/>
      <c r="J245" s="497"/>
      <c r="K245" s="497"/>
      <c r="L245" s="497"/>
      <c r="M245" s="497"/>
      <c r="N245" s="497"/>
      <c r="O245" s="497"/>
      <c r="P245" s="497"/>
      <c r="Q245" s="497"/>
      <c r="R245" s="497"/>
      <c r="S245" s="497"/>
      <c r="T245" s="497"/>
      <c r="U245" s="497"/>
      <c r="V245" s="497"/>
      <c r="W245" s="497"/>
      <c r="X245" s="497"/>
    </row>
    <row r="246" spans="1:24" s="332" customFormat="1" ht="12.75">
      <c r="A246" s="243"/>
      <c r="B246" s="333"/>
      <c r="C246" s="334"/>
      <c r="D246" s="335"/>
      <c r="E246" s="336"/>
      <c r="F246" s="337"/>
      <c r="G246" s="337"/>
      <c r="H246" s="497"/>
      <c r="I246" s="497"/>
      <c r="J246" s="497"/>
      <c r="K246" s="497"/>
      <c r="L246" s="497"/>
      <c r="M246" s="497"/>
      <c r="N246" s="497"/>
      <c r="O246" s="497"/>
      <c r="P246" s="497"/>
      <c r="Q246" s="497"/>
      <c r="R246" s="497"/>
      <c r="S246" s="497"/>
      <c r="T246" s="497"/>
      <c r="U246" s="497"/>
      <c r="V246" s="497"/>
      <c r="W246" s="497"/>
      <c r="X246" s="497"/>
    </row>
    <row r="247" spans="1:24" s="332" customFormat="1" ht="12.75">
      <c r="A247" s="243"/>
      <c r="B247" s="333"/>
      <c r="C247" s="334"/>
      <c r="D247" s="335"/>
      <c r="E247" s="336"/>
      <c r="F247" s="337"/>
      <c r="G247" s="337"/>
      <c r="H247" s="497"/>
      <c r="I247" s="497"/>
      <c r="J247" s="497"/>
      <c r="K247" s="497"/>
      <c r="L247" s="497"/>
      <c r="M247" s="497"/>
      <c r="N247" s="497"/>
      <c r="O247" s="497"/>
      <c r="P247" s="497"/>
      <c r="Q247" s="497"/>
      <c r="R247" s="497"/>
      <c r="S247" s="497"/>
      <c r="T247" s="497"/>
      <c r="U247" s="497"/>
      <c r="V247" s="497"/>
      <c r="W247" s="497"/>
      <c r="X247" s="497"/>
    </row>
    <row r="248" spans="1:24" s="332" customFormat="1" ht="12.75">
      <c r="A248" s="243"/>
      <c r="B248" s="333"/>
      <c r="C248" s="334"/>
      <c r="D248" s="335"/>
      <c r="E248" s="336"/>
      <c r="F248" s="337"/>
      <c r="G248" s="337"/>
      <c r="H248" s="497"/>
      <c r="I248" s="497"/>
      <c r="J248" s="497"/>
      <c r="K248" s="497"/>
      <c r="L248" s="497"/>
      <c r="M248" s="497"/>
      <c r="N248" s="497"/>
      <c r="O248" s="497"/>
      <c r="P248" s="497"/>
      <c r="Q248" s="497"/>
      <c r="R248" s="497"/>
      <c r="S248" s="497"/>
      <c r="T248" s="497"/>
      <c r="U248" s="497"/>
      <c r="V248" s="497"/>
      <c r="W248" s="497"/>
      <c r="X248" s="497"/>
    </row>
    <row r="249" spans="1:24" s="332" customFormat="1" ht="12.75">
      <c r="A249" s="243"/>
      <c r="B249" s="333"/>
      <c r="C249" s="334"/>
      <c r="D249" s="335"/>
      <c r="E249" s="336"/>
      <c r="F249" s="337"/>
      <c r="G249" s="337"/>
      <c r="H249" s="497"/>
      <c r="I249" s="497"/>
      <c r="J249" s="497"/>
      <c r="K249" s="497"/>
      <c r="L249" s="497"/>
      <c r="M249" s="497"/>
      <c r="N249" s="497"/>
      <c r="O249" s="497"/>
      <c r="P249" s="497"/>
      <c r="Q249" s="497"/>
      <c r="R249" s="497"/>
      <c r="S249" s="497"/>
      <c r="T249" s="497"/>
      <c r="U249" s="497"/>
      <c r="V249" s="497"/>
      <c r="W249" s="497"/>
      <c r="X249" s="497"/>
    </row>
    <row r="250" spans="1:24" s="332" customFormat="1" ht="12.75">
      <c r="A250" s="243"/>
      <c r="B250" s="333"/>
      <c r="C250" s="334"/>
      <c r="D250" s="335"/>
      <c r="E250" s="336"/>
      <c r="F250" s="337"/>
      <c r="G250" s="337"/>
      <c r="H250" s="497"/>
      <c r="I250" s="497"/>
      <c r="J250" s="497"/>
      <c r="K250" s="497"/>
      <c r="L250" s="497"/>
      <c r="M250" s="497"/>
      <c r="N250" s="497"/>
      <c r="O250" s="497"/>
      <c r="P250" s="497"/>
      <c r="Q250" s="497"/>
      <c r="R250" s="497"/>
      <c r="S250" s="497"/>
      <c r="T250" s="497"/>
      <c r="U250" s="497"/>
      <c r="V250" s="497"/>
      <c r="W250" s="497"/>
      <c r="X250" s="497"/>
    </row>
    <row r="251" spans="1:24" s="332" customFormat="1" ht="12.75">
      <c r="A251" s="243"/>
      <c r="B251" s="333"/>
      <c r="C251" s="334"/>
      <c r="D251" s="335"/>
      <c r="E251" s="336"/>
      <c r="F251" s="337"/>
      <c r="G251" s="337"/>
      <c r="H251" s="497"/>
      <c r="I251" s="497"/>
      <c r="J251" s="497"/>
      <c r="K251" s="497"/>
      <c r="L251" s="497"/>
      <c r="M251" s="497"/>
      <c r="N251" s="497"/>
      <c r="O251" s="497"/>
      <c r="P251" s="497"/>
      <c r="Q251" s="497"/>
      <c r="R251" s="497"/>
      <c r="S251" s="497"/>
      <c r="T251" s="497"/>
      <c r="U251" s="497"/>
      <c r="V251" s="497"/>
      <c r="W251" s="497"/>
      <c r="X251" s="497"/>
    </row>
    <row r="252" spans="1:24" s="332" customFormat="1" ht="12.75">
      <c r="A252" s="243"/>
      <c r="B252" s="333"/>
      <c r="C252" s="334"/>
      <c r="D252" s="335"/>
      <c r="E252" s="336"/>
      <c r="F252" s="337"/>
      <c r="G252" s="337"/>
      <c r="H252" s="497"/>
      <c r="I252" s="497"/>
      <c r="J252" s="497"/>
      <c r="K252" s="497"/>
      <c r="L252" s="497"/>
      <c r="M252" s="497"/>
      <c r="N252" s="497"/>
      <c r="O252" s="497"/>
      <c r="P252" s="497"/>
      <c r="Q252" s="497"/>
      <c r="R252" s="497"/>
      <c r="S252" s="497"/>
      <c r="T252" s="497"/>
      <c r="U252" s="497"/>
      <c r="V252" s="497"/>
      <c r="W252" s="497"/>
      <c r="X252" s="497"/>
    </row>
    <row r="253" spans="1:24" s="332" customFormat="1" ht="12.75">
      <c r="A253" s="243"/>
      <c r="B253" s="333"/>
      <c r="C253" s="334"/>
      <c r="D253" s="335"/>
      <c r="E253" s="336"/>
      <c r="F253" s="337"/>
      <c r="G253" s="337"/>
      <c r="H253" s="497"/>
      <c r="I253" s="497"/>
      <c r="J253" s="497"/>
      <c r="K253" s="497"/>
      <c r="L253" s="497"/>
      <c r="M253" s="497"/>
      <c r="N253" s="497"/>
      <c r="O253" s="497"/>
      <c r="P253" s="497"/>
      <c r="Q253" s="497"/>
      <c r="R253" s="497"/>
      <c r="S253" s="497"/>
      <c r="T253" s="497"/>
      <c r="U253" s="497"/>
      <c r="V253" s="497"/>
      <c r="W253" s="497"/>
      <c r="X253" s="497"/>
    </row>
    <row r="254" spans="1:24" s="332" customFormat="1" ht="12.75">
      <c r="A254" s="243"/>
      <c r="B254" s="333"/>
      <c r="C254" s="334"/>
      <c r="D254" s="335"/>
      <c r="E254" s="336"/>
      <c r="F254" s="337"/>
      <c r="G254" s="337"/>
      <c r="H254" s="497"/>
      <c r="I254" s="497"/>
      <c r="J254" s="497"/>
      <c r="K254" s="497"/>
      <c r="L254" s="497"/>
      <c r="M254" s="497"/>
      <c r="N254" s="497"/>
      <c r="O254" s="497"/>
      <c r="P254" s="497"/>
      <c r="Q254" s="497"/>
      <c r="R254" s="497"/>
      <c r="S254" s="497"/>
      <c r="T254" s="497"/>
      <c r="U254" s="497"/>
      <c r="V254" s="497"/>
      <c r="W254" s="497"/>
      <c r="X254" s="497"/>
    </row>
    <row r="255" spans="1:24" s="332" customFormat="1" ht="12.75">
      <c r="A255" s="243"/>
      <c r="B255" s="333"/>
      <c r="C255" s="334"/>
      <c r="D255" s="335"/>
      <c r="E255" s="336"/>
      <c r="F255" s="337"/>
      <c r="G255" s="337"/>
      <c r="H255" s="497"/>
      <c r="I255" s="497"/>
      <c r="J255" s="497"/>
      <c r="K255" s="497"/>
      <c r="L255" s="497"/>
      <c r="M255" s="497"/>
      <c r="N255" s="497"/>
      <c r="O255" s="497"/>
      <c r="P255" s="497"/>
      <c r="Q255" s="497"/>
      <c r="R255" s="497"/>
      <c r="S255" s="497"/>
      <c r="T255" s="497"/>
      <c r="U255" s="497"/>
      <c r="V255" s="497"/>
      <c r="W255" s="497"/>
      <c r="X255" s="497"/>
    </row>
    <row r="256" spans="1:24" s="332" customFormat="1" ht="12.75">
      <c r="A256" s="243"/>
      <c r="B256" s="333"/>
      <c r="C256" s="334"/>
      <c r="D256" s="335"/>
      <c r="E256" s="336"/>
      <c r="F256" s="337"/>
      <c r="G256" s="337"/>
      <c r="H256" s="497"/>
      <c r="I256" s="497"/>
      <c r="J256" s="497"/>
      <c r="K256" s="497"/>
      <c r="L256" s="497"/>
      <c r="M256" s="497"/>
      <c r="N256" s="497"/>
      <c r="O256" s="497"/>
      <c r="P256" s="497"/>
      <c r="Q256" s="497"/>
      <c r="R256" s="497"/>
      <c r="S256" s="497"/>
      <c r="T256" s="497"/>
      <c r="U256" s="497"/>
      <c r="V256" s="497"/>
      <c r="W256" s="497"/>
      <c r="X256" s="497"/>
    </row>
    <row r="257" spans="1:24" s="332" customFormat="1" ht="12.75">
      <c r="A257" s="243"/>
      <c r="B257" s="333"/>
      <c r="C257" s="334"/>
      <c r="D257" s="335"/>
      <c r="E257" s="336"/>
      <c r="F257" s="337"/>
      <c r="G257" s="337"/>
      <c r="H257" s="497"/>
      <c r="I257" s="497"/>
      <c r="J257" s="497"/>
      <c r="K257" s="497"/>
      <c r="L257" s="497"/>
      <c r="M257" s="497"/>
      <c r="N257" s="497"/>
      <c r="O257" s="497"/>
      <c r="P257" s="497"/>
      <c r="Q257" s="497"/>
      <c r="R257" s="497"/>
      <c r="S257" s="497"/>
      <c r="T257" s="497"/>
      <c r="U257" s="497"/>
      <c r="V257" s="497"/>
      <c r="W257" s="497"/>
      <c r="X257" s="497"/>
    </row>
    <row r="258" spans="1:24" s="332" customFormat="1" ht="12.75">
      <c r="A258" s="243"/>
      <c r="B258" s="333"/>
      <c r="C258" s="334"/>
      <c r="D258" s="335"/>
      <c r="E258" s="336"/>
      <c r="F258" s="337"/>
      <c r="G258" s="337"/>
      <c r="H258" s="497"/>
      <c r="I258" s="497"/>
      <c r="J258" s="497"/>
      <c r="K258" s="497"/>
      <c r="L258" s="497"/>
      <c r="M258" s="497"/>
      <c r="N258" s="497"/>
      <c r="O258" s="497"/>
      <c r="P258" s="497"/>
      <c r="Q258" s="497"/>
      <c r="R258" s="497"/>
      <c r="S258" s="497"/>
      <c r="T258" s="497"/>
      <c r="U258" s="497"/>
      <c r="V258" s="497"/>
      <c r="W258" s="497"/>
      <c r="X258" s="497"/>
    </row>
    <row r="259" spans="1:24" s="332" customFormat="1" ht="12.75">
      <c r="A259" s="243"/>
      <c r="B259" s="333"/>
      <c r="C259" s="334"/>
      <c r="D259" s="335"/>
      <c r="E259" s="336"/>
      <c r="F259" s="337"/>
      <c r="G259" s="337"/>
      <c r="H259" s="497"/>
      <c r="I259" s="497"/>
      <c r="J259" s="497"/>
      <c r="K259" s="497"/>
      <c r="L259" s="497"/>
      <c r="M259" s="497"/>
      <c r="N259" s="497"/>
      <c r="O259" s="497"/>
      <c r="P259" s="497"/>
      <c r="Q259" s="497"/>
      <c r="R259" s="497"/>
      <c r="S259" s="497"/>
      <c r="T259" s="497"/>
      <c r="U259" s="497"/>
      <c r="V259" s="497"/>
      <c r="W259" s="497"/>
      <c r="X259" s="497"/>
    </row>
    <row r="260" spans="1:24" s="332" customFormat="1" ht="12.75">
      <c r="A260" s="243"/>
      <c r="B260" s="333"/>
      <c r="C260" s="334"/>
      <c r="D260" s="335"/>
      <c r="E260" s="336"/>
      <c r="F260" s="337"/>
      <c r="G260" s="337"/>
      <c r="H260" s="497"/>
      <c r="I260" s="497"/>
      <c r="J260" s="497"/>
      <c r="K260" s="497"/>
      <c r="L260" s="497"/>
      <c r="M260" s="497"/>
      <c r="N260" s="497"/>
      <c r="O260" s="497"/>
      <c r="P260" s="497"/>
      <c r="Q260" s="497"/>
      <c r="R260" s="497"/>
      <c r="S260" s="497"/>
      <c r="T260" s="497"/>
      <c r="U260" s="497"/>
      <c r="V260" s="497"/>
      <c r="W260" s="497"/>
      <c r="X260" s="497"/>
    </row>
    <row r="261" spans="1:24" s="332" customFormat="1" ht="12.75">
      <c r="A261" s="243"/>
      <c r="B261" s="333"/>
      <c r="C261" s="334"/>
      <c r="D261" s="335"/>
      <c r="E261" s="336"/>
      <c r="F261" s="337"/>
      <c r="G261" s="337"/>
      <c r="H261" s="497"/>
      <c r="I261" s="497"/>
      <c r="J261" s="497"/>
      <c r="K261" s="497"/>
      <c r="L261" s="497"/>
      <c r="M261" s="497"/>
      <c r="N261" s="497"/>
      <c r="O261" s="497"/>
      <c r="P261" s="497"/>
      <c r="Q261" s="497"/>
      <c r="R261" s="497"/>
      <c r="S261" s="497"/>
      <c r="T261" s="497"/>
      <c r="U261" s="497"/>
      <c r="V261" s="497"/>
      <c r="W261" s="497"/>
      <c r="X261" s="497"/>
    </row>
    <row r="262" spans="1:24" s="332" customFormat="1" ht="12.75">
      <c r="A262" s="243"/>
      <c r="B262" s="333"/>
      <c r="C262" s="334"/>
      <c r="D262" s="335"/>
      <c r="E262" s="336"/>
      <c r="F262" s="337"/>
      <c r="G262" s="337"/>
      <c r="H262" s="497"/>
      <c r="I262" s="497"/>
      <c r="J262" s="497"/>
      <c r="K262" s="497"/>
      <c r="L262" s="497"/>
      <c r="M262" s="497"/>
      <c r="N262" s="497"/>
      <c r="O262" s="497"/>
      <c r="P262" s="497"/>
      <c r="Q262" s="497"/>
      <c r="R262" s="497"/>
      <c r="S262" s="497"/>
      <c r="T262" s="497"/>
      <c r="U262" s="497"/>
      <c r="V262" s="497"/>
      <c r="W262" s="497"/>
      <c r="X262" s="497"/>
    </row>
    <row r="263" spans="1:24" s="332" customFormat="1" ht="12.75">
      <c r="A263" s="243"/>
      <c r="B263" s="333"/>
      <c r="C263" s="334"/>
      <c r="D263" s="335"/>
      <c r="E263" s="336"/>
      <c r="F263" s="337"/>
      <c r="G263" s="337"/>
      <c r="H263" s="497"/>
      <c r="I263" s="497"/>
      <c r="J263" s="497"/>
      <c r="K263" s="497"/>
      <c r="L263" s="497"/>
      <c r="M263" s="497"/>
      <c r="N263" s="497"/>
      <c r="O263" s="497"/>
      <c r="P263" s="497"/>
      <c r="Q263" s="497"/>
      <c r="R263" s="497"/>
      <c r="S263" s="497"/>
      <c r="T263" s="497"/>
      <c r="U263" s="497"/>
      <c r="V263" s="497"/>
      <c r="W263" s="497"/>
      <c r="X263" s="497"/>
    </row>
    <row r="264" spans="1:24" s="332" customFormat="1" ht="12.75">
      <c r="A264" s="243"/>
      <c r="B264" s="333"/>
      <c r="C264" s="334"/>
      <c r="D264" s="335"/>
      <c r="E264" s="336"/>
      <c r="F264" s="337"/>
      <c r="G264" s="337"/>
      <c r="H264" s="497"/>
      <c r="I264" s="497"/>
      <c r="J264" s="497"/>
      <c r="K264" s="497"/>
      <c r="L264" s="497"/>
      <c r="M264" s="497"/>
      <c r="N264" s="497"/>
      <c r="O264" s="497"/>
      <c r="P264" s="497"/>
      <c r="Q264" s="497"/>
      <c r="R264" s="497"/>
      <c r="S264" s="497"/>
      <c r="T264" s="497"/>
      <c r="U264" s="497"/>
      <c r="V264" s="497"/>
      <c r="W264" s="497"/>
      <c r="X264" s="497"/>
    </row>
    <row r="265" spans="1:24" s="332" customFormat="1" ht="12.75">
      <c r="A265" s="243"/>
      <c r="B265" s="333"/>
      <c r="C265" s="334"/>
      <c r="D265" s="335"/>
      <c r="E265" s="336"/>
      <c r="F265" s="337"/>
      <c r="G265" s="337"/>
      <c r="H265" s="497"/>
      <c r="I265" s="497"/>
      <c r="J265" s="497"/>
      <c r="K265" s="497"/>
      <c r="L265" s="497"/>
      <c r="M265" s="497"/>
      <c r="N265" s="497"/>
      <c r="O265" s="497"/>
      <c r="P265" s="497"/>
      <c r="Q265" s="497"/>
      <c r="R265" s="497"/>
      <c r="S265" s="497"/>
      <c r="T265" s="497"/>
      <c r="U265" s="497"/>
      <c r="V265" s="497"/>
      <c r="W265" s="497"/>
      <c r="X265" s="497"/>
    </row>
    <row r="266" spans="1:24" s="332" customFormat="1" ht="12.75">
      <c r="A266" s="243"/>
      <c r="B266" s="333"/>
      <c r="C266" s="334"/>
      <c r="D266" s="335"/>
      <c r="E266" s="336"/>
      <c r="F266" s="337"/>
      <c r="G266" s="337"/>
      <c r="H266" s="497"/>
      <c r="I266" s="497"/>
      <c r="J266" s="497"/>
      <c r="K266" s="497"/>
      <c r="L266" s="497"/>
      <c r="M266" s="497"/>
      <c r="N266" s="497"/>
      <c r="O266" s="497"/>
      <c r="P266" s="497"/>
      <c r="Q266" s="497"/>
      <c r="R266" s="497"/>
      <c r="S266" s="497"/>
      <c r="T266" s="497"/>
      <c r="U266" s="497"/>
      <c r="V266" s="497"/>
      <c r="W266" s="497"/>
      <c r="X266" s="497"/>
    </row>
    <row r="267" spans="1:24" s="332" customFormat="1" ht="12.75">
      <c r="A267" s="243"/>
      <c r="B267" s="333"/>
      <c r="C267" s="334"/>
      <c r="D267" s="335"/>
      <c r="E267" s="336"/>
      <c r="F267" s="337"/>
      <c r="G267" s="337"/>
      <c r="H267" s="497"/>
      <c r="I267" s="497"/>
      <c r="J267" s="497"/>
      <c r="K267" s="497"/>
      <c r="L267" s="497"/>
      <c r="M267" s="497"/>
      <c r="N267" s="497"/>
      <c r="O267" s="497"/>
      <c r="P267" s="497"/>
      <c r="Q267" s="497"/>
      <c r="R267" s="497"/>
      <c r="S267" s="497"/>
      <c r="T267" s="497"/>
      <c r="U267" s="497"/>
      <c r="V267" s="497"/>
      <c r="W267" s="497"/>
      <c r="X267" s="497"/>
    </row>
    <row r="268" spans="1:24" s="332" customFormat="1" ht="12.75">
      <c r="A268" s="243"/>
      <c r="B268" s="333"/>
      <c r="C268" s="334"/>
      <c r="D268" s="335"/>
      <c r="E268" s="336"/>
      <c r="F268" s="337"/>
      <c r="G268" s="337"/>
      <c r="H268" s="497"/>
      <c r="I268" s="497"/>
      <c r="J268" s="497"/>
      <c r="K268" s="497"/>
      <c r="L268" s="497"/>
      <c r="M268" s="497"/>
      <c r="N268" s="497"/>
      <c r="O268" s="497"/>
      <c r="P268" s="497"/>
      <c r="Q268" s="497"/>
      <c r="R268" s="497"/>
      <c r="S268" s="497"/>
      <c r="T268" s="497"/>
      <c r="U268" s="497"/>
      <c r="V268" s="497"/>
      <c r="W268" s="497"/>
      <c r="X268" s="497"/>
    </row>
    <row r="269" spans="1:24" s="332" customFormat="1" ht="12.75">
      <c r="A269" s="243"/>
      <c r="B269" s="333"/>
      <c r="C269" s="334"/>
      <c r="D269" s="335"/>
      <c r="E269" s="336"/>
      <c r="F269" s="337"/>
      <c r="G269" s="337"/>
      <c r="H269" s="497"/>
      <c r="I269" s="497"/>
      <c r="J269" s="497"/>
      <c r="K269" s="497"/>
      <c r="L269" s="497"/>
      <c r="M269" s="497"/>
      <c r="N269" s="497"/>
      <c r="O269" s="497"/>
      <c r="P269" s="497"/>
      <c r="Q269" s="497"/>
      <c r="R269" s="497"/>
      <c r="S269" s="497"/>
      <c r="T269" s="497"/>
      <c r="U269" s="497"/>
      <c r="V269" s="497"/>
      <c r="W269" s="497"/>
      <c r="X269" s="497"/>
    </row>
    <row r="270" spans="1:24" s="332" customFormat="1" ht="12.75">
      <c r="A270" s="243"/>
      <c r="B270" s="333"/>
      <c r="C270" s="334"/>
      <c r="D270" s="335"/>
      <c r="E270" s="336"/>
      <c r="F270" s="337"/>
      <c r="G270" s="337"/>
      <c r="H270" s="497"/>
      <c r="I270" s="497"/>
      <c r="J270" s="497"/>
      <c r="K270" s="497"/>
      <c r="L270" s="497"/>
      <c r="M270" s="497"/>
      <c r="N270" s="497"/>
      <c r="O270" s="497"/>
      <c r="P270" s="497"/>
      <c r="Q270" s="497"/>
      <c r="R270" s="497"/>
      <c r="S270" s="497"/>
      <c r="T270" s="497"/>
      <c r="U270" s="497"/>
      <c r="V270" s="497"/>
      <c r="W270" s="497"/>
      <c r="X270" s="497"/>
    </row>
    <row r="271" spans="1:24" s="332" customFormat="1" ht="12.75">
      <c r="A271" s="243"/>
      <c r="B271" s="333"/>
      <c r="C271" s="334"/>
      <c r="D271" s="335"/>
      <c r="E271" s="336"/>
      <c r="F271" s="337"/>
      <c r="G271" s="337"/>
      <c r="H271" s="497"/>
      <c r="I271" s="497"/>
      <c r="J271" s="497"/>
      <c r="K271" s="497"/>
      <c r="L271" s="497"/>
      <c r="M271" s="497"/>
      <c r="N271" s="497"/>
      <c r="O271" s="497"/>
      <c r="P271" s="497"/>
      <c r="Q271" s="497"/>
      <c r="R271" s="497"/>
      <c r="S271" s="497"/>
      <c r="T271" s="497"/>
      <c r="U271" s="497"/>
      <c r="V271" s="497"/>
      <c r="W271" s="497"/>
      <c r="X271" s="497"/>
    </row>
    <row r="272" spans="1:24" s="332" customFormat="1" ht="12.75">
      <c r="A272" s="243"/>
      <c r="B272" s="333"/>
      <c r="C272" s="334"/>
      <c r="D272" s="335"/>
      <c r="E272" s="336"/>
      <c r="F272" s="337"/>
      <c r="G272" s="337"/>
      <c r="H272" s="497"/>
      <c r="I272" s="497"/>
      <c r="J272" s="497"/>
      <c r="K272" s="497"/>
      <c r="L272" s="497"/>
      <c r="M272" s="497"/>
      <c r="N272" s="497"/>
      <c r="O272" s="497"/>
      <c r="P272" s="497"/>
      <c r="Q272" s="497"/>
      <c r="R272" s="497"/>
      <c r="S272" s="497"/>
      <c r="T272" s="497"/>
      <c r="U272" s="497"/>
      <c r="V272" s="497"/>
      <c r="W272" s="497"/>
      <c r="X272" s="497"/>
    </row>
    <row r="273" spans="1:24" s="332" customFormat="1" ht="12.75">
      <c r="A273" s="243"/>
      <c r="B273" s="333"/>
      <c r="C273" s="334"/>
      <c r="D273" s="335"/>
      <c r="E273" s="336"/>
      <c r="F273" s="337"/>
      <c r="G273" s="337"/>
      <c r="H273" s="497"/>
      <c r="I273" s="497"/>
      <c r="J273" s="497"/>
      <c r="K273" s="497"/>
      <c r="L273" s="497"/>
      <c r="M273" s="497"/>
      <c r="N273" s="497"/>
      <c r="O273" s="497"/>
      <c r="P273" s="497"/>
      <c r="Q273" s="497"/>
      <c r="R273" s="497"/>
      <c r="S273" s="497"/>
      <c r="T273" s="497"/>
      <c r="U273" s="497"/>
      <c r="V273" s="497"/>
      <c r="W273" s="497"/>
      <c r="X273" s="497"/>
    </row>
    <row r="274" spans="1:24" s="332" customFormat="1" ht="12.75">
      <c r="A274" s="243"/>
      <c r="B274" s="333"/>
      <c r="C274" s="334"/>
      <c r="D274" s="335"/>
      <c r="E274" s="336"/>
      <c r="F274" s="337"/>
      <c r="G274" s="337"/>
      <c r="H274" s="497"/>
      <c r="I274" s="497"/>
      <c r="J274" s="497"/>
      <c r="K274" s="497"/>
      <c r="L274" s="497"/>
      <c r="M274" s="497"/>
      <c r="N274" s="497"/>
      <c r="O274" s="497"/>
      <c r="P274" s="497"/>
      <c r="Q274" s="497"/>
      <c r="R274" s="497"/>
      <c r="S274" s="497"/>
      <c r="T274" s="497"/>
      <c r="U274" s="497"/>
      <c r="V274" s="497"/>
      <c r="W274" s="497"/>
      <c r="X274" s="497"/>
    </row>
    <row r="275" spans="1:24" s="332" customFormat="1" ht="12.75">
      <c r="A275" s="243"/>
      <c r="B275" s="333"/>
      <c r="C275" s="334"/>
      <c r="D275" s="335"/>
      <c r="E275" s="336"/>
      <c r="F275" s="337"/>
      <c r="G275" s="337"/>
      <c r="H275" s="497"/>
      <c r="I275" s="497"/>
      <c r="J275" s="497"/>
      <c r="K275" s="497"/>
      <c r="L275" s="497"/>
      <c r="M275" s="497"/>
      <c r="N275" s="497"/>
      <c r="O275" s="497"/>
      <c r="P275" s="497"/>
      <c r="Q275" s="497"/>
      <c r="R275" s="497"/>
      <c r="S275" s="497"/>
      <c r="T275" s="497"/>
      <c r="U275" s="497"/>
      <c r="V275" s="497"/>
      <c r="W275" s="497"/>
      <c r="X275" s="497"/>
    </row>
    <row r="276" spans="1:24" s="332" customFormat="1" ht="12.75">
      <c r="A276" s="243"/>
      <c r="B276" s="333"/>
      <c r="C276" s="334"/>
      <c r="D276" s="335"/>
      <c r="E276" s="336"/>
      <c r="F276" s="337"/>
      <c r="G276" s="337"/>
      <c r="H276" s="497"/>
      <c r="I276" s="497"/>
      <c r="J276" s="497"/>
      <c r="K276" s="497"/>
      <c r="L276" s="497"/>
      <c r="M276" s="497"/>
      <c r="N276" s="497"/>
      <c r="O276" s="497"/>
      <c r="P276" s="497"/>
      <c r="Q276" s="497"/>
      <c r="R276" s="497"/>
      <c r="S276" s="497"/>
      <c r="T276" s="497"/>
      <c r="U276" s="497"/>
      <c r="V276" s="497"/>
      <c r="W276" s="497"/>
      <c r="X276" s="497"/>
    </row>
    <row r="277" spans="1:24" s="332" customFormat="1" ht="12.75">
      <c r="A277" s="243"/>
      <c r="B277" s="333"/>
      <c r="C277" s="334"/>
      <c r="D277" s="335"/>
      <c r="E277" s="336"/>
      <c r="F277" s="337"/>
      <c r="G277" s="337"/>
      <c r="H277" s="497"/>
      <c r="I277" s="497"/>
      <c r="J277" s="497"/>
      <c r="K277" s="497"/>
      <c r="L277" s="497"/>
      <c r="M277" s="497"/>
      <c r="N277" s="497"/>
      <c r="O277" s="497"/>
      <c r="P277" s="497"/>
      <c r="Q277" s="497"/>
      <c r="R277" s="497"/>
      <c r="S277" s="497"/>
      <c r="T277" s="497"/>
      <c r="U277" s="497"/>
      <c r="V277" s="497"/>
      <c r="W277" s="497"/>
      <c r="X277" s="497"/>
    </row>
    <row r="278" spans="1:24" s="332" customFormat="1" ht="12.75">
      <c r="A278" s="243"/>
      <c r="B278" s="333"/>
      <c r="C278" s="334"/>
      <c r="D278" s="335"/>
      <c r="E278" s="336"/>
      <c r="F278" s="337"/>
      <c r="G278" s="337"/>
      <c r="H278" s="497"/>
      <c r="I278" s="497"/>
      <c r="J278" s="497"/>
      <c r="K278" s="497"/>
      <c r="L278" s="497"/>
      <c r="M278" s="497"/>
      <c r="N278" s="497"/>
      <c r="O278" s="497"/>
      <c r="P278" s="497"/>
      <c r="Q278" s="497"/>
      <c r="R278" s="497"/>
      <c r="S278" s="497"/>
      <c r="T278" s="497"/>
      <c r="U278" s="497"/>
      <c r="V278" s="497"/>
      <c r="W278" s="497"/>
      <c r="X278" s="497"/>
    </row>
    <row r="279" spans="1:24" s="332" customFormat="1" ht="12.75">
      <c r="A279" s="243"/>
      <c r="B279" s="333"/>
      <c r="C279" s="334"/>
      <c r="D279" s="335"/>
      <c r="E279" s="336"/>
      <c r="F279" s="337"/>
      <c r="G279" s="337"/>
      <c r="H279" s="497"/>
      <c r="I279" s="497"/>
      <c r="J279" s="497"/>
      <c r="K279" s="497"/>
      <c r="L279" s="497"/>
      <c r="M279" s="497"/>
      <c r="N279" s="497"/>
      <c r="O279" s="497"/>
      <c r="P279" s="497"/>
      <c r="Q279" s="497"/>
      <c r="R279" s="497"/>
      <c r="S279" s="497"/>
      <c r="T279" s="497"/>
      <c r="U279" s="497"/>
      <c r="V279" s="497"/>
      <c r="W279" s="497"/>
      <c r="X279" s="497"/>
    </row>
    <row r="280" spans="1:24" s="332" customFormat="1" ht="12.75">
      <c r="A280" s="243"/>
      <c r="B280" s="333"/>
      <c r="C280" s="334"/>
      <c r="D280" s="335"/>
      <c r="E280" s="336"/>
      <c r="F280" s="337"/>
      <c r="G280" s="337"/>
      <c r="H280" s="497"/>
      <c r="I280" s="497"/>
      <c r="J280" s="497"/>
      <c r="K280" s="497"/>
      <c r="L280" s="497"/>
      <c r="M280" s="497"/>
      <c r="N280" s="497"/>
      <c r="O280" s="497"/>
      <c r="P280" s="497"/>
      <c r="Q280" s="497"/>
      <c r="R280" s="497"/>
      <c r="S280" s="497"/>
      <c r="T280" s="497"/>
      <c r="U280" s="497"/>
      <c r="V280" s="497"/>
      <c r="W280" s="497"/>
      <c r="X280" s="497"/>
    </row>
    <row r="281" spans="1:24" s="332" customFormat="1" ht="12.75">
      <c r="A281" s="243"/>
      <c r="B281" s="333"/>
      <c r="C281" s="334"/>
      <c r="D281" s="335"/>
      <c r="E281" s="336"/>
      <c r="F281" s="337"/>
      <c r="G281" s="337"/>
      <c r="H281" s="497"/>
      <c r="I281" s="497"/>
      <c r="J281" s="497"/>
      <c r="K281" s="497"/>
      <c r="L281" s="497"/>
      <c r="M281" s="497"/>
      <c r="N281" s="497"/>
      <c r="O281" s="497"/>
      <c r="P281" s="497"/>
      <c r="Q281" s="497"/>
      <c r="R281" s="497"/>
      <c r="S281" s="497"/>
      <c r="T281" s="497"/>
      <c r="U281" s="497"/>
      <c r="V281" s="497"/>
      <c r="W281" s="497"/>
      <c r="X281" s="497"/>
    </row>
    <row r="282" spans="1:24" s="332" customFormat="1" ht="12.75">
      <c r="A282" s="243"/>
      <c r="B282" s="333"/>
      <c r="C282" s="334"/>
      <c r="D282" s="335"/>
      <c r="E282" s="336"/>
      <c r="F282" s="337"/>
      <c r="G282" s="337"/>
      <c r="H282" s="497"/>
      <c r="I282" s="497"/>
      <c r="J282" s="497"/>
      <c r="K282" s="497"/>
      <c r="L282" s="497"/>
      <c r="M282" s="497"/>
      <c r="N282" s="497"/>
      <c r="O282" s="497"/>
      <c r="P282" s="497"/>
      <c r="Q282" s="497"/>
      <c r="R282" s="497"/>
      <c r="S282" s="497"/>
      <c r="T282" s="497"/>
      <c r="U282" s="497"/>
      <c r="V282" s="497"/>
      <c r="W282" s="497"/>
      <c r="X282" s="497"/>
    </row>
    <row r="283" spans="1:24" s="332" customFormat="1" ht="12.75">
      <c r="A283" s="243"/>
      <c r="B283" s="333"/>
      <c r="C283" s="334"/>
      <c r="D283" s="335"/>
      <c r="E283" s="336"/>
      <c r="F283" s="337"/>
      <c r="G283" s="337"/>
      <c r="H283" s="497"/>
      <c r="I283" s="497"/>
      <c r="J283" s="497"/>
      <c r="K283" s="497"/>
      <c r="L283" s="497"/>
      <c r="M283" s="497"/>
      <c r="N283" s="497"/>
      <c r="O283" s="497"/>
      <c r="P283" s="497"/>
      <c r="Q283" s="497"/>
      <c r="R283" s="497"/>
      <c r="S283" s="497"/>
      <c r="T283" s="497"/>
      <c r="U283" s="497"/>
      <c r="V283" s="497"/>
      <c r="W283" s="497"/>
      <c r="X283" s="497"/>
    </row>
    <row r="284" spans="1:24" s="332" customFormat="1" ht="12.75">
      <c r="A284" s="243"/>
      <c r="B284" s="333"/>
      <c r="C284" s="334"/>
      <c r="D284" s="335"/>
      <c r="E284" s="336"/>
      <c r="F284" s="337"/>
      <c r="G284" s="337"/>
      <c r="H284" s="497"/>
      <c r="I284" s="497"/>
      <c r="J284" s="497"/>
      <c r="K284" s="497"/>
      <c r="L284" s="497"/>
      <c r="M284" s="497"/>
      <c r="N284" s="497"/>
      <c r="O284" s="497"/>
      <c r="P284" s="497"/>
      <c r="Q284" s="497"/>
      <c r="R284" s="497"/>
      <c r="S284" s="497"/>
      <c r="T284" s="497"/>
      <c r="U284" s="497"/>
      <c r="V284" s="497"/>
      <c r="W284" s="497"/>
      <c r="X284" s="497"/>
    </row>
    <row r="285" spans="1:24" s="332" customFormat="1" ht="12.75">
      <c r="A285" s="243"/>
      <c r="B285" s="333"/>
      <c r="C285" s="334"/>
      <c r="D285" s="335"/>
      <c r="E285" s="336"/>
      <c r="F285" s="337"/>
      <c r="G285" s="337"/>
      <c r="H285" s="497"/>
      <c r="I285" s="497"/>
      <c r="J285" s="497"/>
      <c r="K285" s="497"/>
      <c r="L285" s="497"/>
      <c r="M285" s="497"/>
      <c r="N285" s="497"/>
      <c r="O285" s="497"/>
      <c r="P285" s="497"/>
      <c r="Q285" s="497"/>
      <c r="R285" s="497"/>
      <c r="S285" s="497"/>
      <c r="T285" s="497"/>
      <c r="U285" s="497"/>
      <c r="V285" s="497"/>
      <c r="W285" s="497"/>
      <c r="X285" s="497"/>
    </row>
    <row r="286" spans="1:24" s="332" customFormat="1" ht="12.75">
      <c r="A286" s="243"/>
      <c r="B286" s="333"/>
      <c r="C286" s="334"/>
      <c r="D286" s="335"/>
      <c r="E286" s="336"/>
      <c r="F286" s="337"/>
      <c r="G286" s="337"/>
      <c r="H286" s="497"/>
      <c r="I286" s="497"/>
      <c r="J286" s="497"/>
      <c r="K286" s="497"/>
      <c r="L286" s="497"/>
      <c r="M286" s="497"/>
      <c r="N286" s="497"/>
      <c r="O286" s="497"/>
      <c r="P286" s="497"/>
      <c r="Q286" s="497"/>
      <c r="R286" s="497"/>
      <c r="S286" s="497"/>
      <c r="T286" s="497"/>
      <c r="U286" s="497"/>
      <c r="V286" s="497"/>
      <c r="W286" s="497"/>
      <c r="X286" s="497"/>
    </row>
    <row r="287" spans="1:24" s="332" customFormat="1" ht="12.75">
      <c r="A287" s="243"/>
      <c r="B287" s="333"/>
      <c r="C287" s="334"/>
      <c r="D287" s="335"/>
      <c r="E287" s="336"/>
      <c r="F287" s="337"/>
      <c r="G287" s="337"/>
      <c r="H287" s="497"/>
      <c r="I287" s="497"/>
      <c r="J287" s="497"/>
      <c r="K287" s="497"/>
      <c r="L287" s="497"/>
      <c r="M287" s="497"/>
      <c r="N287" s="497"/>
      <c r="O287" s="497"/>
      <c r="P287" s="497"/>
      <c r="Q287" s="497"/>
      <c r="R287" s="497"/>
      <c r="S287" s="497"/>
      <c r="T287" s="497"/>
      <c r="U287" s="497"/>
      <c r="V287" s="497"/>
      <c r="W287" s="497"/>
      <c r="X287" s="497"/>
    </row>
    <row r="288" spans="1:24" s="332" customFormat="1" ht="12.75">
      <c r="A288" s="243"/>
      <c r="B288" s="333"/>
      <c r="C288" s="334"/>
      <c r="D288" s="335"/>
      <c r="E288" s="336"/>
      <c r="F288" s="337"/>
      <c r="G288" s="337"/>
      <c r="H288" s="497"/>
      <c r="I288" s="497"/>
      <c r="J288" s="497"/>
      <c r="K288" s="497"/>
      <c r="L288" s="497"/>
      <c r="M288" s="497"/>
      <c r="N288" s="497"/>
      <c r="O288" s="497"/>
      <c r="P288" s="497"/>
      <c r="Q288" s="497"/>
      <c r="R288" s="497"/>
      <c r="S288" s="497"/>
      <c r="T288" s="497"/>
      <c r="U288" s="497"/>
      <c r="V288" s="497"/>
      <c r="W288" s="497"/>
      <c r="X288" s="497"/>
    </row>
    <row r="289" spans="1:24" s="332" customFormat="1" ht="12.75">
      <c r="A289" s="243"/>
      <c r="B289" s="333"/>
      <c r="C289" s="334"/>
      <c r="D289" s="335"/>
      <c r="E289" s="336"/>
      <c r="F289" s="337"/>
      <c r="G289" s="337"/>
      <c r="H289" s="497"/>
      <c r="I289" s="497"/>
      <c r="J289" s="497"/>
      <c r="K289" s="497"/>
      <c r="L289" s="497"/>
      <c r="M289" s="497"/>
      <c r="N289" s="497"/>
      <c r="O289" s="497"/>
      <c r="P289" s="497"/>
      <c r="Q289" s="497"/>
      <c r="R289" s="497"/>
      <c r="S289" s="497"/>
      <c r="T289" s="497"/>
      <c r="U289" s="497"/>
      <c r="V289" s="497"/>
      <c r="W289" s="497"/>
      <c r="X289" s="497"/>
    </row>
    <row r="290" spans="1:24" s="332" customFormat="1" ht="12.75">
      <c r="A290" s="243"/>
      <c r="B290" s="333"/>
      <c r="C290" s="334"/>
      <c r="D290" s="335"/>
      <c r="E290" s="336"/>
      <c r="F290" s="337"/>
      <c r="G290" s="337"/>
      <c r="H290" s="497"/>
      <c r="I290" s="497"/>
      <c r="J290" s="497"/>
      <c r="K290" s="497"/>
      <c r="L290" s="497"/>
      <c r="M290" s="497"/>
      <c r="N290" s="497"/>
      <c r="O290" s="497"/>
      <c r="P290" s="497"/>
      <c r="Q290" s="497"/>
      <c r="R290" s="497"/>
      <c r="S290" s="497"/>
      <c r="T290" s="497"/>
      <c r="U290" s="497"/>
      <c r="V290" s="497"/>
      <c r="W290" s="497"/>
      <c r="X290" s="497"/>
    </row>
    <row r="291" spans="1:24" s="332" customFormat="1" ht="12.75">
      <c r="A291" s="243"/>
      <c r="B291" s="333"/>
      <c r="C291" s="334"/>
      <c r="D291" s="335"/>
      <c r="E291" s="336"/>
      <c r="F291" s="337"/>
      <c r="G291" s="337"/>
      <c r="H291" s="497"/>
      <c r="I291" s="497"/>
      <c r="J291" s="497"/>
      <c r="K291" s="497"/>
      <c r="L291" s="497"/>
      <c r="M291" s="497"/>
      <c r="N291" s="497"/>
      <c r="O291" s="497"/>
      <c r="P291" s="497"/>
      <c r="Q291" s="497"/>
      <c r="R291" s="497"/>
      <c r="S291" s="497"/>
      <c r="T291" s="497"/>
      <c r="U291" s="497"/>
      <c r="V291" s="497"/>
      <c r="W291" s="497"/>
      <c r="X291" s="497"/>
    </row>
    <row r="292" spans="1:24" s="332" customFormat="1" ht="12.75">
      <c r="A292" s="243"/>
      <c r="B292" s="333"/>
      <c r="C292" s="334"/>
      <c r="D292" s="335"/>
      <c r="E292" s="336"/>
      <c r="F292" s="337"/>
      <c r="G292" s="337"/>
      <c r="H292" s="497"/>
      <c r="I292" s="497"/>
      <c r="J292" s="497"/>
      <c r="K292" s="497"/>
      <c r="L292" s="497"/>
      <c r="M292" s="497"/>
      <c r="N292" s="497"/>
      <c r="O292" s="497"/>
      <c r="P292" s="497"/>
      <c r="Q292" s="497"/>
      <c r="R292" s="497"/>
      <c r="S292" s="497"/>
      <c r="T292" s="497"/>
      <c r="U292" s="497"/>
      <c r="V292" s="497"/>
      <c r="W292" s="497"/>
      <c r="X292" s="497"/>
    </row>
    <row r="293" spans="1:24" s="332" customFormat="1" ht="12.75">
      <c r="A293" s="243"/>
      <c r="B293" s="333"/>
      <c r="C293" s="334"/>
      <c r="D293" s="335"/>
      <c r="E293" s="336"/>
      <c r="F293" s="337"/>
      <c r="G293" s="337"/>
      <c r="H293" s="497"/>
      <c r="I293" s="497"/>
      <c r="J293" s="497"/>
      <c r="K293" s="497"/>
      <c r="L293" s="497"/>
      <c r="M293" s="497"/>
      <c r="N293" s="497"/>
      <c r="O293" s="497"/>
      <c r="P293" s="497"/>
      <c r="Q293" s="497"/>
      <c r="R293" s="497"/>
      <c r="S293" s="497"/>
      <c r="T293" s="497"/>
      <c r="U293" s="497"/>
      <c r="V293" s="497"/>
      <c r="W293" s="497"/>
      <c r="X293" s="497"/>
    </row>
    <row r="294" spans="1:24" s="332" customFormat="1" ht="12.75">
      <c r="A294" s="243"/>
      <c r="B294" s="333"/>
      <c r="C294" s="334"/>
      <c r="D294" s="335"/>
      <c r="E294" s="336"/>
      <c r="F294" s="337"/>
      <c r="G294" s="337"/>
      <c r="H294" s="497"/>
      <c r="I294" s="497"/>
      <c r="J294" s="497"/>
      <c r="K294" s="497"/>
      <c r="L294" s="497"/>
      <c r="M294" s="497"/>
      <c r="N294" s="497"/>
      <c r="O294" s="497"/>
      <c r="P294" s="497"/>
      <c r="Q294" s="497"/>
      <c r="R294" s="497"/>
      <c r="S294" s="497"/>
      <c r="T294" s="497"/>
      <c r="U294" s="497"/>
      <c r="V294" s="497"/>
      <c r="W294" s="497"/>
      <c r="X294" s="497"/>
    </row>
    <row r="295" spans="1:24" s="332" customFormat="1" ht="12.75">
      <c r="A295" s="243"/>
      <c r="B295" s="333"/>
      <c r="C295" s="334"/>
      <c r="D295" s="335"/>
      <c r="E295" s="336"/>
      <c r="F295" s="337"/>
      <c r="G295" s="337"/>
      <c r="H295" s="497"/>
      <c r="I295" s="497"/>
      <c r="J295" s="497"/>
      <c r="K295" s="497"/>
      <c r="L295" s="497"/>
      <c r="M295" s="497"/>
      <c r="N295" s="497"/>
      <c r="O295" s="497"/>
      <c r="P295" s="497"/>
      <c r="Q295" s="497"/>
      <c r="R295" s="497"/>
      <c r="S295" s="497"/>
      <c r="T295" s="497"/>
      <c r="U295" s="497"/>
      <c r="V295" s="497"/>
      <c r="W295" s="497"/>
      <c r="X295" s="497"/>
    </row>
    <row r="296" spans="1:24" s="332" customFormat="1" ht="12.75">
      <c r="A296" s="243"/>
      <c r="B296" s="333"/>
      <c r="C296" s="334"/>
      <c r="D296" s="335"/>
      <c r="E296" s="336"/>
      <c r="F296" s="337"/>
      <c r="G296" s="337"/>
      <c r="H296" s="497"/>
      <c r="I296" s="497"/>
      <c r="J296" s="497"/>
      <c r="K296" s="497"/>
      <c r="L296" s="497"/>
      <c r="M296" s="497"/>
      <c r="N296" s="497"/>
      <c r="O296" s="497"/>
      <c r="P296" s="497"/>
      <c r="Q296" s="497"/>
      <c r="R296" s="497"/>
      <c r="S296" s="497"/>
      <c r="T296" s="497"/>
      <c r="U296" s="497"/>
      <c r="V296" s="497"/>
      <c r="W296" s="497"/>
      <c r="X296" s="497"/>
    </row>
    <row r="297" spans="1:24" s="332" customFormat="1" ht="12.75">
      <c r="A297" s="243"/>
      <c r="B297" s="333"/>
      <c r="C297" s="334"/>
      <c r="D297" s="335"/>
      <c r="E297" s="336"/>
      <c r="F297" s="337"/>
      <c r="G297" s="337"/>
      <c r="H297" s="497"/>
      <c r="I297" s="497"/>
      <c r="J297" s="497"/>
      <c r="K297" s="497"/>
      <c r="L297" s="497"/>
      <c r="M297" s="497"/>
      <c r="N297" s="497"/>
      <c r="O297" s="497"/>
      <c r="P297" s="497"/>
      <c r="Q297" s="497"/>
      <c r="R297" s="497"/>
      <c r="S297" s="497"/>
      <c r="T297" s="497"/>
      <c r="U297" s="497"/>
      <c r="V297" s="497"/>
      <c r="W297" s="497"/>
      <c r="X297" s="497"/>
    </row>
    <row r="298" spans="1:24" s="332" customFormat="1" ht="12.75">
      <c r="A298" s="243"/>
      <c r="B298" s="333"/>
      <c r="C298" s="334"/>
      <c r="D298" s="335"/>
      <c r="E298" s="336"/>
      <c r="F298" s="337"/>
      <c r="G298" s="337"/>
      <c r="H298" s="497"/>
      <c r="I298" s="497"/>
      <c r="J298" s="497"/>
      <c r="K298" s="497"/>
      <c r="L298" s="497"/>
      <c r="M298" s="497"/>
      <c r="N298" s="497"/>
      <c r="O298" s="497"/>
      <c r="P298" s="497"/>
      <c r="Q298" s="497"/>
      <c r="R298" s="497"/>
      <c r="S298" s="497"/>
      <c r="T298" s="497"/>
      <c r="U298" s="497"/>
      <c r="V298" s="497"/>
      <c r="W298" s="497"/>
      <c r="X298" s="497"/>
    </row>
    <row r="299" spans="1:24" s="332" customFormat="1" ht="12.75">
      <c r="A299" s="243"/>
      <c r="B299" s="333"/>
      <c r="C299" s="334"/>
      <c r="D299" s="335"/>
      <c r="E299" s="336"/>
      <c r="F299" s="337"/>
      <c r="G299" s="337"/>
      <c r="H299" s="497"/>
      <c r="I299" s="497"/>
      <c r="J299" s="497"/>
      <c r="K299" s="497"/>
      <c r="L299" s="497"/>
      <c r="M299" s="497"/>
      <c r="N299" s="497"/>
      <c r="O299" s="497"/>
      <c r="P299" s="497"/>
      <c r="Q299" s="497"/>
      <c r="R299" s="497"/>
      <c r="S299" s="497"/>
      <c r="T299" s="497"/>
      <c r="U299" s="497"/>
      <c r="V299" s="497"/>
      <c r="W299" s="497"/>
      <c r="X299" s="497"/>
    </row>
    <row r="300" spans="1:24" s="332" customFormat="1" ht="12.75">
      <c r="A300" s="243"/>
      <c r="B300" s="333"/>
      <c r="C300" s="334"/>
      <c r="D300" s="335"/>
      <c r="E300" s="336"/>
      <c r="F300" s="337"/>
      <c r="G300" s="337"/>
      <c r="H300" s="497"/>
      <c r="I300" s="497"/>
      <c r="J300" s="497"/>
      <c r="K300" s="497"/>
      <c r="L300" s="497"/>
      <c r="M300" s="497"/>
      <c r="N300" s="497"/>
      <c r="O300" s="497"/>
      <c r="P300" s="497"/>
      <c r="Q300" s="497"/>
      <c r="R300" s="497"/>
      <c r="S300" s="497"/>
      <c r="T300" s="497"/>
      <c r="U300" s="497"/>
      <c r="V300" s="497"/>
      <c r="W300" s="497"/>
      <c r="X300" s="497"/>
    </row>
    <row r="301" spans="1:24" s="332" customFormat="1" ht="12.75">
      <c r="A301" s="243"/>
      <c r="B301" s="333"/>
      <c r="C301" s="334"/>
      <c r="D301" s="335"/>
      <c r="E301" s="336"/>
      <c r="F301" s="337"/>
      <c r="G301" s="337"/>
      <c r="H301" s="497"/>
      <c r="I301" s="497"/>
      <c r="J301" s="497"/>
      <c r="K301" s="497"/>
      <c r="L301" s="497"/>
      <c r="M301" s="497"/>
      <c r="N301" s="497"/>
      <c r="O301" s="497"/>
      <c r="P301" s="497"/>
      <c r="Q301" s="497"/>
      <c r="R301" s="497"/>
      <c r="S301" s="497"/>
      <c r="T301" s="497"/>
      <c r="U301" s="497"/>
      <c r="V301" s="497"/>
      <c r="W301" s="497"/>
      <c r="X301" s="497"/>
    </row>
    <row r="302" spans="1:24" s="332" customFormat="1" ht="12.75">
      <c r="A302" s="243"/>
      <c r="B302" s="333"/>
      <c r="C302" s="334"/>
      <c r="D302" s="335"/>
      <c r="E302" s="336"/>
      <c r="F302" s="337"/>
      <c r="G302" s="337"/>
      <c r="H302" s="497"/>
      <c r="I302" s="497"/>
      <c r="J302" s="497"/>
      <c r="K302" s="497"/>
      <c r="L302" s="497"/>
      <c r="M302" s="497"/>
      <c r="N302" s="497"/>
      <c r="O302" s="497"/>
      <c r="P302" s="497"/>
      <c r="Q302" s="497"/>
      <c r="R302" s="497"/>
      <c r="S302" s="497"/>
      <c r="T302" s="497"/>
      <c r="U302" s="497"/>
      <c r="V302" s="497"/>
      <c r="W302" s="497"/>
      <c r="X302" s="497"/>
    </row>
    <row r="303" spans="1:24" s="332" customFormat="1" ht="12.75">
      <c r="A303" s="243"/>
      <c r="B303" s="333"/>
      <c r="C303" s="334"/>
      <c r="D303" s="335"/>
      <c r="E303" s="336"/>
      <c r="F303" s="337"/>
      <c r="G303" s="337"/>
      <c r="H303" s="497"/>
      <c r="I303" s="497"/>
      <c r="J303" s="497"/>
      <c r="K303" s="497"/>
      <c r="L303" s="497"/>
      <c r="M303" s="497"/>
      <c r="N303" s="497"/>
      <c r="O303" s="497"/>
      <c r="P303" s="497"/>
      <c r="Q303" s="497"/>
      <c r="R303" s="497"/>
      <c r="S303" s="497"/>
      <c r="T303" s="497"/>
      <c r="U303" s="497"/>
      <c r="V303" s="497"/>
      <c r="W303" s="497"/>
      <c r="X303" s="497"/>
    </row>
    <row r="304" spans="1:24" s="332" customFormat="1" ht="12.75">
      <c r="A304" s="243"/>
      <c r="B304" s="333"/>
      <c r="C304" s="334"/>
      <c r="D304" s="335"/>
      <c r="E304" s="336"/>
      <c r="F304" s="337"/>
      <c r="G304" s="337"/>
      <c r="H304" s="497"/>
      <c r="I304" s="497"/>
      <c r="J304" s="497"/>
      <c r="K304" s="497"/>
      <c r="L304" s="497"/>
      <c r="M304" s="497"/>
      <c r="N304" s="497"/>
      <c r="O304" s="497"/>
      <c r="P304" s="497"/>
      <c r="Q304" s="497"/>
      <c r="R304" s="497"/>
      <c r="S304" s="497"/>
      <c r="T304" s="497"/>
      <c r="U304" s="497"/>
      <c r="V304" s="497"/>
      <c r="W304" s="497"/>
      <c r="X304" s="497"/>
    </row>
    <row r="305" spans="1:24" s="332" customFormat="1" ht="12.75">
      <c r="A305" s="243"/>
      <c r="B305" s="333"/>
      <c r="C305" s="334"/>
      <c r="D305" s="335"/>
      <c r="E305" s="336"/>
      <c r="F305" s="337"/>
      <c r="G305" s="337"/>
      <c r="H305" s="497"/>
      <c r="I305" s="497"/>
      <c r="J305" s="497"/>
      <c r="K305" s="497"/>
      <c r="L305" s="497"/>
      <c r="M305" s="497"/>
      <c r="N305" s="497"/>
      <c r="O305" s="497"/>
      <c r="P305" s="497"/>
      <c r="Q305" s="497"/>
      <c r="R305" s="497"/>
      <c r="S305" s="497"/>
      <c r="T305" s="497"/>
      <c r="U305" s="497"/>
      <c r="V305" s="497"/>
      <c r="W305" s="497"/>
      <c r="X305" s="497"/>
    </row>
    <row r="306" spans="1:24" s="332" customFormat="1" ht="12.75">
      <c r="A306" s="243"/>
      <c r="B306" s="333"/>
      <c r="C306" s="334"/>
      <c r="D306" s="335"/>
      <c r="E306" s="336"/>
      <c r="F306" s="337"/>
      <c r="G306" s="337"/>
      <c r="H306" s="497"/>
      <c r="I306" s="497"/>
      <c r="J306" s="497"/>
      <c r="K306" s="497"/>
      <c r="L306" s="497"/>
      <c r="M306" s="497"/>
      <c r="N306" s="497"/>
      <c r="O306" s="497"/>
      <c r="P306" s="497"/>
      <c r="Q306" s="497"/>
      <c r="R306" s="497"/>
      <c r="S306" s="497"/>
      <c r="T306" s="497"/>
      <c r="U306" s="497"/>
      <c r="V306" s="497"/>
      <c r="W306" s="497"/>
      <c r="X306" s="497"/>
    </row>
    <row r="307" spans="1:24" s="332" customFormat="1" ht="12.75">
      <c r="A307" s="243"/>
      <c r="B307" s="333"/>
      <c r="C307" s="334"/>
      <c r="D307" s="335"/>
      <c r="E307" s="336"/>
      <c r="F307" s="337"/>
      <c r="G307" s="337"/>
      <c r="H307" s="497"/>
      <c r="I307" s="497"/>
      <c r="J307" s="497"/>
      <c r="K307" s="497"/>
      <c r="L307" s="497"/>
      <c r="M307" s="497"/>
      <c r="N307" s="497"/>
      <c r="O307" s="497"/>
      <c r="P307" s="497"/>
      <c r="Q307" s="497"/>
      <c r="R307" s="497"/>
      <c r="S307" s="497"/>
      <c r="T307" s="497"/>
      <c r="U307" s="497"/>
      <c r="V307" s="497"/>
      <c r="W307" s="497"/>
      <c r="X307" s="497"/>
    </row>
    <row r="308" spans="1:24" s="332" customFormat="1" ht="12.75">
      <c r="A308" s="243"/>
      <c r="B308" s="333"/>
      <c r="C308" s="334"/>
      <c r="D308" s="335"/>
      <c r="E308" s="336"/>
      <c r="F308" s="337"/>
      <c r="G308" s="337"/>
      <c r="H308" s="497"/>
      <c r="I308" s="497"/>
      <c r="J308" s="497"/>
      <c r="K308" s="497"/>
      <c r="L308" s="497"/>
      <c r="M308" s="497"/>
      <c r="N308" s="497"/>
      <c r="O308" s="497"/>
      <c r="P308" s="497"/>
      <c r="Q308" s="497"/>
      <c r="R308" s="497"/>
      <c r="S308" s="497"/>
      <c r="T308" s="497"/>
      <c r="U308" s="497"/>
      <c r="V308" s="497"/>
      <c r="W308" s="497"/>
      <c r="X308" s="497"/>
    </row>
    <row r="309" spans="1:24" s="332" customFormat="1" ht="12.75">
      <c r="A309" s="243"/>
      <c r="B309" s="333"/>
      <c r="C309" s="334"/>
      <c r="D309" s="335"/>
      <c r="E309" s="336"/>
      <c r="F309" s="337"/>
      <c r="G309" s="337"/>
      <c r="H309" s="497"/>
      <c r="I309" s="497"/>
      <c r="J309" s="497"/>
      <c r="K309" s="497"/>
      <c r="L309" s="497"/>
      <c r="M309" s="497"/>
      <c r="N309" s="497"/>
      <c r="O309" s="497"/>
      <c r="P309" s="497"/>
      <c r="Q309" s="497"/>
      <c r="R309" s="497"/>
      <c r="S309" s="497"/>
      <c r="T309" s="497"/>
      <c r="U309" s="497"/>
      <c r="V309" s="497"/>
      <c r="W309" s="497"/>
      <c r="X309" s="497"/>
    </row>
    <row r="310" spans="1:24" s="332" customFormat="1" ht="12.75">
      <c r="A310" s="243"/>
      <c r="B310" s="333"/>
      <c r="C310" s="334"/>
      <c r="D310" s="335"/>
      <c r="E310" s="336"/>
      <c r="F310" s="337"/>
      <c r="G310" s="337"/>
      <c r="H310" s="497"/>
      <c r="I310" s="497"/>
      <c r="J310" s="497"/>
      <c r="K310" s="497"/>
      <c r="L310" s="497"/>
      <c r="M310" s="497"/>
      <c r="N310" s="497"/>
      <c r="O310" s="497"/>
      <c r="P310" s="497"/>
      <c r="Q310" s="497"/>
      <c r="R310" s="497"/>
      <c r="S310" s="497"/>
      <c r="T310" s="497"/>
      <c r="U310" s="497"/>
      <c r="V310" s="497"/>
      <c r="W310" s="497"/>
      <c r="X310" s="497"/>
    </row>
    <row r="311" spans="1:24" s="332" customFormat="1" ht="12.75">
      <c r="A311" s="243"/>
      <c r="B311" s="333"/>
      <c r="C311" s="334"/>
      <c r="D311" s="335"/>
      <c r="E311" s="336"/>
      <c r="F311" s="337"/>
      <c r="G311" s="337"/>
      <c r="H311" s="497"/>
      <c r="I311" s="497"/>
      <c r="J311" s="497"/>
      <c r="K311" s="497"/>
      <c r="L311" s="497"/>
      <c r="M311" s="497"/>
      <c r="N311" s="497"/>
      <c r="O311" s="497"/>
      <c r="P311" s="497"/>
      <c r="Q311" s="497"/>
      <c r="R311" s="497"/>
      <c r="S311" s="497"/>
      <c r="T311" s="497"/>
      <c r="U311" s="497"/>
      <c r="V311" s="497"/>
      <c r="W311" s="497"/>
      <c r="X311" s="497"/>
    </row>
    <row r="312" spans="1:24" s="332" customFormat="1" ht="12.75">
      <c r="A312" s="243"/>
      <c r="B312" s="333"/>
      <c r="C312" s="334"/>
      <c r="D312" s="335"/>
      <c r="E312" s="336"/>
      <c r="F312" s="337"/>
      <c r="G312" s="337"/>
      <c r="H312" s="497"/>
      <c r="I312" s="497"/>
      <c r="J312" s="497"/>
      <c r="K312" s="497"/>
      <c r="L312" s="497"/>
      <c r="M312" s="497"/>
      <c r="N312" s="497"/>
      <c r="O312" s="497"/>
      <c r="P312" s="497"/>
      <c r="Q312" s="497"/>
      <c r="R312" s="497"/>
      <c r="S312" s="497"/>
      <c r="T312" s="497"/>
      <c r="U312" s="497"/>
      <c r="V312" s="497"/>
      <c r="W312" s="497"/>
      <c r="X312" s="497"/>
    </row>
    <row r="313" spans="1:24" s="332" customFormat="1" ht="12.75">
      <c r="A313" s="243"/>
      <c r="B313" s="333"/>
      <c r="C313" s="334"/>
      <c r="D313" s="335"/>
      <c r="E313" s="336"/>
      <c r="F313" s="337"/>
      <c r="G313" s="337"/>
      <c r="H313" s="497"/>
      <c r="I313" s="497"/>
      <c r="J313" s="497"/>
      <c r="K313" s="497"/>
      <c r="L313" s="497"/>
      <c r="M313" s="497"/>
      <c r="N313" s="497"/>
      <c r="O313" s="497"/>
      <c r="P313" s="497"/>
      <c r="Q313" s="497"/>
      <c r="R313" s="497"/>
      <c r="S313" s="497"/>
      <c r="T313" s="497"/>
      <c r="U313" s="497"/>
      <c r="V313" s="497"/>
      <c r="W313" s="497"/>
      <c r="X313" s="497"/>
    </row>
    <row r="314" spans="1:24" s="332" customFormat="1" ht="12.75">
      <c r="A314" s="243"/>
      <c r="B314" s="333"/>
      <c r="C314" s="334"/>
      <c r="D314" s="335"/>
      <c r="E314" s="336"/>
      <c r="F314" s="337"/>
      <c r="G314" s="337"/>
      <c r="H314" s="497"/>
      <c r="I314" s="497"/>
      <c r="J314" s="497"/>
      <c r="K314" s="497"/>
      <c r="L314" s="497"/>
      <c r="M314" s="497"/>
      <c r="N314" s="497"/>
      <c r="O314" s="497"/>
      <c r="P314" s="497"/>
      <c r="Q314" s="497"/>
      <c r="R314" s="497"/>
      <c r="S314" s="497"/>
      <c r="T314" s="497"/>
      <c r="U314" s="497"/>
      <c r="V314" s="497"/>
      <c r="W314" s="497"/>
      <c r="X314" s="497"/>
    </row>
    <row r="315" spans="1:24" s="332" customFormat="1" ht="12.75">
      <c r="A315" s="243"/>
      <c r="B315" s="333"/>
      <c r="C315" s="334"/>
      <c r="D315" s="335"/>
      <c r="E315" s="336"/>
      <c r="F315" s="337"/>
      <c r="G315" s="337"/>
      <c r="H315" s="497"/>
      <c r="I315" s="497"/>
      <c r="J315" s="497"/>
      <c r="K315" s="497"/>
      <c r="L315" s="497"/>
      <c r="M315" s="497"/>
      <c r="N315" s="497"/>
      <c r="O315" s="497"/>
      <c r="P315" s="497"/>
      <c r="Q315" s="497"/>
      <c r="R315" s="497"/>
      <c r="S315" s="497"/>
      <c r="T315" s="497"/>
      <c r="U315" s="497"/>
      <c r="V315" s="497"/>
      <c r="W315" s="497"/>
      <c r="X315" s="497"/>
    </row>
    <row r="316" spans="1:24" s="332" customFormat="1" ht="12.75">
      <c r="A316" s="243"/>
      <c r="B316" s="333"/>
      <c r="C316" s="334"/>
      <c r="D316" s="335"/>
      <c r="E316" s="336"/>
      <c r="F316" s="337"/>
      <c r="G316" s="337"/>
      <c r="H316" s="497"/>
      <c r="I316" s="497"/>
      <c r="J316" s="497"/>
      <c r="K316" s="497"/>
      <c r="L316" s="497"/>
      <c r="M316" s="497"/>
      <c r="N316" s="497"/>
      <c r="O316" s="497"/>
      <c r="P316" s="497"/>
      <c r="Q316" s="497"/>
      <c r="R316" s="497"/>
      <c r="S316" s="497"/>
      <c r="T316" s="497"/>
      <c r="U316" s="497"/>
      <c r="V316" s="497"/>
      <c r="W316" s="497"/>
      <c r="X316" s="497"/>
    </row>
  </sheetData>
  <sheetProtection password="FBF2" sheet="1" selectLockedCells="1"/>
  <printOptions/>
  <pageMargins left="0.984251968503937" right="0.3937007874015748" top="0.5905511811023623" bottom="0.5905511811023623" header="0.1968503937007874" footer="0.1968503937007874"/>
  <pageSetup blackAndWhite="1" horizontalDpi="600" verticalDpi="600" orientation="portrait" paperSize="9" scale="89" r:id="rId1"/>
  <headerFooter alignWithMargins="0">
    <oddHeader>&amp;R             PINSS d.o.o. Nova Gorica</oddHeader>
    <oddFooter>&amp;L             &amp;F&amp;RStran &amp;P (&amp;N)</oddFooter>
  </headerFooter>
  <ignoredErrors>
    <ignoredError sqref="G8:G115" formula="1"/>
  </ignoredErrors>
</worksheet>
</file>

<file path=xl/worksheets/sheet18.xml><?xml version="1.0" encoding="utf-8"?>
<worksheet xmlns="http://schemas.openxmlformats.org/spreadsheetml/2006/main" xmlns:r="http://schemas.openxmlformats.org/officeDocument/2006/relationships">
  <dimension ref="A1:Y50"/>
  <sheetViews>
    <sheetView view="pageBreakPreview" zoomScaleNormal="120" zoomScaleSheetLayoutView="100" zoomScalePageLayoutView="0" workbookViewId="0" topLeftCell="A1">
      <pane ySplit="1" topLeftCell="A2" activePane="bottomLeft" state="frozen"/>
      <selection pane="topLeft" activeCell="C23" sqref="C23"/>
      <selection pane="bottomLeft" activeCell="F13" sqref="F13"/>
    </sheetView>
  </sheetViews>
  <sheetFormatPr defaultColWidth="9.00390625" defaultRowHeight="12.75"/>
  <cols>
    <col min="1" max="1" width="5.75390625" style="245" customWidth="1"/>
    <col min="2" max="2" width="5.75390625" style="353" customWidth="1"/>
    <col min="3" max="3" width="50.75390625" style="354" customWidth="1"/>
    <col min="4" max="4" width="7.625" style="355" customWidth="1"/>
    <col min="5" max="5" width="9.375" style="356" bestFit="1" customWidth="1"/>
    <col min="6" max="7" width="10.75390625" style="357" customWidth="1"/>
    <col min="8" max="10" width="9.25390625" style="499" customWidth="1"/>
    <col min="11" max="24" width="9.125" style="499" customWidth="1"/>
    <col min="25" max="25" width="9.125" style="530" customWidth="1"/>
    <col min="26" max="16384" width="9.125" style="325" customWidth="1"/>
  </cols>
  <sheetData>
    <row r="1" spans="1:25" s="364" customFormat="1" ht="15">
      <c r="A1" s="358" t="s">
        <v>699</v>
      </c>
      <c r="B1" s="359"/>
      <c r="C1" s="360" t="s">
        <v>700</v>
      </c>
      <c r="D1" s="361"/>
      <c r="E1" s="362"/>
      <c r="F1" s="363"/>
      <c r="G1" s="363">
        <f>+G50</f>
        <v>0</v>
      </c>
      <c r="H1" s="528"/>
      <c r="I1" s="528"/>
      <c r="J1" s="528"/>
      <c r="K1" s="528"/>
      <c r="L1" s="528"/>
      <c r="M1" s="528"/>
      <c r="N1" s="528"/>
      <c r="O1" s="528"/>
      <c r="P1" s="528"/>
      <c r="Q1" s="528"/>
      <c r="R1" s="528"/>
      <c r="S1" s="528"/>
      <c r="T1" s="528"/>
      <c r="U1" s="528"/>
      <c r="V1" s="528"/>
      <c r="W1" s="528"/>
      <c r="X1" s="528"/>
      <c r="Y1" s="529"/>
    </row>
    <row r="3" spans="1:7" ht="25.5">
      <c r="A3" s="365" t="s">
        <v>446</v>
      </c>
      <c r="B3" s="366"/>
      <c r="C3" s="367" t="s">
        <v>447</v>
      </c>
      <c r="D3" s="368" t="s">
        <v>701</v>
      </c>
      <c r="E3" s="369" t="s">
        <v>249</v>
      </c>
      <c r="F3" s="370" t="s">
        <v>448</v>
      </c>
      <c r="G3" s="370" t="s">
        <v>449</v>
      </c>
    </row>
    <row r="4" ht="12.75">
      <c r="G4" s="357" t="str">
        <f aca="true" t="shared" si="0" ref="G4:G24">IF(E4&lt;&gt;0,E4*F4," ")</f>
        <v> </v>
      </c>
    </row>
    <row r="5" spans="1:25" s="212" customFormat="1" ht="12.75">
      <c r="A5" s="232">
        <f>1+COUNT(A$2:A4)</f>
        <v>1</v>
      </c>
      <c r="B5" s="371"/>
      <c r="C5" s="372" t="s">
        <v>702</v>
      </c>
      <c r="D5" s="234"/>
      <c r="E5" s="235"/>
      <c r="F5" s="489"/>
      <c r="G5" s="236" t="str">
        <f t="shared" si="0"/>
        <v> </v>
      </c>
      <c r="H5" s="495"/>
      <c r="I5" s="495"/>
      <c r="J5" s="495"/>
      <c r="K5" s="495"/>
      <c r="L5" s="495"/>
      <c r="M5" s="495"/>
      <c r="N5" s="495"/>
      <c r="O5" s="495"/>
      <c r="P5" s="495"/>
      <c r="Q5" s="495"/>
      <c r="R5" s="495"/>
      <c r="S5" s="495"/>
      <c r="T5" s="495"/>
      <c r="U5" s="495"/>
      <c r="V5" s="495"/>
      <c r="W5" s="495"/>
      <c r="X5" s="495"/>
      <c r="Y5" s="496"/>
    </row>
    <row r="6" spans="1:25" s="212" customFormat="1" ht="76.5">
      <c r="A6" s="232"/>
      <c r="B6" s="225"/>
      <c r="C6" s="212" t="s">
        <v>703</v>
      </c>
      <c r="D6" s="234"/>
      <c r="E6" s="235"/>
      <c r="F6" s="489"/>
      <c r="G6" s="236" t="str">
        <f t="shared" si="0"/>
        <v> </v>
      </c>
      <c r="H6" s="495"/>
      <c r="I6" s="495"/>
      <c r="J6" s="495"/>
      <c r="K6" s="495"/>
      <c r="L6" s="495"/>
      <c r="M6" s="495"/>
      <c r="N6" s="495"/>
      <c r="O6" s="495"/>
      <c r="P6" s="495"/>
      <c r="Q6" s="495"/>
      <c r="R6" s="495"/>
      <c r="S6" s="495"/>
      <c r="T6" s="495"/>
      <c r="U6" s="495"/>
      <c r="V6" s="495"/>
      <c r="W6" s="495"/>
      <c r="X6" s="495"/>
      <c r="Y6" s="496"/>
    </row>
    <row r="7" spans="1:25" s="212" customFormat="1" ht="12.75">
      <c r="A7" s="232"/>
      <c r="B7" s="225" t="s">
        <v>496</v>
      </c>
      <c r="C7" s="212" t="s">
        <v>704</v>
      </c>
      <c r="D7" s="234"/>
      <c r="E7" s="235"/>
      <c r="F7" s="489"/>
      <c r="G7" s="236" t="str">
        <f t="shared" si="0"/>
        <v> </v>
      </c>
      <c r="H7" s="495"/>
      <c r="I7" s="495"/>
      <c r="J7" s="495"/>
      <c r="K7" s="495"/>
      <c r="L7" s="495"/>
      <c r="M7" s="495"/>
      <c r="N7" s="495"/>
      <c r="O7" s="495"/>
      <c r="P7" s="495"/>
      <c r="Q7" s="495"/>
      <c r="R7" s="495"/>
      <c r="S7" s="495"/>
      <c r="T7" s="495"/>
      <c r="U7" s="495"/>
      <c r="V7" s="495"/>
      <c r="W7" s="495"/>
      <c r="X7" s="495"/>
      <c r="Y7" s="496"/>
    </row>
    <row r="8" spans="1:25" s="212" customFormat="1" ht="12.75">
      <c r="A8" s="232"/>
      <c r="B8" s="225" t="s">
        <v>476</v>
      </c>
      <c r="C8" s="212" t="s">
        <v>705</v>
      </c>
      <c r="D8" s="234"/>
      <c r="E8" s="235"/>
      <c r="F8" s="489"/>
      <c r="G8" s="236" t="str">
        <f t="shared" si="0"/>
        <v> </v>
      </c>
      <c r="H8" s="495"/>
      <c r="I8" s="495"/>
      <c r="J8" s="495"/>
      <c r="K8" s="495"/>
      <c r="L8" s="495"/>
      <c r="M8" s="495"/>
      <c r="N8" s="495"/>
      <c r="O8" s="495"/>
      <c r="P8" s="495"/>
      <c r="Q8" s="495"/>
      <c r="R8" s="495"/>
      <c r="S8" s="495"/>
      <c r="T8" s="495"/>
      <c r="U8" s="495"/>
      <c r="V8" s="495"/>
      <c r="W8" s="495"/>
      <c r="X8" s="495"/>
      <c r="Y8" s="496"/>
    </row>
    <row r="9" spans="1:25" s="212" customFormat="1" ht="12.75">
      <c r="A9" s="232"/>
      <c r="B9" s="225"/>
      <c r="C9" s="212" t="s">
        <v>706</v>
      </c>
      <c r="D9" s="234"/>
      <c r="E9" s="235"/>
      <c r="F9" s="489"/>
      <c r="G9" s="236" t="str">
        <f t="shared" si="0"/>
        <v> </v>
      </c>
      <c r="H9" s="495"/>
      <c r="I9" s="495"/>
      <c r="J9" s="495"/>
      <c r="K9" s="495"/>
      <c r="L9" s="495"/>
      <c r="M9" s="495"/>
      <c r="N9" s="495"/>
      <c r="O9" s="495"/>
      <c r="P9" s="495"/>
      <c r="Q9" s="495"/>
      <c r="R9" s="495"/>
      <c r="S9" s="495"/>
      <c r="T9" s="495"/>
      <c r="U9" s="495"/>
      <c r="V9" s="495"/>
      <c r="W9" s="495"/>
      <c r="X9" s="495"/>
      <c r="Y9" s="496"/>
    </row>
    <row r="10" spans="1:25" s="212" customFormat="1" ht="12.75">
      <c r="A10" s="232"/>
      <c r="B10" s="225"/>
      <c r="C10" s="212" t="s">
        <v>707</v>
      </c>
      <c r="D10" s="234"/>
      <c r="E10" s="235"/>
      <c r="F10" s="489"/>
      <c r="G10" s="236" t="str">
        <f t="shared" si="0"/>
        <v> </v>
      </c>
      <c r="H10" s="495"/>
      <c r="I10" s="495"/>
      <c r="J10" s="495"/>
      <c r="K10" s="495"/>
      <c r="L10" s="495"/>
      <c r="M10" s="495"/>
      <c r="N10" s="495"/>
      <c r="O10" s="495"/>
      <c r="P10" s="495"/>
      <c r="Q10" s="495"/>
      <c r="R10" s="495"/>
      <c r="S10" s="495"/>
      <c r="T10" s="495"/>
      <c r="U10" s="495"/>
      <c r="V10" s="495"/>
      <c r="W10" s="495"/>
      <c r="X10" s="495"/>
      <c r="Y10" s="496"/>
    </row>
    <row r="11" spans="1:25" s="212" customFormat="1" ht="12.75">
      <c r="A11" s="232"/>
      <c r="B11" s="225"/>
      <c r="C11" s="212" t="s">
        <v>708</v>
      </c>
      <c r="D11" s="234"/>
      <c r="E11" s="235"/>
      <c r="F11" s="489"/>
      <c r="G11" s="236" t="str">
        <f t="shared" si="0"/>
        <v> </v>
      </c>
      <c r="H11" s="495"/>
      <c r="I11" s="495"/>
      <c r="J11" s="495"/>
      <c r="K11" s="495"/>
      <c r="L11" s="495"/>
      <c r="M11" s="495"/>
      <c r="N11" s="495"/>
      <c r="O11" s="495"/>
      <c r="P11" s="495"/>
      <c r="Q11" s="495"/>
      <c r="R11" s="495"/>
      <c r="S11" s="495"/>
      <c r="T11" s="495"/>
      <c r="U11" s="495"/>
      <c r="V11" s="495"/>
      <c r="W11" s="495"/>
      <c r="X11" s="495"/>
      <c r="Y11" s="496"/>
    </row>
    <row r="12" spans="1:25" s="212" customFormat="1" ht="12.75">
      <c r="A12" s="232"/>
      <c r="B12" s="225"/>
      <c r="C12" s="212" t="s">
        <v>709</v>
      </c>
      <c r="D12" s="234"/>
      <c r="E12" s="235"/>
      <c r="F12" s="489"/>
      <c r="G12" s="236" t="str">
        <f t="shared" si="0"/>
        <v> </v>
      </c>
      <c r="H12" s="495"/>
      <c r="I12" s="495"/>
      <c r="J12" s="495"/>
      <c r="K12" s="495"/>
      <c r="L12" s="495"/>
      <c r="M12" s="495"/>
      <c r="N12" s="495"/>
      <c r="O12" s="495"/>
      <c r="P12" s="495"/>
      <c r="Q12" s="495"/>
      <c r="R12" s="495"/>
      <c r="S12" s="495"/>
      <c r="T12" s="495"/>
      <c r="U12" s="495"/>
      <c r="V12" s="495"/>
      <c r="W12" s="495"/>
      <c r="X12" s="495"/>
      <c r="Y12" s="496"/>
    </row>
    <row r="13" spans="1:25" s="212" customFormat="1" ht="12.75">
      <c r="A13" s="232"/>
      <c r="B13" s="225"/>
      <c r="C13" s="212" t="s">
        <v>452</v>
      </c>
      <c r="D13" s="234" t="s">
        <v>254</v>
      </c>
      <c r="E13" s="235">
        <v>1</v>
      </c>
      <c r="F13" s="489"/>
      <c r="G13" s="242">
        <f>ROUND(E13*F13,2)</f>
        <v>0</v>
      </c>
      <c r="H13" s="495"/>
      <c r="I13" s="495"/>
      <c r="J13" s="495"/>
      <c r="K13" s="495"/>
      <c r="L13" s="495"/>
      <c r="M13" s="495"/>
      <c r="N13" s="495"/>
      <c r="O13" s="495"/>
      <c r="P13" s="495"/>
      <c r="Q13" s="495"/>
      <c r="R13" s="495"/>
      <c r="S13" s="495"/>
      <c r="T13" s="495"/>
      <c r="U13" s="495"/>
      <c r="V13" s="495"/>
      <c r="W13" s="495"/>
      <c r="X13" s="495"/>
      <c r="Y13" s="496"/>
    </row>
    <row r="14" spans="1:25" s="212" customFormat="1" ht="12.75">
      <c r="A14" s="232"/>
      <c r="B14" s="225"/>
      <c r="D14" s="234"/>
      <c r="E14" s="235"/>
      <c r="F14" s="489"/>
      <c r="G14" s="236" t="str">
        <f t="shared" si="0"/>
        <v> </v>
      </c>
      <c r="H14" s="495"/>
      <c r="I14" s="495"/>
      <c r="J14" s="495"/>
      <c r="K14" s="495"/>
      <c r="L14" s="495"/>
      <c r="M14" s="495"/>
      <c r="N14" s="495"/>
      <c r="O14" s="495"/>
      <c r="P14" s="495"/>
      <c r="Q14" s="495"/>
      <c r="R14" s="495"/>
      <c r="S14" s="495"/>
      <c r="T14" s="495"/>
      <c r="U14" s="495"/>
      <c r="V14" s="495"/>
      <c r="W14" s="495"/>
      <c r="X14" s="495"/>
      <c r="Y14" s="496"/>
    </row>
    <row r="15" spans="1:25" s="212" customFormat="1" ht="12.75">
      <c r="A15" s="232">
        <f>1+COUNT(A$2:A14)</f>
        <v>2</v>
      </c>
      <c r="B15" s="225"/>
      <c r="C15" s="212" t="s">
        <v>710</v>
      </c>
      <c r="D15" s="234"/>
      <c r="E15" s="235"/>
      <c r="F15" s="489"/>
      <c r="G15" s="236" t="str">
        <f t="shared" si="0"/>
        <v> </v>
      </c>
      <c r="H15" s="495"/>
      <c r="I15" s="495"/>
      <c r="J15" s="495"/>
      <c r="K15" s="495"/>
      <c r="L15" s="495"/>
      <c r="M15" s="495"/>
      <c r="N15" s="495"/>
      <c r="O15" s="495"/>
      <c r="P15" s="495"/>
      <c r="Q15" s="495"/>
      <c r="R15" s="495"/>
      <c r="S15" s="495"/>
      <c r="T15" s="495"/>
      <c r="U15" s="495"/>
      <c r="V15" s="495"/>
      <c r="W15" s="495"/>
      <c r="X15" s="495"/>
      <c r="Y15" s="496"/>
    </row>
    <row r="16" spans="1:25" s="212" customFormat="1" ht="25.5">
      <c r="A16" s="232"/>
      <c r="B16" s="225"/>
      <c r="C16" s="212" t="s">
        <v>711</v>
      </c>
      <c r="D16" s="234"/>
      <c r="E16" s="235"/>
      <c r="F16" s="489"/>
      <c r="G16" s="236" t="str">
        <f t="shared" si="0"/>
        <v> </v>
      </c>
      <c r="H16" s="495"/>
      <c r="I16" s="495"/>
      <c r="J16" s="495"/>
      <c r="K16" s="495"/>
      <c r="L16" s="495"/>
      <c r="M16" s="495"/>
      <c r="N16" s="495"/>
      <c r="O16" s="495"/>
      <c r="P16" s="495"/>
      <c r="Q16" s="495"/>
      <c r="R16" s="495"/>
      <c r="S16" s="495"/>
      <c r="T16" s="495"/>
      <c r="U16" s="495"/>
      <c r="V16" s="495"/>
      <c r="W16" s="495"/>
      <c r="X16" s="495"/>
      <c r="Y16" s="496"/>
    </row>
    <row r="17" spans="1:25" s="212" customFormat="1" ht="12.75">
      <c r="A17" s="232"/>
      <c r="B17" s="225" t="s">
        <v>496</v>
      </c>
      <c r="C17" s="212" t="s">
        <v>712</v>
      </c>
      <c r="D17" s="234"/>
      <c r="E17" s="235"/>
      <c r="F17" s="489"/>
      <c r="G17" s="236" t="str">
        <f t="shared" si="0"/>
        <v> </v>
      </c>
      <c r="H17" s="495"/>
      <c r="I17" s="495"/>
      <c r="J17" s="495"/>
      <c r="K17" s="495"/>
      <c r="L17" s="495"/>
      <c r="M17" s="495"/>
      <c r="N17" s="495"/>
      <c r="O17" s="495"/>
      <c r="P17" s="495"/>
      <c r="Q17" s="495"/>
      <c r="R17" s="495"/>
      <c r="S17" s="495"/>
      <c r="T17" s="495"/>
      <c r="U17" s="495"/>
      <c r="V17" s="495"/>
      <c r="W17" s="495"/>
      <c r="X17" s="495"/>
      <c r="Y17" s="496"/>
    </row>
    <row r="18" spans="1:25" s="212" customFormat="1" ht="12.75">
      <c r="A18" s="232"/>
      <c r="B18" s="225" t="s">
        <v>476</v>
      </c>
      <c r="C18" s="212" t="s">
        <v>713</v>
      </c>
      <c r="D18" s="234"/>
      <c r="E18" s="235"/>
      <c r="F18" s="489"/>
      <c r="G18" s="236" t="str">
        <f t="shared" si="0"/>
        <v> </v>
      </c>
      <c r="H18" s="495"/>
      <c r="I18" s="495"/>
      <c r="J18" s="495"/>
      <c r="K18" s="495"/>
      <c r="L18" s="495"/>
      <c r="M18" s="495"/>
      <c r="N18" s="495"/>
      <c r="O18" s="495"/>
      <c r="P18" s="495"/>
      <c r="Q18" s="495"/>
      <c r="R18" s="495"/>
      <c r="S18" s="495"/>
      <c r="T18" s="495"/>
      <c r="U18" s="495"/>
      <c r="V18" s="495"/>
      <c r="W18" s="495"/>
      <c r="X18" s="495"/>
      <c r="Y18" s="496"/>
    </row>
    <row r="19" spans="1:25" s="212" customFormat="1" ht="12.75">
      <c r="A19" s="232"/>
      <c r="B19" s="225"/>
      <c r="C19" s="212" t="s">
        <v>714</v>
      </c>
      <c r="D19" s="234"/>
      <c r="E19" s="235"/>
      <c r="F19" s="489"/>
      <c r="G19" s="236" t="str">
        <f t="shared" si="0"/>
        <v> </v>
      </c>
      <c r="H19" s="495"/>
      <c r="I19" s="495"/>
      <c r="J19" s="495"/>
      <c r="K19" s="495"/>
      <c r="L19" s="495"/>
      <c r="M19" s="495"/>
      <c r="N19" s="495"/>
      <c r="O19" s="495"/>
      <c r="P19" s="495"/>
      <c r="Q19" s="495"/>
      <c r="R19" s="495"/>
      <c r="S19" s="495"/>
      <c r="T19" s="495"/>
      <c r="U19" s="495"/>
      <c r="V19" s="495"/>
      <c r="W19" s="495"/>
      <c r="X19" s="495"/>
      <c r="Y19" s="496"/>
    </row>
    <row r="20" spans="1:25" s="212" customFormat="1" ht="12.75">
      <c r="A20" s="232"/>
      <c r="B20" s="225"/>
      <c r="C20" s="212" t="s">
        <v>483</v>
      </c>
      <c r="D20" s="234" t="s">
        <v>254</v>
      </c>
      <c r="E20" s="235">
        <v>1</v>
      </c>
      <c r="F20" s="489"/>
      <c r="G20" s="242">
        <f>ROUND(E20*F20,2)</f>
        <v>0</v>
      </c>
      <c r="H20" s="495"/>
      <c r="I20" s="495"/>
      <c r="J20" s="495"/>
      <c r="K20" s="495"/>
      <c r="L20" s="495"/>
      <c r="M20" s="495"/>
      <c r="N20" s="495"/>
      <c r="O20" s="495"/>
      <c r="P20" s="495"/>
      <c r="Q20" s="495"/>
      <c r="R20" s="495"/>
      <c r="S20" s="495"/>
      <c r="T20" s="495"/>
      <c r="U20" s="495"/>
      <c r="V20" s="495"/>
      <c r="W20" s="495"/>
      <c r="X20" s="495"/>
      <c r="Y20" s="496"/>
    </row>
    <row r="21" spans="1:25" s="212" customFormat="1" ht="12" customHeight="1">
      <c r="A21" s="232"/>
      <c r="B21" s="225"/>
      <c r="D21" s="234"/>
      <c r="E21" s="235"/>
      <c r="F21" s="489"/>
      <c r="G21" s="236" t="str">
        <f t="shared" si="0"/>
        <v> </v>
      </c>
      <c r="H21" s="495"/>
      <c r="I21" s="495"/>
      <c r="J21" s="495"/>
      <c r="K21" s="495"/>
      <c r="L21" s="495"/>
      <c r="M21" s="495"/>
      <c r="N21" s="495"/>
      <c r="O21" s="495"/>
      <c r="P21" s="495"/>
      <c r="Q21" s="495"/>
      <c r="R21" s="495"/>
      <c r="S21" s="495"/>
      <c r="T21" s="495"/>
      <c r="U21" s="495"/>
      <c r="V21" s="495"/>
      <c r="W21" s="495"/>
      <c r="X21" s="495"/>
      <c r="Y21" s="496"/>
    </row>
    <row r="22" spans="1:25" s="212" customFormat="1" ht="12.75">
      <c r="A22" s="232">
        <f>1+COUNT(A$2:A21)</f>
        <v>3</v>
      </c>
      <c r="B22" s="225"/>
      <c r="C22" s="212" t="s">
        <v>715</v>
      </c>
      <c r="D22" s="234"/>
      <c r="E22" s="235"/>
      <c r="F22" s="489"/>
      <c r="G22" s="236" t="str">
        <f t="shared" si="0"/>
        <v> </v>
      </c>
      <c r="H22" s="495"/>
      <c r="I22" s="495"/>
      <c r="J22" s="495"/>
      <c r="K22" s="495"/>
      <c r="L22" s="495"/>
      <c r="M22" s="495"/>
      <c r="N22" s="495"/>
      <c r="O22" s="495"/>
      <c r="P22" s="495"/>
      <c r="Q22" s="495"/>
      <c r="R22" s="495"/>
      <c r="S22" s="495"/>
      <c r="T22" s="495"/>
      <c r="U22" s="495"/>
      <c r="V22" s="495"/>
      <c r="W22" s="495"/>
      <c r="X22" s="495"/>
      <c r="Y22" s="496"/>
    </row>
    <row r="23" spans="1:25" s="212" customFormat="1" ht="76.5">
      <c r="A23" s="232"/>
      <c r="B23" s="225"/>
      <c r="C23" s="212" t="s">
        <v>716</v>
      </c>
      <c r="D23" s="234"/>
      <c r="E23" s="235"/>
      <c r="F23" s="489"/>
      <c r="G23" s="236" t="str">
        <f t="shared" si="0"/>
        <v> </v>
      </c>
      <c r="H23" s="495"/>
      <c r="I23" s="495"/>
      <c r="J23" s="495"/>
      <c r="K23" s="495"/>
      <c r="L23" s="495"/>
      <c r="M23" s="495"/>
      <c r="N23" s="495"/>
      <c r="O23" s="495"/>
      <c r="P23" s="495"/>
      <c r="Q23" s="495"/>
      <c r="R23" s="495"/>
      <c r="S23" s="495"/>
      <c r="T23" s="495"/>
      <c r="U23" s="495"/>
      <c r="V23" s="495"/>
      <c r="W23" s="495"/>
      <c r="X23" s="495"/>
      <c r="Y23" s="496"/>
    </row>
    <row r="24" spans="1:25" s="212" customFormat="1" ht="12.75">
      <c r="A24" s="232"/>
      <c r="B24" s="225" t="s">
        <v>456</v>
      </c>
      <c r="C24" s="212" t="s">
        <v>712</v>
      </c>
      <c r="D24" s="234"/>
      <c r="E24" s="235"/>
      <c r="F24" s="489"/>
      <c r="G24" s="236" t="str">
        <f t="shared" si="0"/>
        <v> </v>
      </c>
      <c r="H24" s="495"/>
      <c r="I24" s="495"/>
      <c r="J24" s="495"/>
      <c r="K24" s="495"/>
      <c r="L24" s="495"/>
      <c r="M24" s="495"/>
      <c r="N24" s="495"/>
      <c r="O24" s="495"/>
      <c r="P24" s="495"/>
      <c r="Q24" s="495"/>
      <c r="R24" s="495"/>
      <c r="S24" s="495"/>
      <c r="T24" s="495"/>
      <c r="U24" s="495"/>
      <c r="V24" s="495"/>
      <c r="W24" s="495"/>
      <c r="X24" s="495"/>
      <c r="Y24" s="496"/>
    </row>
    <row r="25" spans="1:25" s="212" customFormat="1" ht="12.75">
      <c r="A25" s="232"/>
      <c r="B25" s="225" t="s">
        <v>457</v>
      </c>
      <c r="C25" s="212" t="s">
        <v>717</v>
      </c>
      <c r="D25" s="234" t="s">
        <v>254</v>
      </c>
      <c r="E25" s="235">
        <v>2</v>
      </c>
      <c r="F25" s="489"/>
      <c r="G25" s="242">
        <f>ROUND(E25*F25,2)</f>
        <v>0</v>
      </c>
      <c r="H25" s="495"/>
      <c r="I25" s="495"/>
      <c r="J25" s="495"/>
      <c r="K25" s="495"/>
      <c r="L25" s="495"/>
      <c r="M25" s="495"/>
      <c r="N25" s="495"/>
      <c r="O25" s="495"/>
      <c r="P25" s="495"/>
      <c r="Q25" s="495"/>
      <c r="R25" s="495"/>
      <c r="S25" s="495"/>
      <c r="T25" s="495"/>
      <c r="U25" s="495"/>
      <c r="V25" s="495"/>
      <c r="W25" s="495"/>
      <c r="X25" s="495"/>
      <c r="Y25" s="496"/>
    </row>
    <row r="26" spans="1:25" s="212" customFormat="1" ht="12.75">
      <c r="A26" s="232"/>
      <c r="B26" s="225"/>
      <c r="D26" s="234"/>
      <c r="E26" s="235"/>
      <c r="F26" s="489"/>
      <c r="G26" s="236"/>
      <c r="H26" s="495"/>
      <c r="I26" s="495"/>
      <c r="J26" s="495"/>
      <c r="K26" s="495"/>
      <c r="L26" s="495"/>
      <c r="M26" s="495"/>
      <c r="N26" s="495"/>
      <c r="O26" s="495"/>
      <c r="P26" s="495"/>
      <c r="Q26" s="495"/>
      <c r="R26" s="495"/>
      <c r="S26" s="495"/>
      <c r="T26" s="495"/>
      <c r="U26" s="495"/>
      <c r="V26" s="495"/>
      <c r="W26" s="495"/>
      <c r="X26" s="495"/>
      <c r="Y26" s="496"/>
    </row>
    <row r="27" spans="1:25" s="239" customFormat="1" ht="12.75">
      <c r="A27" s="237">
        <f>1+COUNT(A$2:A25)</f>
        <v>4</v>
      </c>
      <c r="B27" s="248"/>
      <c r="C27" s="239" t="s">
        <v>718</v>
      </c>
      <c r="D27" s="240"/>
      <c r="E27" s="241"/>
      <c r="F27" s="509"/>
      <c r="G27" s="267" t="str">
        <f aca="true" t="shared" si="1" ref="G27:G49">IF(E27&lt;&gt;0,E27*F27," ")</f>
        <v> </v>
      </c>
      <c r="H27" s="508"/>
      <c r="I27" s="508"/>
      <c r="J27" s="508"/>
      <c r="K27" s="508"/>
      <c r="L27" s="508"/>
      <c r="M27" s="508"/>
      <c r="N27" s="508"/>
      <c r="O27" s="508"/>
      <c r="P27" s="508"/>
      <c r="Q27" s="508"/>
      <c r="R27" s="508"/>
      <c r="S27" s="508"/>
      <c r="T27" s="508"/>
      <c r="U27" s="508"/>
      <c r="V27" s="508"/>
      <c r="W27" s="508"/>
      <c r="X27" s="508"/>
      <c r="Y27" s="498"/>
    </row>
    <row r="28" spans="1:25" s="212" customFormat="1" ht="51">
      <c r="A28" s="232"/>
      <c r="B28" s="225"/>
      <c r="C28" s="212" t="s">
        <v>719</v>
      </c>
      <c r="D28" s="234"/>
      <c r="E28" s="235"/>
      <c r="F28" s="489"/>
      <c r="G28" s="236" t="str">
        <f t="shared" si="1"/>
        <v> </v>
      </c>
      <c r="H28" s="495"/>
      <c r="I28" s="495"/>
      <c r="J28" s="495"/>
      <c r="K28" s="495"/>
      <c r="L28" s="495"/>
      <c r="M28" s="495"/>
      <c r="N28" s="495"/>
      <c r="O28" s="495"/>
      <c r="P28" s="495"/>
      <c r="Q28" s="495"/>
      <c r="R28" s="495"/>
      <c r="S28" s="495"/>
      <c r="T28" s="495"/>
      <c r="U28" s="495"/>
      <c r="V28" s="495"/>
      <c r="W28" s="495"/>
      <c r="X28" s="495"/>
      <c r="Y28" s="496"/>
    </row>
    <row r="29" spans="1:25" s="212" customFormat="1" ht="12.75">
      <c r="A29" s="232"/>
      <c r="B29" s="225"/>
      <c r="C29" s="212" t="s">
        <v>483</v>
      </c>
      <c r="D29" s="234"/>
      <c r="E29" s="235"/>
      <c r="F29" s="489"/>
      <c r="G29" s="236" t="str">
        <f t="shared" si="1"/>
        <v> </v>
      </c>
      <c r="H29" s="495"/>
      <c r="I29" s="495"/>
      <c r="J29" s="495"/>
      <c r="K29" s="495"/>
      <c r="L29" s="495"/>
      <c r="M29" s="495"/>
      <c r="N29" s="495"/>
      <c r="O29" s="495"/>
      <c r="P29" s="495"/>
      <c r="Q29" s="495"/>
      <c r="R29" s="495"/>
      <c r="S29" s="495"/>
      <c r="T29" s="495"/>
      <c r="U29" s="495"/>
      <c r="V29" s="495"/>
      <c r="W29" s="495"/>
      <c r="X29" s="495"/>
      <c r="Y29" s="496"/>
    </row>
    <row r="30" spans="1:25" s="212" customFormat="1" ht="12.75">
      <c r="A30" s="232"/>
      <c r="B30" s="225" t="s">
        <v>456</v>
      </c>
      <c r="C30" s="212" t="s">
        <v>712</v>
      </c>
      <c r="D30" s="234"/>
      <c r="E30" s="235"/>
      <c r="F30" s="489"/>
      <c r="G30" s="236" t="str">
        <f t="shared" si="1"/>
        <v> </v>
      </c>
      <c r="H30" s="495"/>
      <c r="I30" s="495"/>
      <c r="J30" s="495"/>
      <c r="K30" s="495"/>
      <c r="L30" s="495"/>
      <c r="M30" s="495"/>
      <c r="N30" s="495"/>
      <c r="O30" s="495"/>
      <c r="P30" s="495"/>
      <c r="Q30" s="495"/>
      <c r="R30" s="495"/>
      <c r="S30" s="495"/>
      <c r="T30" s="495"/>
      <c r="U30" s="495"/>
      <c r="V30" s="495"/>
      <c r="W30" s="495"/>
      <c r="X30" s="495"/>
      <c r="Y30" s="496"/>
    </row>
    <row r="31" spans="1:25" s="212" customFormat="1" ht="12.75">
      <c r="A31" s="232"/>
      <c r="B31" s="225" t="s">
        <v>457</v>
      </c>
      <c r="C31" s="212" t="s">
        <v>720</v>
      </c>
      <c r="D31" s="234" t="s">
        <v>254</v>
      </c>
      <c r="E31" s="235">
        <v>1</v>
      </c>
      <c r="F31" s="489"/>
      <c r="G31" s="242">
        <f>ROUND(E31*F31,2)</f>
        <v>0</v>
      </c>
      <c r="H31" s="495"/>
      <c r="I31" s="495"/>
      <c r="J31" s="495"/>
      <c r="K31" s="495"/>
      <c r="L31" s="495"/>
      <c r="M31" s="495"/>
      <c r="N31" s="495"/>
      <c r="O31" s="495"/>
      <c r="P31" s="495"/>
      <c r="Q31" s="495"/>
      <c r="R31" s="495"/>
      <c r="S31" s="495"/>
      <c r="T31" s="495"/>
      <c r="U31" s="495"/>
      <c r="V31" s="495"/>
      <c r="W31" s="495"/>
      <c r="X31" s="495"/>
      <c r="Y31" s="496"/>
    </row>
    <row r="32" spans="1:25" s="212" customFormat="1" ht="12.75">
      <c r="A32" s="232"/>
      <c r="B32" s="225"/>
      <c r="D32" s="234"/>
      <c r="E32" s="235"/>
      <c r="F32" s="489"/>
      <c r="G32" s="236" t="str">
        <f t="shared" si="1"/>
        <v> </v>
      </c>
      <c r="H32" s="495"/>
      <c r="I32" s="495"/>
      <c r="J32" s="495"/>
      <c r="K32" s="495"/>
      <c r="L32" s="495"/>
      <c r="M32" s="495"/>
      <c r="N32" s="495"/>
      <c r="O32" s="495"/>
      <c r="P32" s="495"/>
      <c r="Q32" s="495"/>
      <c r="R32" s="495"/>
      <c r="S32" s="495"/>
      <c r="T32" s="495"/>
      <c r="U32" s="495"/>
      <c r="V32" s="495"/>
      <c r="W32" s="495"/>
      <c r="X32" s="495"/>
      <c r="Y32" s="496"/>
    </row>
    <row r="33" spans="1:7" ht="12.75">
      <c r="A33" s="232">
        <f>1+COUNT(A$2:A32)</f>
        <v>5</v>
      </c>
      <c r="C33" s="354" t="s">
        <v>721</v>
      </c>
      <c r="F33" s="526"/>
      <c r="G33" s="357" t="str">
        <f t="shared" si="1"/>
        <v> </v>
      </c>
    </row>
    <row r="34" spans="3:25" ht="140.25">
      <c r="C34" s="354" t="s">
        <v>722</v>
      </c>
      <c r="F34" s="526"/>
      <c r="G34" s="357" t="str">
        <f t="shared" si="1"/>
        <v> </v>
      </c>
      <c r="H34" s="531"/>
      <c r="Y34" s="499"/>
    </row>
    <row r="35" spans="2:25" ht="12.75">
      <c r="B35" s="353" t="s">
        <v>457</v>
      </c>
      <c r="C35" s="354" t="s">
        <v>723</v>
      </c>
      <c r="F35" s="526"/>
      <c r="G35" s="357" t="str">
        <f t="shared" si="1"/>
        <v> </v>
      </c>
      <c r="H35" s="531"/>
      <c r="Y35" s="499"/>
    </row>
    <row r="36" spans="3:25" ht="12.75">
      <c r="C36" s="354" t="s">
        <v>483</v>
      </c>
      <c r="D36" s="355" t="s">
        <v>311</v>
      </c>
      <c r="E36" s="373">
        <v>25</v>
      </c>
      <c r="F36" s="526"/>
      <c r="G36" s="242">
        <f>ROUND(E36*F36,2)</f>
        <v>0</v>
      </c>
      <c r="H36" s="531"/>
      <c r="Y36" s="499"/>
    </row>
    <row r="37" spans="1:25" s="246" customFormat="1" ht="12.75">
      <c r="A37" s="245"/>
      <c r="B37" s="353"/>
      <c r="C37" s="354"/>
      <c r="D37" s="355"/>
      <c r="E37" s="356"/>
      <c r="F37" s="526"/>
      <c r="G37" s="357" t="str">
        <f t="shared" si="1"/>
        <v> </v>
      </c>
      <c r="H37" s="499"/>
      <c r="I37" s="499"/>
      <c r="J37" s="499"/>
      <c r="K37" s="499"/>
      <c r="L37" s="499"/>
      <c r="M37" s="499"/>
      <c r="N37" s="499"/>
      <c r="O37" s="499"/>
      <c r="P37" s="499"/>
      <c r="Q37" s="499"/>
      <c r="R37" s="499"/>
      <c r="S37" s="499"/>
      <c r="T37" s="499"/>
      <c r="U37" s="499"/>
      <c r="V37" s="499"/>
      <c r="W37" s="499"/>
      <c r="X37" s="499"/>
      <c r="Y37" s="499"/>
    </row>
    <row r="38" spans="1:25" s="246" customFormat="1" ht="12.75">
      <c r="A38" s="232">
        <f>1+COUNT(A$2:A37)</f>
        <v>6</v>
      </c>
      <c r="B38" s="353"/>
      <c r="C38" s="354" t="s">
        <v>544</v>
      </c>
      <c r="D38" s="355"/>
      <c r="E38" s="356"/>
      <c r="F38" s="526"/>
      <c r="G38" s="357" t="str">
        <f t="shared" si="1"/>
        <v> </v>
      </c>
      <c r="H38" s="499"/>
      <c r="I38" s="499"/>
      <c r="J38" s="499"/>
      <c r="K38" s="499"/>
      <c r="L38" s="499"/>
      <c r="M38" s="499"/>
      <c r="N38" s="499"/>
      <c r="O38" s="499"/>
      <c r="P38" s="499"/>
      <c r="Q38" s="499"/>
      <c r="R38" s="499"/>
      <c r="S38" s="499"/>
      <c r="T38" s="499"/>
      <c r="U38" s="499"/>
      <c r="V38" s="499"/>
      <c r="W38" s="499"/>
      <c r="X38" s="499"/>
      <c r="Y38" s="499"/>
    </row>
    <row r="39" spans="1:25" s="246" customFormat="1" ht="89.25">
      <c r="A39" s="245"/>
      <c r="B39" s="353"/>
      <c r="C39" s="354" t="s">
        <v>698</v>
      </c>
      <c r="D39" s="355"/>
      <c r="E39" s="356"/>
      <c r="F39" s="526"/>
      <c r="G39" s="357" t="str">
        <f t="shared" si="1"/>
        <v> </v>
      </c>
      <c r="H39" s="499"/>
      <c r="I39" s="499"/>
      <c r="J39" s="499"/>
      <c r="K39" s="499"/>
      <c r="L39" s="499"/>
      <c r="M39" s="499"/>
      <c r="N39" s="499"/>
      <c r="O39" s="499"/>
      <c r="P39" s="499"/>
      <c r="Q39" s="499"/>
      <c r="R39" s="499"/>
      <c r="S39" s="499"/>
      <c r="T39" s="499"/>
      <c r="U39" s="499"/>
      <c r="V39" s="499"/>
      <c r="W39" s="499"/>
      <c r="X39" s="499"/>
      <c r="Y39" s="499"/>
    </row>
    <row r="40" spans="1:25" s="246" customFormat="1" ht="12.75">
      <c r="A40" s="245"/>
      <c r="B40" s="353"/>
      <c r="C40" s="354" t="s">
        <v>452</v>
      </c>
      <c r="D40" s="355" t="s">
        <v>311</v>
      </c>
      <c r="E40" s="373">
        <v>20</v>
      </c>
      <c r="F40" s="526"/>
      <c r="G40" s="242">
        <f>ROUND(E40*F40,2)</f>
        <v>0</v>
      </c>
      <c r="H40" s="499"/>
      <c r="I40" s="499"/>
      <c r="J40" s="499"/>
      <c r="K40" s="499"/>
      <c r="L40" s="499"/>
      <c r="M40" s="499"/>
      <c r="N40" s="499"/>
      <c r="O40" s="499"/>
      <c r="P40" s="499"/>
      <c r="Q40" s="499"/>
      <c r="R40" s="499"/>
      <c r="S40" s="499"/>
      <c r="T40" s="499"/>
      <c r="U40" s="499"/>
      <c r="V40" s="499"/>
      <c r="W40" s="499"/>
      <c r="X40" s="499"/>
      <c r="Y40" s="499"/>
    </row>
    <row r="41" spans="1:25" s="246" customFormat="1" ht="12.75">
      <c r="A41" s="245"/>
      <c r="B41" s="353"/>
      <c r="C41" s="354"/>
      <c r="D41" s="355"/>
      <c r="E41" s="356"/>
      <c r="F41" s="527"/>
      <c r="G41" s="374" t="str">
        <f t="shared" si="1"/>
        <v> </v>
      </c>
      <c r="H41" s="499"/>
      <c r="I41" s="499"/>
      <c r="J41" s="499"/>
      <c r="K41" s="499"/>
      <c r="L41" s="499"/>
      <c r="M41" s="499"/>
      <c r="N41" s="499"/>
      <c r="O41" s="499"/>
      <c r="P41" s="499"/>
      <c r="Q41" s="499"/>
      <c r="R41" s="499"/>
      <c r="S41" s="499"/>
      <c r="T41" s="499"/>
      <c r="U41" s="499"/>
      <c r="V41" s="499"/>
      <c r="W41" s="499"/>
      <c r="X41" s="499"/>
      <c r="Y41" s="499"/>
    </row>
    <row r="42" spans="1:25" s="246" customFormat="1" ht="12.75">
      <c r="A42" s="232">
        <f>1+COUNT(A$2:A41)</f>
        <v>7</v>
      </c>
      <c r="B42" s="353"/>
      <c r="C42" s="354" t="s">
        <v>724</v>
      </c>
      <c r="D42" s="355"/>
      <c r="E42" s="356"/>
      <c r="F42" s="526"/>
      <c r="G42" s="357" t="str">
        <f t="shared" si="1"/>
        <v> </v>
      </c>
      <c r="H42" s="499"/>
      <c r="I42" s="499"/>
      <c r="J42" s="499"/>
      <c r="K42" s="499"/>
      <c r="L42" s="499"/>
      <c r="M42" s="499"/>
      <c r="N42" s="499"/>
      <c r="O42" s="499"/>
      <c r="P42" s="499"/>
      <c r="Q42" s="499"/>
      <c r="R42" s="499"/>
      <c r="S42" s="499"/>
      <c r="T42" s="499"/>
      <c r="U42" s="499"/>
      <c r="V42" s="499"/>
      <c r="W42" s="499"/>
      <c r="X42" s="499"/>
      <c r="Y42" s="499"/>
    </row>
    <row r="43" spans="1:25" s="246" customFormat="1" ht="25.5">
      <c r="A43" s="245"/>
      <c r="B43" s="353"/>
      <c r="C43" s="354" t="s">
        <v>725</v>
      </c>
      <c r="D43" s="355"/>
      <c r="E43" s="356"/>
      <c r="F43" s="526"/>
      <c r="G43" s="357" t="str">
        <f t="shared" si="1"/>
        <v> </v>
      </c>
      <c r="H43" s="499"/>
      <c r="I43" s="499"/>
      <c r="J43" s="499"/>
      <c r="K43" s="499"/>
      <c r="L43" s="499"/>
      <c r="M43" s="499"/>
      <c r="N43" s="499"/>
      <c r="O43" s="499"/>
      <c r="P43" s="499"/>
      <c r="Q43" s="499"/>
      <c r="R43" s="499"/>
      <c r="S43" s="499"/>
      <c r="T43" s="499"/>
      <c r="U43" s="499"/>
      <c r="V43" s="499"/>
      <c r="W43" s="499"/>
      <c r="X43" s="499"/>
      <c r="Y43" s="499"/>
    </row>
    <row r="44" spans="1:25" s="246" customFormat="1" ht="12.75">
      <c r="A44" s="245"/>
      <c r="B44" s="353"/>
      <c r="C44" s="354" t="s">
        <v>726</v>
      </c>
      <c r="D44" s="355" t="s">
        <v>254</v>
      </c>
      <c r="E44" s="356">
        <v>1</v>
      </c>
      <c r="F44" s="526"/>
      <c r="G44" s="242">
        <f>ROUND(E44*F44,2)</f>
        <v>0</v>
      </c>
      <c r="H44" s="499"/>
      <c r="I44" s="499"/>
      <c r="J44" s="499"/>
      <c r="K44" s="499"/>
      <c r="L44" s="499"/>
      <c r="M44" s="499"/>
      <c r="N44" s="499"/>
      <c r="O44" s="499"/>
      <c r="P44" s="499"/>
      <c r="Q44" s="499"/>
      <c r="R44" s="499"/>
      <c r="S44" s="499"/>
      <c r="T44" s="499"/>
      <c r="U44" s="499"/>
      <c r="V44" s="499"/>
      <c r="W44" s="499"/>
      <c r="X44" s="499"/>
      <c r="Y44" s="499"/>
    </row>
    <row r="45" spans="1:25" s="346" customFormat="1" ht="12.75">
      <c r="A45" s="283"/>
      <c r="B45" s="343"/>
      <c r="C45" s="283"/>
      <c r="D45" s="283"/>
      <c r="E45" s="344"/>
      <c r="F45" s="524"/>
      <c r="G45" s="257"/>
      <c r="H45" s="508"/>
      <c r="I45" s="508"/>
      <c r="J45" s="508"/>
      <c r="K45" s="508"/>
      <c r="L45" s="508"/>
      <c r="M45" s="508"/>
      <c r="N45" s="508"/>
      <c r="O45" s="508"/>
      <c r="P45" s="508"/>
      <c r="Q45" s="508"/>
      <c r="R45" s="508"/>
      <c r="S45" s="508"/>
      <c r="T45" s="508"/>
      <c r="U45" s="508"/>
      <c r="V45" s="508"/>
      <c r="W45" s="508"/>
      <c r="X45" s="508"/>
      <c r="Y45" s="532"/>
    </row>
    <row r="46" spans="1:25" s="346" customFormat="1" ht="12.75">
      <c r="A46" s="237">
        <f>1+COUNT(A$3:A45)</f>
        <v>8</v>
      </c>
      <c r="B46" s="343"/>
      <c r="C46" s="283" t="s">
        <v>727</v>
      </c>
      <c r="D46" s="283"/>
      <c r="E46" s="344"/>
      <c r="F46" s="524"/>
      <c r="G46" s="257"/>
      <c r="H46" s="508"/>
      <c r="I46" s="508"/>
      <c r="J46" s="508"/>
      <c r="K46" s="508"/>
      <c r="L46" s="508"/>
      <c r="M46" s="508"/>
      <c r="N46" s="508"/>
      <c r="O46" s="508"/>
      <c r="P46" s="508"/>
      <c r="Q46" s="508"/>
      <c r="R46" s="508"/>
      <c r="S46" s="508"/>
      <c r="T46" s="508"/>
      <c r="U46" s="508"/>
      <c r="V46" s="508"/>
      <c r="W46" s="508"/>
      <c r="X46" s="508"/>
      <c r="Y46" s="532"/>
    </row>
    <row r="47" spans="1:25" s="346" customFormat="1" ht="25.5">
      <c r="A47" s="283"/>
      <c r="B47" s="343"/>
      <c r="C47" s="283" t="s">
        <v>728</v>
      </c>
      <c r="D47" s="283"/>
      <c r="E47" s="344"/>
      <c r="F47" s="524"/>
      <c r="G47" s="257"/>
      <c r="H47" s="508"/>
      <c r="I47" s="508"/>
      <c r="J47" s="508"/>
      <c r="K47" s="508"/>
      <c r="L47" s="508"/>
      <c r="M47" s="508"/>
      <c r="N47" s="508"/>
      <c r="O47" s="508"/>
      <c r="P47" s="508"/>
      <c r="Q47" s="508"/>
      <c r="R47" s="508"/>
      <c r="S47" s="508"/>
      <c r="T47" s="508"/>
      <c r="U47" s="508"/>
      <c r="V47" s="508"/>
      <c r="W47" s="508"/>
      <c r="X47" s="508"/>
      <c r="Y47" s="532"/>
    </row>
    <row r="48" spans="1:25" s="346" customFormat="1" ht="12.75">
      <c r="A48" s="283"/>
      <c r="B48" s="343"/>
      <c r="C48" s="283"/>
      <c r="D48" s="234" t="s">
        <v>42</v>
      </c>
      <c r="E48" s="344">
        <v>30</v>
      </c>
      <c r="F48" s="491"/>
      <c r="G48" s="242">
        <f>ROUND(E48*F48,2)</f>
        <v>0</v>
      </c>
      <c r="H48" s="508"/>
      <c r="I48" s="497"/>
      <c r="J48" s="497"/>
      <c r="K48" s="497"/>
      <c r="L48" s="508"/>
      <c r="M48" s="508"/>
      <c r="N48" s="508"/>
      <c r="O48" s="508"/>
      <c r="P48" s="508"/>
      <c r="Q48" s="508"/>
      <c r="R48" s="508"/>
      <c r="S48" s="508"/>
      <c r="T48" s="508"/>
      <c r="U48" s="508"/>
      <c r="V48" s="508"/>
      <c r="W48" s="508"/>
      <c r="X48" s="508"/>
      <c r="Y48" s="532"/>
    </row>
    <row r="49" spans="1:25" s="246" customFormat="1" ht="12.75">
      <c r="A49" s="245"/>
      <c r="B49" s="353"/>
      <c r="C49" s="354"/>
      <c r="D49" s="355"/>
      <c r="E49" s="356"/>
      <c r="F49" s="526"/>
      <c r="G49" s="357" t="str">
        <f t="shared" si="1"/>
        <v> </v>
      </c>
      <c r="H49" s="499"/>
      <c r="I49" s="499"/>
      <c r="J49" s="499"/>
      <c r="K49" s="499"/>
      <c r="L49" s="499"/>
      <c r="M49" s="499"/>
      <c r="N49" s="499"/>
      <c r="O49" s="499"/>
      <c r="P49" s="499"/>
      <c r="Q49" s="499"/>
      <c r="R49" s="499"/>
      <c r="S49" s="499"/>
      <c r="T49" s="499"/>
      <c r="U49" s="499"/>
      <c r="V49" s="499"/>
      <c r="W49" s="499"/>
      <c r="X49" s="499"/>
      <c r="Y49" s="499"/>
    </row>
    <row r="50" spans="1:7" ht="12.75">
      <c r="A50" s="375"/>
      <c r="B50" s="376"/>
      <c r="C50" s="377" t="str">
        <f>+C1</f>
        <v>VENTILACIJA - OV.1 - SANITARIJE</v>
      </c>
      <c r="D50" s="378"/>
      <c r="E50" s="379"/>
      <c r="F50" s="380"/>
      <c r="G50" s="380">
        <f>SUM(G2:G49)</f>
        <v>0</v>
      </c>
    </row>
  </sheetData>
  <sheetProtection password="FBF2" sheet="1" selectLockedCells="1"/>
  <printOptions/>
  <pageMargins left="0.984251968503937" right="0.3937007874015748" top="0.5905511811023623" bottom="0.5905511811023623" header="0.1968503937007874" footer="0.1968503937007874"/>
  <pageSetup blackAndWhite="1" horizontalDpi="600" verticalDpi="600" orientation="portrait" paperSize="9" scale="89" r:id="rId1"/>
  <headerFooter alignWithMargins="0">
    <oddHeader>&amp;R             PINSS d.o.o. Nova Gorica</oddHeader>
    <oddFooter>&amp;L             &amp;F&amp;RStran &amp;P (&amp;N)</oddFooter>
  </headerFooter>
  <ignoredErrors>
    <ignoredError sqref="G13:G40" formula="1"/>
  </ignoredErrors>
</worksheet>
</file>

<file path=xl/worksheets/sheet19.xml><?xml version="1.0" encoding="utf-8"?>
<worksheet xmlns="http://schemas.openxmlformats.org/spreadsheetml/2006/main" xmlns:r="http://schemas.openxmlformats.org/officeDocument/2006/relationships">
  <dimension ref="A1:Y213"/>
  <sheetViews>
    <sheetView view="pageBreakPreview" zoomScaleNormal="120" zoomScaleSheetLayoutView="100" zoomScalePageLayoutView="0" workbookViewId="0" topLeftCell="A1">
      <pane ySplit="1" topLeftCell="A2" activePane="bottomLeft" state="frozen"/>
      <selection pane="topLeft" activeCell="C23" sqref="C23"/>
      <selection pane="bottomLeft" activeCell="F8" sqref="F8"/>
    </sheetView>
  </sheetViews>
  <sheetFormatPr defaultColWidth="9.00390625" defaultRowHeight="12.75"/>
  <cols>
    <col min="1" max="1" width="5.75390625" style="245" customWidth="1"/>
    <col min="2" max="2" width="5.75390625" style="353" customWidth="1"/>
    <col min="3" max="3" width="50.75390625" style="354" customWidth="1"/>
    <col min="4" max="4" width="7.625" style="355" customWidth="1"/>
    <col min="5" max="5" width="9.375" style="356" bestFit="1" customWidth="1"/>
    <col min="6" max="7" width="10.75390625" style="357" customWidth="1"/>
    <col min="8" max="10" width="9.25390625" style="499" customWidth="1"/>
    <col min="11" max="24" width="9.125" style="499" customWidth="1"/>
    <col min="25" max="25" width="9.125" style="530" customWidth="1"/>
    <col min="26" max="16384" width="9.125" style="325" customWidth="1"/>
  </cols>
  <sheetData>
    <row r="1" spans="1:7" ht="15">
      <c r="A1" s="319" t="s">
        <v>729</v>
      </c>
      <c r="B1" s="320"/>
      <c r="C1" s="321" t="s">
        <v>730</v>
      </c>
      <c r="D1" s="322"/>
      <c r="E1" s="323"/>
      <c r="F1" s="324"/>
      <c r="G1" s="324">
        <f>+G14</f>
        <v>0</v>
      </c>
    </row>
    <row r="3" spans="1:25" s="332" customFormat="1" ht="12.75">
      <c r="A3" s="326" t="s">
        <v>446</v>
      </c>
      <c r="B3" s="327"/>
      <c r="C3" s="328" t="s">
        <v>447</v>
      </c>
      <c r="D3" s="329" t="s">
        <v>248</v>
      </c>
      <c r="E3" s="330" t="s">
        <v>249</v>
      </c>
      <c r="F3" s="331" t="s">
        <v>448</v>
      </c>
      <c r="G3" s="331" t="s">
        <v>449</v>
      </c>
      <c r="H3" s="497"/>
      <c r="I3" s="497"/>
      <c r="J3" s="497"/>
      <c r="K3" s="497"/>
      <c r="L3" s="497"/>
      <c r="M3" s="497"/>
      <c r="N3" s="497"/>
      <c r="O3" s="497"/>
      <c r="P3" s="497"/>
      <c r="Q3" s="497"/>
      <c r="R3" s="497"/>
      <c r="S3" s="497"/>
      <c r="T3" s="497"/>
      <c r="U3" s="497"/>
      <c r="V3" s="497"/>
      <c r="W3" s="525"/>
      <c r="X3" s="525"/>
      <c r="Y3" s="525"/>
    </row>
    <row r="4" spans="1:25" s="332" customFormat="1" ht="12.75">
      <c r="A4" s="243"/>
      <c r="B4" s="333"/>
      <c r="C4" s="334"/>
      <c r="D4" s="335"/>
      <c r="E4" s="336"/>
      <c r="F4" s="522"/>
      <c r="G4" s="337" t="str">
        <f>IF(E4&lt;&gt;0,E4*F4," ")</f>
        <v> </v>
      </c>
      <c r="H4" s="497"/>
      <c r="I4" s="497"/>
      <c r="J4" s="497"/>
      <c r="K4" s="497"/>
      <c r="L4" s="497"/>
      <c r="M4" s="497"/>
      <c r="N4" s="497"/>
      <c r="O4" s="497"/>
      <c r="P4" s="497"/>
      <c r="Q4" s="497"/>
      <c r="R4" s="497"/>
      <c r="S4" s="497"/>
      <c r="T4" s="497"/>
      <c r="U4" s="497"/>
      <c r="V4" s="497"/>
      <c r="W4" s="497"/>
      <c r="X4" s="525"/>
      <c r="Y4" s="525"/>
    </row>
    <row r="5" spans="1:7" ht="12.75">
      <c r="A5" s="232">
        <f>1+COUNT(A$2:A4)</f>
        <v>1</v>
      </c>
      <c r="C5" s="354" t="s">
        <v>721</v>
      </c>
      <c r="F5" s="526"/>
      <c r="G5" s="357" t="str">
        <f aca="true" t="shared" si="0" ref="G5:G11">IF(E5&lt;&gt;0,E5*F5," ")</f>
        <v> </v>
      </c>
    </row>
    <row r="6" spans="3:25" ht="114.75">
      <c r="C6" s="354" t="s">
        <v>731</v>
      </c>
      <c r="F6" s="526"/>
      <c r="G6" s="357" t="str">
        <f t="shared" si="0"/>
        <v> </v>
      </c>
      <c r="H6" s="531"/>
      <c r="Y6" s="499"/>
    </row>
    <row r="7" spans="2:25" ht="12.75">
      <c r="B7" s="353" t="s">
        <v>457</v>
      </c>
      <c r="C7" s="354" t="s">
        <v>693</v>
      </c>
      <c r="F7" s="526"/>
      <c r="G7" s="357" t="str">
        <f t="shared" si="0"/>
        <v> </v>
      </c>
      <c r="H7" s="531"/>
      <c r="Y7" s="499"/>
    </row>
    <row r="8" spans="3:25" ht="12.75">
      <c r="C8" s="354" t="s">
        <v>483</v>
      </c>
      <c r="D8" s="355" t="s">
        <v>311</v>
      </c>
      <c r="E8" s="373">
        <v>25</v>
      </c>
      <c r="F8" s="526"/>
      <c r="G8" s="242">
        <f>ROUND(E8*F8,2)</f>
        <v>0</v>
      </c>
      <c r="H8" s="531"/>
      <c r="Y8" s="499"/>
    </row>
    <row r="9" spans="1:25" s="246" customFormat="1" ht="12.75">
      <c r="A9" s="245"/>
      <c r="B9" s="353"/>
      <c r="C9" s="354"/>
      <c r="D9" s="355"/>
      <c r="E9" s="356"/>
      <c r="F9" s="526"/>
      <c r="G9" s="357" t="str">
        <f t="shared" si="0"/>
        <v> </v>
      </c>
      <c r="H9" s="499"/>
      <c r="I9" s="499"/>
      <c r="J9" s="499"/>
      <c r="K9" s="499"/>
      <c r="L9" s="499"/>
      <c r="M9" s="499"/>
      <c r="N9" s="499"/>
      <c r="O9" s="499"/>
      <c r="P9" s="499"/>
      <c r="Q9" s="499"/>
      <c r="R9" s="499"/>
      <c r="S9" s="499"/>
      <c r="T9" s="499"/>
      <c r="U9" s="499"/>
      <c r="V9" s="499"/>
      <c r="W9" s="499"/>
      <c r="X9" s="499"/>
      <c r="Y9" s="499"/>
    </row>
    <row r="10" spans="1:25" s="246" customFormat="1" ht="12.75">
      <c r="A10" s="232">
        <f>1+COUNT(A$2:A9)</f>
        <v>2</v>
      </c>
      <c r="B10" s="353"/>
      <c r="C10" s="354" t="s">
        <v>544</v>
      </c>
      <c r="D10" s="355"/>
      <c r="E10" s="356"/>
      <c r="F10" s="526"/>
      <c r="G10" s="357" t="str">
        <f t="shared" si="0"/>
        <v> </v>
      </c>
      <c r="H10" s="499"/>
      <c r="I10" s="499"/>
      <c r="J10" s="499"/>
      <c r="K10" s="499"/>
      <c r="L10" s="499"/>
      <c r="M10" s="499"/>
      <c r="N10" s="499"/>
      <c r="O10" s="499"/>
      <c r="P10" s="499"/>
      <c r="Q10" s="499"/>
      <c r="R10" s="499"/>
      <c r="S10" s="499"/>
      <c r="T10" s="499"/>
      <c r="U10" s="499"/>
      <c r="V10" s="499"/>
      <c r="W10" s="499"/>
      <c r="X10" s="499"/>
      <c r="Y10" s="499"/>
    </row>
    <row r="11" spans="1:25" s="246" customFormat="1" ht="89.25">
      <c r="A11" s="245"/>
      <c r="B11" s="353"/>
      <c r="C11" s="354" t="s">
        <v>698</v>
      </c>
      <c r="D11" s="355"/>
      <c r="E11" s="356"/>
      <c r="F11" s="526"/>
      <c r="G11" s="357" t="str">
        <f t="shared" si="0"/>
        <v> </v>
      </c>
      <c r="H11" s="499"/>
      <c r="I11" s="499"/>
      <c r="J11" s="499"/>
      <c r="K11" s="499"/>
      <c r="L11" s="499"/>
      <c r="M11" s="499"/>
      <c r="N11" s="499"/>
      <c r="O11" s="499"/>
      <c r="P11" s="499"/>
      <c r="Q11" s="499"/>
      <c r="R11" s="499"/>
      <c r="S11" s="499"/>
      <c r="T11" s="499"/>
      <c r="U11" s="499"/>
      <c r="V11" s="499"/>
      <c r="W11" s="499"/>
      <c r="X11" s="499"/>
      <c r="Y11" s="499"/>
    </row>
    <row r="12" spans="1:25" s="246" customFormat="1" ht="12.75">
      <c r="A12" s="245"/>
      <c r="B12" s="353"/>
      <c r="C12" s="354" t="s">
        <v>452</v>
      </c>
      <c r="D12" s="355" t="s">
        <v>311</v>
      </c>
      <c r="E12" s="373">
        <v>5</v>
      </c>
      <c r="F12" s="526"/>
      <c r="G12" s="242">
        <f>ROUND(E12*F12,2)</f>
        <v>0</v>
      </c>
      <c r="H12" s="499"/>
      <c r="I12" s="499"/>
      <c r="J12" s="499"/>
      <c r="K12" s="499"/>
      <c r="L12" s="499"/>
      <c r="M12" s="499"/>
      <c r="N12" s="499"/>
      <c r="O12" s="499"/>
      <c r="P12" s="499"/>
      <c r="Q12" s="499"/>
      <c r="R12" s="499"/>
      <c r="S12" s="499"/>
      <c r="T12" s="499"/>
      <c r="U12" s="499"/>
      <c r="V12" s="499"/>
      <c r="W12" s="499"/>
      <c r="X12" s="499"/>
      <c r="Y12" s="499"/>
    </row>
    <row r="13" spans="1:25" s="238" customFormat="1" ht="12.75">
      <c r="A13" s="243"/>
      <c r="B13" s="333"/>
      <c r="C13" s="334"/>
      <c r="D13" s="335"/>
      <c r="E13" s="336"/>
      <c r="F13" s="522"/>
      <c r="G13" s="337" t="str">
        <f>IF(E13&lt;&gt;0,E13*F13," ")</f>
        <v> </v>
      </c>
      <c r="H13" s="497"/>
      <c r="I13" s="497"/>
      <c r="J13" s="497"/>
      <c r="K13" s="497"/>
      <c r="L13" s="497"/>
      <c r="M13" s="497"/>
      <c r="N13" s="497"/>
      <c r="O13" s="497"/>
      <c r="P13" s="497"/>
      <c r="Q13" s="497"/>
      <c r="R13" s="497"/>
      <c r="S13" s="497"/>
      <c r="T13" s="497"/>
      <c r="U13" s="497"/>
      <c r="V13" s="497"/>
      <c r="W13" s="497"/>
      <c r="X13" s="497"/>
      <c r="Y13" s="497"/>
    </row>
    <row r="14" spans="1:25" s="332" customFormat="1" ht="12.75">
      <c r="A14" s="347"/>
      <c r="B14" s="348"/>
      <c r="C14" s="349" t="str">
        <f>+C1</f>
        <v>TEHNOLOŠKA VENTILACIJA - LASER</v>
      </c>
      <c r="D14" s="350"/>
      <c r="E14" s="351"/>
      <c r="F14" s="352"/>
      <c r="G14" s="352">
        <f>SUM(G2:G13)</f>
        <v>0</v>
      </c>
      <c r="H14" s="497"/>
      <c r="I14" s="497"/>
      <c r="J14" s="497"/>
      <c r="K14" s="497"/>
      <c r="L14" s="497"/>
      <c r="M14" s="497"/>
      <c r="N14" s="497"/>
      <c r="O14" s="497"/>
      <c r="P14" s="497"/>
      <c r="Q14" s="497"/>
      <c r="R14" s="497"/>
      <c r="S14" s="497"/>
      <c r="T14" s="497"/>
      <c r="U14" s="497"/>
      <c r="V14" s="497"/>
      <c r="W14" s="497"/>
      <c r="X14" s="497"/>
      <c r="Y14" s="525"/>
    </row>
    <row r="15" spans="1:25" s="332" customFormat="1" ht="12.75">
      <c r="A15" s="243"/>
      <c r="B15" s="333"/>
      <c r="C15" s="334"/>
      <c r="D15" s="335"/>
      <c r="E15" s="336"/>
      <c r="F15" s="337"/>
      <c r="G15" s="337"/>
      <c r="H15" s="497"/>
      <c r="I15" s="497"/>
      <c r="J15" s="497"/>
      <c r="K15" s="497"/>
      <c r="L15" s="497"/>
      <c r="M15" s="497"/>
      <c r="N15" s="497"/>
      <c r="O15" s="497"/>
      <c r="P15" s="497"/>
      <c r="Q15" s="497"/>
      <c r="R15" s="497"/>
      <c r="S15" s="497"/>
      <c r="T15" s="497"/>
      <c r="U15" s="497"/>
      <c r="V15" s="497"/>
      <c r="W15" s="497"/>
      <c r="X15" s="497"/>
      <c r="Y15" s="525"/>
    </row>
    <row r="16" spans="1:25" s="332" customFormat="1" ht="12.75">
      <c r="A16" s="243"/>
      <c r="B16" s="333"/>
      <c r="C16" s="334"/>
      <c r="D16" s="335"/>
      <c r="E16" s="336"/>
      <c r="F16" s="337"/>
      <c r="G16" s="337"/>
      <c r="H16" s="497"/>
      <c r="I16" s="497"/>
      <c r="J16" s="497"/>
      <c r="K16" s="497"/>
      <c r="L16" s="497"/>
      <c r="M16" s="497"/>
      <c r="N16" s="497"/>
      <c r="O16" s="497"/>
      <c r="P16" s="497"/>
      <c r="Q16" s="497"/>
      <c r="R16" s="497"/>
      <c r="S16" s="497"/>
      <c r="T16" s="497"/>
      <c r="U16" s="497"/>
      <c r="V16" s="497"/>
      <c r="W16" s="497"/>
      <c r="X16" s="497"/>
      <c r="Y16" s="525"/>
    </row>
    <row r="17" spans="1:25" s="332" customFormat="1" ht="12.75">
      <c r="A17" s="243"/>
      <c r="B17" s="333"/>
      <c r="C17" s="334"/>
      <c r="D17" s="335"/>
      <c r="E17" s="336"/>
      <c r="F17" s="337"/>
      <c r="G17" s="337"/>
      <c r="H17" s="497"/>
      <c r="I17" s="497"/>
      <c r="J17" s="497"/>
      <c r="K17" s="497"/>
      <c r="L17" s="497"/>
      <c r="M17" s="497"/>
      <c r="N17" s="497"/>
      <c r="O17" s="497"/>
      <c r="P17" s="497"/>
      <c r="Q17" s="497"/>
      <c r="R17" s="497"/>
      <c r="S17" s="497"/>
      <c r="T17" s="497"/>
      <c r="U17" s="497"/>
      <c r="V17" s="497"/>
      <c r="W17" s="497"/>
      <c r="X17" s="497"/>
      <c r="Y17" s="525"/>
    </row>
    <row r="18" spans="1:25" s="332" customFormat="1" ht="12.75">
      <c r="A18" s="243"/>
      <c r="B18" s="333"/>
      <c r="C18" s="334"/>
      <c r="D18" s="335"/>
      <c r="E18" s="336"/>
      <c r="F18" s="337"/>
      <c r="G18" s="337"/>
      <c r="H18" s="497"/>
      <c r="I18" s="497"/>
      <c r="J18" s="497"/>
      <c r="K18" s="497"/>
      <c r="L18" s="497"/>
      <c r="M18" s="497"/>
      <c r="N18" s="497"/>
      <c r="O18" s="497"/>
      <c r="P18" s="497"/>
      <c r="Q18" s="497"/>
      <c r="R18" s="497"/>
      <c r="S18" s="497"/>
      <c r="T18" s="497"/>
      <c r="U18" s="497"/>
      <c r="V18" s="497"/>
      <c r="W18" s="497"/>
      <c r="X18" s="497"/>
      <c r="Y18" s="525"/>
    </row>
    <row r="19" spans="1:25" s="332" customFormat="1" ht="12.75">
      <c r="A19" s="243"/>
      <c r="B19" s="333"/>
      <c r="C19" s="334"/>
      <c r="D19" s="335"/>
      <c r="E19" s="336"/>
      <c r="F19" s="337"/>
      <c r="G19" s="337"/>
      <c r="H19" s="497"/>
      <c r="I19" s="497"/>
      <c r="J19" s="497"/>
      <c r="K19" s="497"/>
      <c r="L19" s="497"/>
      <c r="M19" s="497"/>
      <c r="N19" s="497"/>
      <c r="O19" s="497"/>
      <c r="P19" s="497"/>
      <c r="Q19" s="497"/>
      <c r="R19" s="497"/>
      <c r="S19" s="497"/>
      <c r="T19" s="497"/>
      <c r="U19" s="497"/>
      <c r="V19" s="497"/>
      <c r="W19" s="497"/>
      <c r="X19" s="497"/>
      <c r="Y19" s="525"/>
    </row>
    <row r="20" spans="1:25" s="332" customFormat="1" ht="12.75">
      <c r="A20" s="243"/>
      <c r="B20" s="333"/>
      <c r="C20" s="334"/>
      <c r="D20" s="335"/>
      <c r="E20" s="336"/>
      <c r="F20" s="337"/>
      <c r="G20" s="337"/>
      <c r="H20" s="497"/>
      <c r="I20" s="497"/>
      <c r="J20" s="497"/>
      <c r="K20" s="497"/>
      <c r="L20" s="497"/>
      <c r="M20" s="497"/>
      <c r="N20" s="497"/>
      <c r="O20" s="497"/>
      <c r="P20" s="497"/>
      <c r="Q20" s="497"/>
      <c r="R20" s="497"/>
      <c r="S20" s="497"/>
      <c r="T20" s="497"/>
      <c r="U20" s="497"/>
      <c r="V20" s="497"/>
      <c r="W20" s="497"/>
      <c r="X20" s="497"/>
      <c r="Y20" s="525"/>
    </row>
    <row r="21" spans="1:25" s="332" customFormat="1" ht="12.75">
      <c r="A21" s="243"/>
      <c r="B21" s="333"/>
      <c r="C21" s="334"/>
      <c r="D21" s="335"/>
      <c r="E21" s="336"/>
      <c r="F21" s="337"/>
      <c r="G21" s="337"/>
      <c r="H21" s="497"/>
      <c r="I21" s="497"/>
      <c r="J21" s="497"/>
      <c r="K21" s="497"/>
      <c r="L21" s="497"/>
      <c r="M21" s="497"/>
      <c r="N21" s="497"/>
      <c r="O21" s="497"/>
      <c r="P21" s="497"/>
      <c r="Q21" s="497"/>
      <c r="R21" s="497"/>
      <c r="S21" s="497"/>
      <c r="T21" s="497"/>
      <c r="U21" s="497"/>
      <c r="V21" s="497"/>
      <c r="W21" s="497"/>
      <c r="X21" s="497"/>
      <c r="Y21" s="525"/>
    </row>
    <row r="22" spans="1:25" s="332" customFormat="1" ht="12.75">
      <c r="A22" s="243"/>
      <c r="B22" s="333"/>
      <c r="C22" s="334"/>
      <c r="D22" s="335"/>
      <c r="E22" s="336"/>
      <c r="F22" s="337"/>
      <c r="G22" s="337"/>
      <c r="H22" s="497"/>
      <c r="I22" s="497"/>
      <c r="J22" s="497"/>
      <c r="K22" s="497"/>
      <c r="L22" s="497"/>
      <c r="M22" s="497"/>
      <c r="N22" s="497"/>
      <c r="O22" s="497"/>
      <c r="P22" s="497"/>
      <c r="Q22" s="497"/>
      <c r="R22" s="497"/>
      <c r="S22" s="497"/>
      <c r="T22" s="497"/>
      <c r="U22" s="497"/>
      <c r="V22" s="497"/>
      <c r="W22" s="497"/>
      <c r="X22" s="497"/>
      <c r="Y22" s="525"/>
    </row>
    <row r="23" spans="1:25" s="332" customFormat="1" ht="12.75">
      <c r="A23" s="243"/>
      <c r="B23" s="333"/>
      <c r="C23" s="334"/>
      <c r="D23" s="335"/>
      <c r="E23" s="336"/>
      <c r="F23" s="337"/>
      <c r="G23" s="337"/>
      <c r="H23" s="497"/>
      <c r="I23" s="497"/>
      <c r="J23" s="497"/>
      <c r="K23" s="497"/>
      <c r="L23" s="497"/>
      <c r="M23" s="497"/>
      <c r="N23" s="497"/>
      <c r="O23" s="497"/>
      <c r="P23" s="497"/>
      <c r="Q23" s="497"/>
      <c r="R23" s="497"/>
      <c r="S23" s="497"/>
      <c r="T23" s="497"/>
      <c r="U23" s="497"/>
      <c r="V23" s="497"/>
      <c r="W23" s="497"/>
      <c r="X23" s="497"/>
      <c r="Y23" s="525"/>
    </row>
    <row r="24" spans="1:25" s="332" customFormat="1" ht="12.75">
      <c r="A24" s="243"/>
      <c r="B24" s="333"/>
      <c r="C24" s="334"/>
      <c r="D24" s="335"/>
      <c r="E24" s="336"/>
      <c r="F24" s="337"/>
      <c r="G24" s="337"/>
      <c r="H24" s="497"/>
      <c r="I24" s="497"/>
      <c r="J24" s="497"/>
      <c r="K24" s="497"/>
      <c r="L24" s="497"/>
      <c r="M24" s="497"/>
      <c r="N24" s="497"/>
      <c r="O24" s="497"/>
      <c r="P24" s="497"/>
      <c r="Q24" s="497"/>
      <c r="R24" s="497"/>
      <c r="S24" s="497"/>
      <c r="T24" s="497"/>
      <c r="U24" s="497"/>
      <c r="V24" s="497"/>
      <c r="W24" s="497"/>
      <c r="X24" s="497"/>
      <c r="Y24" s="525"/>
    </row>
    <row r="25" spans="1:25" s="332" customFormat="1" ht="12.75">
      <c r="A25" s="243"/>
      <c r="B25" s="333"/>
      <c r="C25" s="334"/>
      <c r="D25" s="335"/>
      <c r="E25" s="336"/>
      <c r="F25" s="337"/>
      <c r="G25" s="337"/>
      <c r="H25" s="497"/>
      <c r="I25" s="497"/>
      <c r="J25" s="497"/>
      <c r="K25" s="497"/>
      <c r="L25" s="497"/>
      <c r="M25" s="497"/>
      <c r="N25" s="497"/>
      <c r="O25" s="497"/>
      <c r="P25" s="497"/>
      <c r="Q25" s="497"/>
      <c r="R25" s="497"/>
      <c r="S25" s="497"/>
      <c r="T25" s="497"/>
      <c r="U25" s="497"/>
      <c r="V25" s="497"/>
      <c r="W25" s="497"/>
      <c r="X25" s="497"/>
      <c r="Y25" s="525"/>
    </row>
    <row r="26" spans="1:25" s="332" customFormat="1" ht="12.75">
      <c r="A26" s="243"/>
      <c r="B26" s="333"/>
      <c r="C26" s="334"/>
      <c r="D26" s="335"/>
      <c r="E26" s="336"/>
      <c r="F26" s="337"/>
      <c r="G26" s="337"/>
      <c r="H26" s="497"/>
      <c r="I26" s="497"/>
      <c r="J26" s="497"/>
      <c r="K26" s="497"/>
      <c r="L26" s="497"/>
      <c r="M26" s="497"/>
      <c r="N26" s="497"/>
      <c r="O26" s="497"/>
      <c r="P26" s="497"/>
      <c r="Q26" s="497"/>
      <c r="R26" s="497"/>
      <c r="S26" s="497"/>
      <c r="T26" s="497"/>
      <c r="U26" s="497"/>
      <c r="V26" s="497"/>
      <c r="W26" s="497"/>
      <c r="X26" s="497"/>
      <c r="Y26" s="525"/>
    </row>
    <row r="27" spans="1:25" s="332" customFormat="1" ht="12.75">
      <c r="A27" s="243"/>
      <c r="B27" s="333"/>
      <c r="C27" s="334"/>
      <c r="D27" s="335"/>
      <c r="E27" s="336"/>
      <c r="F27" s="337"/>
      <c r="G27" s="337"/>
      <c r="H27" s="497"/>
      <c r="I27" s="497"/>
      <c r="J27" s="497"/>
      <c r="K27" s="497"/>
      <c r="L27" s="497"/>
      <c r="M27" s="497"/>
      <c r="N27" s="497"/>
      <c r="O27" s="497"/>
      <c r="P27" s="497"/>
      <c r="Q27" s="497"/>
      <c r="R27" s="497"/>
      <c r="S27" s="497"/>
      <c r="T27" s="497"/>
      <c r="U27" s="497"/>
      <c r="V27" s="497"/>
      <c r="W27" s="497"/>
      <c r="X27" s="497"/>
      <c r="Y27" s="525"/>
    </row>
    <row r="28" spans="1:25" s="332" customFormat="1" ht="12.75">
      <c r="A28" s="243"/>
      <c r="B28" s="333"/>
      <c r="C28" s="334"/>
      <c r="D28" s="335"/>
      <c r="E28" s="336"/>
      <c r="F28" s="337"/>
      <c r="G28" s="337"/>
      <c r="H28" s="497"/>
      <c r="I28" s="497"/>
      <c r="J28" s="497"/>
      <c r="K28" s="497"/>
      <c r="L28" s="497"/>
      <c r="M28" s="497"/>
      <c r="N28" s="497"/>
      <c r="O28" s="497"/>
      <c r="P28" s="497"/>
      <c r="Q28" s="497"/>
      <c r="R28" s="497"/>
      <c r="S28" s="497"/>
      <c r="T28" s="497"/>
      <c r="U28" s="497"/>
      <c r="V28" s="497"/>
      <c r="W28" s="497"/>
      <c r="X28" s="497"/>
      <c r="Y28" s="525"/>
    </row>
    <row r="29" spans="1:25" s="332" customFormat="1" ht="12.75">
      <c r="A29" s="243"/>
      <c r="B29" s="333"/>
      <c r="C29" s="334"/>
      <c r="D29" s="335"/>
      <c r="E29" s="336"/>
      <c r="F29" s="337"/>
      <c r="G29" s="337"/>
      <c r="H29" s="497"/>
      <c r="I29" s="497"/>
      <c r="J29" s="497"/>
      <c r="K29" s="497"/>
      <c r="L29" s="497"/>
      <c r="M29" s="497"/>
      <c r="N29" s="497"/>
      <c r="O29" s="497"/>
      <c r="P29" s="497"/>
      <c r="Q29" s="497"/>
      <c r="R29" s="497"/>
      <c r="S29" s="497"/>
      <c r="T29" s="497"/>
      <c r="U29" s="497"/>
      <c r="V29" s="497"/>
      <c r="W29" s="497"/>
      <c r="X29" s="497"/>
      <c r="Y29" s="525"/>
    </row>
    <row r="30" spans="1:25" s="332" customFormat="1" ht="12.75">
      <c r="A30" s="243"/>
      <c r="B30" s="333"/>
      <c r="C30" s="334"/>
      <c r="D30" s="335"/>
      <c r="E30" s="336"/>
      <c r="F30" s="337"/>
      <c r="G30" s="337"/>
      <c r="H30" s="497"/>
      <c r="I30" s="497"/>
      <c r="J30" s="497"/>
      <c r="K30" s="497"/>
      <c r="L30" s="497"/>
      <c r="M30" s="497"/>
      <c r="N30" s="497"/>
      <c r="O30" s="497"/>
      <c r="P30" s="497"/>
      <c r="Q30" s="497"/>
      <c r="R30" s="497"/>
      <c r="S30" s="497"/>
      <c r="T30" s="497"/>
      <c r="U30" s="497"/>
      <c r="V30" s="497"/>
      <c r="W30" s="497"/>
      <c r="X30" s="497"/>
      <c r="Y30" s="525"/>
    </row>
    <row r="31" spans="1:25" s="332" customFormat="1" ht="12.75">
      <c r="A31" s="243"/>
      <c r="B31" s="333"/>
      <c r="C31" s="334"/>
      <c r="D31" s="335"/>
      <c r="E31" s="336"/>
      <c r="F31" s="337"/>
      <c r="G31" s="337"/>
      <c r="H31" s="497"/>
      <c r="I31" s="497"/>
      <c r="J31" s="497"/>
      <c r="K31" s="497"/>
      <c r="L31" s="497"/>
      <c r="M31" s="497"/>
      <c r="N31" s="497"/>
      <c r="O31" s="497"/>
      <c r="P31" s="497"/>
      <c r="Q31" s="497"/>
      <c r="R31" s="497"/>
      <c r="S31" s="497"/>
      <c r="T31" s="497"/>
      <c r="U31" s="497"/>
      <c r="V31" s="497"/>
      <c r="W31" s="497"/>
      <c r="X31" s="497"/>
      <c r="Y31" s="525"/>
    </row>
    <row r="32" spans="1:25" s="332" customFormat="1" ht="12.75">
      <c r="A32" s="243"/>
      <c r="B32" s="333"/>
      <c r="C32" s="334"/>
      <c r="D32" s="335"/>
      <c r="E32" s="336"/>
      <c r="F32" s="337"/>
      <c r="G32" s="337"/>
      <c r="H32" s="497"/>
      <c r="I32" s="497"/>
      <c r="J32" s="497"/>
      <c r="K32" s="497"/>
      <c r="L32" s="497"/>
      <c r="M32" s="497"/>
      <c r="N32" s="497"/>
      <c r="O32" s="497"/>
      <c r="P32" s="497"/>
      <c r="Q32" s="497"/>
      <c r="R32" s="497"/>
      <c r="S32" s="497"/>
      <c r="T32" s="497"/>
      <c r="U32" s="497"/>
      <c r="V32" s="497"/>
      <c r="W32" s="497"/>
      <c r="X32" s="497"/>
      <c r="Y32" s="525"/>
    </row>
    <row r="33" spans="1:25" s="332" customFormat="1" ht="12.75">
      <c r="A33" s="243"/>
      <c r="B33" s="333"/>
      <c r="C33" s="334"/>
      <c r="D33" s="335"/>
      <c r="E33" s="336"/>
      <c r="F33" s="337"/>
      <c r="G33" s="337"/>
      <c r="H33" s="497"/>
      <c r="I33" s="497"/>
      <c r="J33" s="497"/>
      <c r="K33" s="497"/>
      <c r="L33" s="497"/>
      <c r="M33" s="497"/>
      <c r="N33" s="497"/>
      <c r="O33" s="497"/>
      <c r="P33" s="497"/>
      <c r="Q33" s="497"/>
      <c r="R33" s="497"/>
      <c r="S33" s="497"/>
      <c r="T33" s="497"/>
      <c r="U33" s="497"/>
      <c r="V33" s="497"/>
      <c r="W33" s="497"/>
      <c r="X33" s="497"/>
      <c r="Y33" s="525"/>
    </row>
    <row r="34" spans="1:25" s="332" customFormat="1" ht="12.75">
      <c r="A34" s="243"/>
      <c r="B34" s="333"/>
      <c r="C34" s="334"/>
      <c r="D34" s="335"/>
      <c r="E34" s="336"/>
      <c r="F34" s="337"/>
      <c r="G34" s="337"/>
      <c r="H34" s="497"/>
      <c r="I34" s="497"/>
      <c r="J34" s="497"/>
      <c r="K34" s="497"/>
      <c r="L34" s="497"/>
      <c r="M34" s="497"/>
      <c r="N34" s="497"/>
      <c r="O34" s="497"/>
      <c r="P34" s="497"/>
      <c r="Q34" s="497"/>
      <c r="R34" s="497"/>
      <c r="S34" s="497"/>
      <c r="T34" s="497"/>
      <c r="U34" s="497"/>
      <c r="V34" s="497"/>
      <c r="W34" s="497"/>
      <c r="X34" s="497"/>
      <c r="Y34" s="525"/>
    </row>
    <row r="35" spans="1:25" s="332" customFormat="1" ht="12.75">
      <c r="A35" s="243"/>
      <c r="B35" s="333"/>
      <c r="C35" s="334"/>
      <c r="D35" s="335"/>
      <c r="E35" s="336"/>
      <c r="F35" s="337"/>
      <c r="G35" s="337"/>
      <c r="H35" s="497"/>
      <c r="I35" s="497"/>
      <c r="J35" s="497"/>
      <c r="K35" s="497"/>
      <c r="L35" s="497"/>
      <c r="M35" s="497"/>
      <c r="N35" s="497"/>
      <c r="O35" s="497"/>
      <c r="P35" s="497"/>
      <c r="Q35" s="497"/>
      <c r="R35" s="497"/>
      <c r="S35" s="497"/>
      <c r="T35" s="497"/>
      <c r="U35" s="497"/>
      <c r="V35" s="497"/>
      <c r="W35" s="497"/>
      <c r="X35" s="497"/>
      <c r="Y35" s="525"/>
    </row>
    <row r="36" spans="1:25" s="332" customFormat="1" ht="12.75">
      <c r="A36" s="243"/>
      <c r="B36" s="333"/>
      <c r="C36" s="334"/>
      <c r="D36" s="335"/>
      <c r="E36" s="336"/>
      <c r="F36" s="337"/>
      <c r="G36" s="337"/>
      <c r="H36" s="497"/>
      <c r="I36" s="497"/>
      <c r="J36" s="497"/>
      <c r="K36" s="497"/>
      <c r="L36" s="497"/>
      <c r="M36" s="497"/>
      <c r="N36" s="497"/>
      <c r="O36" s="497"/>
      <c r="P36" s="497"/>
      <c r="Q36" s="497"/>
      <c r="R36" s="497"/>
      <c r="S36" s="497"/>
      <c r="T36" s="497"/>
      <c r="U36" s="497"/>
      <c r="V36" s="497"/>
      <c r="W36" s="497"/>
      <c r="X36" s="497"/>
      <c r="Y36" s="525"/>
    </row>
    <row r="37" spans="1:25" s="332" customFormat="1" ht="12.75">
      <c r="A37" s="243"/>
      <c r="B37" s="333"/>
      <c r="C37" s="334"/>
      <c r="D37" s="335"/>
      <c r="E37" s="336"/>
      <c r="F37" s="337"/>
      <c r="G37" s="337"/>
      <c r="H37" s="497"/>
      <c r="I37" s="497"/>
      <c r="J37" s="497"/>
      <c r="K37" s="497"/>
      <c r="L37" s="497"/>
      <c r="M37" s="497"/>
      <c r="N37" s="497"/>
      <c r="O37" s="497"/>
      <c r="P37" s="497"/>
      <c r="Q37" s="497"/>
      <c r="R37" s="497"/>
      <c r="S37" s="497"/>
      <c r="T37" s="497"/>
      <c r="U37" s="497"/>
      <c r="V37" s="497"/>
      <c r="W37" s="497"/>
      <c r="X37" s="497"/>
      <c r="Y37" s="525"/>
    </row>
    <row r="38" spans="1:25" s="332" customFormat="1" ht="12.75">
      <c r="A38" s="243"/>
      <c r="B38" s="333"/>
      <c r="C38" s="334"/>
      <c r="D38" s="335"/>
      <c r="E38" s="336"/>
      <c r="F38" s="337"/>
      <c r="G38" s="337"/>
      <c r="H38" s="497"/>
      <c r="I38" s="497"/>
      <c r="J38" s="497"/>
      <c r="K38" s="497"/>
      <c r="L38" s="497"/>
      <c r="M38" s="497"/>
      <c r="N38" s="497"/>
      <c r="O38" s="497"/>
      <c r="P38" s="497"/>
      <c r="Q38" s="497"/>
      <c r="R38" s="497"/>
      <c r="S38" s="497"/>
      <c r="T38" s="497"/>
      <c r="U38" s="497"/>
      <c r="V38" s="497"/>
      <c r="W38" s="497"/>
      <c r="X38" s="497"/>
      <c r="Y38" s="525"/>
    </row>
    <row r="39" spans="1:25" s="332" customFormat="1" ht="12.75">
      <c r="A39" s="243"/>
      <c r="B39" s="333"/>
      <c r="C39" s="334"/>
      <c r="D39" s="335"/>
      <c r="E39" s="336"/>
      <c r="F39" s="337"/>
      <c r="G39" s="337"/>
      <c r="H39" s="497"/>
      <c r="I39" s="497"/>
      <c r="J39" s="497"/>
      <c r="K39" s="497"/>
      <c r="L39" s="497"/>
      <c r="M39" s="497"/>
      <c r="N39" s="497"/>
      <c r="O39" s="497"/>
      <c r="P39" s="497"/>
      <c r="Q39" s="497"/>
      <c r="R39" s="497"/>
      <c r="S39" s="497"/>
      <c r="T39" s="497"/>
      <c r="U39" s="497"/>
      <c r="V39" s="497"/>
      <c r="W39" s="497"/>
      <c r="X39" s="497"/>
      <c r="Y39" s="525"/>
    </row>
    <row r="40" spans="1:25" s="332" customFormat="1" ht="12.75">
      <c r="A40" s="243"/>
      <c r="B40" s="333"/>
      <c r="C40" s="334"/>
      <c r="D40" s="335"/>
      <c r="E40" s="336"/>
      <c r="F40" s="337"/>
      <c r="G40" s="337"/>
      <c r="H40" s="497"/>
      <c r="I40" s="497"/>
      <c r="J40" s="497"/>
      <c r="K40" s="497"/>
      <c r="L40" s="497"/>
      <c r="M40" s="497"/>
      <c r="N40" s="497"/>
      <c r="O40" s="497"/>
      <c r="P40" s="497"/>
      <c r="Q40" s="497"/>
      <c r="R40" s="497"/>
      <c r="S40" s="497"/>
      <c r="T40" s="497"/>
      <c r="U40" s="497"/>
      <c r="V40" s="497"/>
      <c r="W40" s="497"/>
      <c r="X40" s="497"/>
      <c r="Y40" s="525"/>
    </row>
    <row r="41" spans="1:25" s="332" customFormat="1" ht="12.75">
      <c r="A41" s="243"/>
      <c r="B41" s="333"/>
      <c r="C41" s="334"/>
      <c r="D41" s="335"/>
      <c r="E41" s="336"/>
      <c r="F41" s="337"/>
      <c r="G41" s="337"/>
      <c r="H41" s="497"/>
      <c r="I41" s="497"/>
      <c r="J41" s="497"/>
      <c r="K41" s="497"/>
      <c r="L41" s="497"/>
      <c r="M41" s="497"/>
      <c r="N41" s="497"/>
      <c r="O41" s="497"/>
      <c r="P41" s="497"/>
      <c r="Q41" s="497"/>
      <c r="R41" s="497"/>
      <c r="S41" s="497"/>
      <c r="T41" s="497"/>
      <c r="U41" s="497"/>
      <c r="V41" s="497"/>
      <c r="W41" s="497"/>
      <c r="X41" s="497"/>
      <c r="Y41" s="525"/>
    </row>
    <row r="42" spans="1:25" s="332" customFormat="1" ht="12.75">
      <c r="A42" s="243"/>
      <c r="B42" s="333"/>
      <c r="C42" s="334"/>
      <c r="D42" s="335"/>
      <c r="E42" s="336"/>
      <c r="F42" s="337"/>
      <c r="G42" s="337"/>
      <c r="H42" s="497"/>
      <c r="I42" s="497"/>
      <c r="J42" s="497"/>
      <c r="K42" s="497"/>
      <c r="L42" s="497"/>
      <c r="M42" s="497"/>
      <c r="N42" s="497"/>
      <c r="O42" s="497"/>
      <c r="P42" s="497"/>
      <c r="Q42" s="497"/>
      <c r="R42" s="497"/>
      <c r="S42" s="497"/>
      <c r="T42" s="497"/>
      <c r="U42" s="497"/>
      <c r="V42" s="497"/>
      <c r="W42" s="497"/>
      <c r="X42" s="497"/>
      <c r="Y42" s="525"/>
    </row>
    <row r="43" spans="1:25" s="332" customFormat="1" ht="12.75">
      <c r="A43" s="243"/>
      <c r="B43" s="333"/>
      <c r="C43" s="334"/>
      <c r="D43" s="335"/>
      <c r="E43" s="336"/>
      <c r="F43" s="337"/>
      <c r="G43" s="337"/>
      <c r="H43" s="497"/>
      <c r="I43" s="497"/>
      <c r="J43" s="497"/>
      <c r="K43" s="497"/>
      <c r="L43" s="497"/>
      <c r="M43" s="497"/>
      <c r="N43" s="497"/>
      <c r="O43" s="497"/>
      <c r="P43" s="497"/>
      <c r="Q43" s="497"/>
      <c r="R43" s="497"/>
      <c r="S43" s="497"/>
      <c r="T43" s="497"/>
      <c r="U43" s="497"/>
      <c r="V43" s="497"/>
      <c r="W43" s="497"/>
      <c r="X43" s="497"/>
      <c r="Y43" s="525"/>
    </row>
    <row r="44" spans="1:25" s="332" customFormat="1" ht="12.75">
      <c r="A44" s="243"/>
      <c r="B44" s="333"/>
      <c r="C44" s="334"/>
      <c r="D44" s="335"/>
      <c r="E44" s="336"/>
      <c r="F44" s="337"/>
      <c r="G44" s="337"/>
      <c r="H44" s="497"/>
      <c r="I44" s="497"/>
      <c r="J44" s="497"/>
      <c r="K44" s="497"/>
      <c r="L44" s="497"/>
      <c r="M44" s="497"/>
      <c r="N44" s="497"/>
      <c r="O44" s="497"/>
      <c r="P44" s="497"/>
      <c r="Q44" s="497"/>
      <c r="R44" s="497"/>
      <c r="S44" s="497"/>
      <c r="T44" s="497"/>
      <c r="U44" s="497"/>
      <c r="V44" s="497"/>
      <c r="W44" s="497"/>
      <c r="X44" s="497"/>
      <c r="Y44" s="525"/>
    </row>
    <row r="45" spans="1:25" s="332" customFormat="1" ht="12.75">
      <c r="A45" s="243"/>
      <c r="B45" s="333"/>
      <c r="C45" s="334"/>
      <c r="D45" s="335"/>
      <c r="E45" s="336"/>
      <c r="F45" s="337"/>
      <c r="G45" s="337"/>
      <c r="H45" s="497"/>
      <c r="I45" s="497"/>
      <c r="J45" s="497"/>
      <c r="K45" s="497"/>
      <c r="L45" s="497"/>
      <c r="M45" s="497"/>
      <c r="N45" s="497"/>
      <c r="O45" s="497"/>
      <c r="P45" s="497"/>
      <c r="Q45" s="497"/>
      <c r="R45" s="497"/>
      <c r="S45" s="497"/>
      <c r="T45" s="497"/>
      <c r="U45" s="497"/>
      <c r="V45" s="497"/>
      <c r="W45" s="497"/>
      <c r="X45" s="497"/>
      <c r="Y45" s="525"/>
    </row>
    <row r="46" spans="1:25" s="332" customFormat="1" ht="12.75">
      <c r="A46" s="243"/>
      <c r="B46" s="333"/>
      <c r="C46" s="334"/>
      <c r="D46" s="335"/>
      <c r="E46" s="336"/>
      <c r="F46" s="337"/>
      <c r="G46" s="337"/>
      <c r="H46" s="497"/>
      <c r="I46" s="497"/>
      <c r="J46" s="497"/>
      <c r="K46" s="497"/>
      <c r="L46" s="497"/>
      <c r="M46" s="497"/>
      <c r="N46" s="497"/>
      <c r="O46" s="497"/>
      <c r="P46" s="497"/>
      <c r="Q46" s="497"/>
      <c r="R46" s="497"/>
      <c r="S46" s="497"/>
      <c r="T46" s="497"/>
      <c r="U46" s="497"/>
      <c r="V46" s="497"/>
      <c r="W46" s="497"/>
      <c r="X46" s="497"/>
      <c r="Y46" s="525"/>
    </row>
    <row r="47" spans="1:25" s="332" customFormat="1" ht="12.75">
      <c r="A47" s="243"/>
      <c r="B47" s="333"/>
      <c r="C47" s="334"/>
      <c r="D47" s="335"/>
      <c r="E47" s="336"/>
      <c r="F47" s="337"/>
      <c r="G47" s="337"/>
      <c r="H47" s="497"/>
      <c r="I47" s="497"/>
      <c r="J47" s="497"/>
      <c r="K47" s="497"/>
      <c r="L47" s="497"/>
      <c r="M47" s="497"/>
      <c r="N47" s="497"/>
      <c r="O47" s="497"/>
      <c r="P47" s="497"/>
      <c r="Q47" s="497"/>
      <c r="R47" s="497"/>
      <c r="S47" s="497"/>
      <c r="T47" s="497"/>
      <c r="U47" s="497"/>
      <c r="V47" s="497"/>
      <c r="W47" s="497"/>
      <c r="X47" s="497"/>
      <c r="Y47" s="525"/>
    </row>
    <row r="48" spans="1:25" s="332" customFormat="1" ht="12.75">
      <c r="A48" s="243"/>
      <c r="B48" s="333"/>
      <c r="C48" s="334"/>
      <c r="D48" s="335"/>
      <c r="E48" s="336"/>
      <c r="F48" s="337"/>
      <c r="G48" s="337"/>
      <c r="H48" s="497"/>
      <c r="I48" s="497"/>
      <c r="J48" s="497"/>
      <c r="K48" s="497"/>
      <c r="L48" s="497"/>
      <c r="M48" s="497"/>
      <c r="N48" s="497"/>
      <c r="O48" s="497"/>
      <c r="P48" s="497"/>
      <c r="Q48" s="497"/>
      <c r="R48" s="497"/>
      <c r="S48" s="497"/>
      <c r="T48" s="497"/>
      <c r="U48" s="497"/>
      <c r="V48" s="497"/>
      <c r="W48" s="497"/>
      <c r="X48" s="497"/>
      <c r="Y48" s="525"/>
    </row>
    <row r="49" spans="1:25" s="332" customFormat="1" ht="12.75">
      <c r="A49" s="243"/>
      <c r="B49" s="333"/>
      <c r="C49" s="334"/>
      <c r="D49" s="335"/>
      <c r="E49" s="336"/>
      <c r="F49" s="337"/>
      <c r="G49" s="337"/>
      <c r="H49" s="497"/>
      <c r="I49" s="497"/>
      <c r="J49" s="497"/>
      <c r="K49" s="497"/>
      <c r="L49" s="497"/>
      <c r="M49" s="497"/>
      <c r="N49" s="497"/>
      <c r="O49" s="497"/>
      <c r="P49" s="497"/>
      <c r="Q49" s="497"/>
      <c r="R49" s="497"/>
      <c r="S49" s="497"/>
      <c r="T49" s="497"/>
      <c r="U49" s="497"/>
      <c r="V49" s="497"/>
      <c r="W49" s="497"/>
      <c r="X49" s="497"/>
      <c r="Y49" s="525"/>
    </row>
    <row r="50" spans="1:25" s="332" customFormat="1" ht="12.75">
      <c r="A50" s="243"/>
      <c r="B50" s="333"/>
      <c r="C50" s="334"/>
      <c r="D50" s="335"/>
      <c r="E50" s="336"/>
      <c r="F50" s="337"/>
      <c r="G50" s="337"/>
      <c r="H50" s="497"/>
      <c r="I50" s="497"/>
      <c r="J50" s="497"/>
      <c r="K50" s="497"/>
      <c r="L50" s="497"/>
      <c r="M50" s="497"/>
      <c r="N50" s="497"/>
      <c r="O50" s="497"/>
      <c r="P50" s="497"/>
      <c r="Q50" s="497"/>
      <c r="R50" s="497"/>
      <c r="S50" s="497"/>
      <c r="T50" s="497"/>
      <c r="U50" s="497"/>
      <c r="V50" s="497"/>
      <c r="W50" s="497"/>
      <c r="X50" s="497"/>
      <c r="Y50" s="525"/>
    </row>
    <row r="51" spans="1:25" s="332" customFormat="1" ht="12.75">
      <c r="A51" s="243"/>
      <c r="B51" s="333"/>
      <c r="C51" s="334"/>
      <c r="D51" s="335"/>
      <c r="E51" s="336"/>
      <c r="F51" s="337"/>
      <c r="G51" s="337"/>
      <c r="H51" s="497"/>
      <c r="I51" s="497"/>
      <c r="J51" s="497"/>
      <c r="K51" s="497"/>
      <c r="L51" s="497"/>
      <c r="M51" s="497"/>
      <c r="N51" s="497"/>
      <c r="O51" s="497"/>
      <c r="P51" s="497"/>
      <c r="Q51" s="497"/>
      <c r="R51" s="497"/>
      <c r="S51" s="497"/>
      <c r="T51" s="497"/>
      <c r="U51" s="497"/>
      <c r="V51" s="497"/>
      <c r="W51" s="497"/>
      <c r="X51" s="497"/>
      <c r="Y51" s="525"/>
    </row>
    <row r="52" spans="1:25" s="332" customFormat="1" ht="12.75">
      <c r="A52" s="243"/>
      <c r="B52" s="333"/>
      <c r="C52" s="334"/>
      <c r="D52" s="335"/>
      <c r="E52" s="336"/>
      <c r="F52" s="337"/>
      <c r="G52" s="337"/>
      <c r="H52" s="497"/>
      <c r="I52" s="497"/>
      <c r="J52" s="497"/>
      <c r="K52" s="497"/>
      <c r="L52" s="497"/>
      <c r="M52" s="497"/>
      <c r="N52" s="497"/>
      <c r="O52" s="497"/>
      <c r="P52" s="497"/>
      <c r="Q52" s="497"/>
      <c r="R52" s="497"/>
      <c r="S52" s="497"/>
      <c r="T52" s="497"/>
      <c r="U52" s="497"/>
      <c r="V52" s="497"/>
      <c r="W52" s="497"/>
      <c r="X52" s="497"/>
      <c r="Y52" s="525"/>
    </row>
    <row r="53" spans="1:25" s="332" customFormat="1" ht="12.75">
      <c r="A53" s="243"/>
      <c r="B53" s="333"/>
      <c r="C53" s="334"/>
      <c r="D53" s="335"/>
      <c r="E53" s="336"/>
      <c r="F53" s="337"/>
      <c r="G53" s="337"/>
      <c r="H53" s="497"/>
      <c r="I53" s="497"/>
      <c r="J53" s="497"/>
      <c r="K53" s="497"/>
      <c r="L53" s="497"/>
      <c r="M53" s="497"/>
      <c r="N53" s="497"/>
      <c r="O53" s="497"/>
      <c r="P53" s="497"/>
      <c r="Q53" s="497"/>
      <c r="R53" s="497"/>
      <c r="S53" s="497"/>
      <c r="T53" s="497"/>
      <c r="U53" s="497"/>
      <c r="V53" s="497"/>
      <c r="W53" s="497"/>
      <c r="X53" s="497"/>
      <c r="Y53" s="525"/>
    </row>
    <row r="54" spans="1:25" s="332" customFormat="1" ht="12.75">
      <c r="A54" s="243"/>
      <c r="B54" s="333"/>
      <c r="C54" s="334"/>
      <c r="D54" s="335"/>
      <c r="E54" s="336"/>
      <c r="F54" s="337"/>
      <c r="G54" s="337"/>
      <c r="H54" s="497"/>
      <c r="I54" s="497"/>
      <c r="J54" s="497"/>
      <c r="K54" s="497"/>
      <c r="L54" s="497"/>
      <c r="M54" s="497"/>
      <c r="N54" s="497"/>
      <c r="O54" s="497"/>
      <c r="P54" s="497"/>
      <c r="Q54" s="497"/>
      <c r="R54" s="497"/>
      <c r="S54" s="497"/>
      <c r="T54" s="497"/>
      <c r="U54" s="497"/>
      <c r="V54" s="497"/>
      <c r="W54" s="497"/>
      <c r="X54" s="497"/>
      <c r="Y54" s="525"/>
    </row>
    <row r="55" spans="1:25" s="332" customFormat="1" ht="12.75">
      <c r="A55" s="243"/>
      <c r="B55" s="333"/>
      <c r="C55" s="334"/>
      <c r="D55" s="335"/>
      <c r="E55" s="336"/>
      <c r="F55" s="337"/>
      <c r="G55" s="337"/>
      <c r="H55" s="497"/>
      <c r="I55" s="497"/>
      <c r="J55" s="497"/>
      <c r="K55" s="497"/>
      <c r="L55" s="497"/>
      <c r="M55" s="497"/>
      <c r="N55" s="497"/>
      <c r="O55" s="497"/>
      <c r="P55" s="497"/>
      <c r="Q55" s="497"/>
      <c r="R55" s="497"/>
      <c r="S55" s="497"/>
      <c r="T55" s="497"/>
      <c r="U55" s="497"/>
      <c r="V55" s="497"/>
      <c r="W55" s="497"/>
      <c r="X55" s="497"/>
      <c r="Y55" s="525"/>
    </row>
    <row r="56" spans="1:25" s="332" customFormat="1" ht="12.75">
      <c r="A56" s="243"/>
      <c r="B56" s="333"/>
      <c r="C56" s="334"/>
      <c r="D56" s="335"/>
      <c r="E56" s="336"/>
      <c r="F56" s="337"/>
      <c r="G56" s="337"/>
      <c r="H56" s="497"/>
      <c r="I56" s="497"/>
      <c r="J56" s="497"/>
      <c r="K56" s="497"/>
      <c r="L56" s="497"/>
      <c r="M56" s="497"/>
      <c r="N56" s="497"/>
      <c r="O56" s="497"/>
      <c r="P56" s="497"/>
      <c r="Q56" s="497"/>
      <c r="R56" s="497"/>
      <c r="S56" s="497"/>
      <c r="T56" s="497"/>
      <c r="U56" s="497"/>
      <c r="V56" s="497"/>
      <c r="W56" s="497"/>
      <c r="X56" s="497"/>
      <c r="Y56" s="525"/>
    </row>
    <row r="57" spans="1:25" s="332" customFormat="1" ht="12.75">
      <c r="A57" s="243"/>
      <c r="B57" s="333"/>
      <c r="C57" s="334"/>
      <c r="D57" s="335"/>
      <c r="E57" s="336"/>
      <c r="F57" s="337"/>
      <c r="G57" s="337"/>
      <c r="H57" s="497"/>
      <c r="I57" s="497"/>
      <c r="J57" s="497"/>
      <c r="K57" s="497"/>
      <c r="L57" s="497"/>
      <c r="M57" s="497"/>
      <c r="N57" s="497"/>
      <c r="O57" s="497"/>
      <c r="P57" s="497"/>
      <c r="Q57" s="497"/>
      <c r="R57" s="497"/>
      <c r="S57" s="497"/>
      <c r="T57" s="497"/>
      <c r="U57" s="497"/>
      <c r="V57" s="497"/>
      <c r="W57" s="497"/>
      <c r="X57" s="497"/>
      <c r="Y57" s="525"/>
    </row>
    <row r="58" spans="1:25" s="332" customFormat="1" ht="12.75">
      <c r="A58" s="243"/>
      <c r="B58" s="333"/>
      <c r="C58" s="334"/>
      <c r="D58" s="335"/>
      <c r="E58" s="336"/>
      <c r="F58" s="337"/>
      <c r="G58" s="337"/>
      <c r="H58" s="497"/>
      <c r="I58" s="497"/>
      <c r="J58" s="497"/>
      <c r="K58" s="497"/>
      <c r="L58" s="497"/>
      <c r="M58" s="497"/>
      <c r="N58" s="497"/>
      <c r="O58" s="497"/>
      <c r="P58" s="497"/>
      <c r="Q58" s="497"/>
      <c r="R58" s="497"/>
      <c r="S58" s="497"/>
      <c r="T58" s="497"/>
      <c r="U58" s="497"/>
      <c r="V58" s="497"/>
      <c r="W58" s="497"/>
      <c r="X58" s="497"/>
      <c r="Y58" s="525"/>
    </row>
    <row r="59" spans="1:25" s="332" customFormat="1" ht="12.75">
      <c r="A59" s="243"/>
      <c r="B59" s="333"/>
      <c r="C59" s="334"/>
      <c r="D59" s="335"/>
      <c r="E59" s="336"/>
      <c r="F59" s="337"/>
      <c r="G59" s="337"/>
      <c r="H59" s="497"/>
      <c r="I59" s="497"/>
      <c r="J59" s="497"/>
      <c r="K59" s="497"/>
      <c r="L59" s="497"/>
      <c r="M59" s="497"/>
      <c r="N59" s="497"/>
      <c r="O59" s="497"/>
      <c r="P59" s="497"/>
      <c r="Q59" s="497"/>
      <c r="R59" s="497"/>
      <c r="S59" s="497"/>
      <c r="T59" s="497"/>
      <c r="U59" s="497"/>
      <c r="V59" s="497"/>
      <c r="W59" s="497"/>
      <c r="X59" s="497"/>
      <c r="Y59" s="525"/>
    </row>
    <row r="60" spans="1:25" s="332" customFormat="1" ht="12.75">
      <c r="A60" s="243"/>
      <c r="B60" s="333"/>
      <c r="C60" s="334"/>
      <c r="D60" s="335"/>
      <c r="E60" s="336"/>
      <c r="F60" s="337"/>
      <c r="G60" s="337"/>
      <c r="H60" s="497"/>
      <c r="I60" s="497"/>
      <c r="J60" s="497"/>
      <c r="K60" s="497"/>
      <c r="L60" s="497"/>
      <c r="M60" s="497"/>
      <c r="N60" s="497"/>
      <c r="O60" s="497"/>
      <c r="P60" s="497"/>
      <c r="Q60" s="497"/>
      <c r="R60" s="497"/>
      <c r="S60" s="497"/>
      <c r="T60" s="497"/>
      <c r="U60" s="497"/>
      <c r="V60" s="497"/>
      <c r="W60" s="497"/>
      <c r="X60" s="497"/>
      <c r="Y60" s="525"/>
    </row>
    <row r="61" spans="1:25" s="332" customFormat="1" ht="12.75">
      <c r="A61" s="243"/>
      <c r="B61" s="333"/>
      <c r="C61" s="334"/>
      <c r="D61" s="335"/>
      <c r="E61" s="336"/>
      <c r="F61" s="337"/>
      <c r="G61" s="337"/>
      <c r="H61" s="497"/>
      <c r="I61" s="497"/>
      <c r="J61" s="497"/>
      <c r="K61" s="497"/>
      <c r="L61" s="497"/>
      <c r="M61" s="497"/>
      <c r="N61" s="497"/>
      <c r="O61" s="497"/>
      <c r="P61" s="497"/>
      <c r="Q61" s="497"/>
      <c r="R61" s="497"/>
      <c r="S61" s="497"/>
      <c r="T61" s="497"/>
      <c r="U61" s="497"/>
      <c r="V61" s="497"/>
      <c r="W61" s="497"/>
      <c r="X61" s="497"/>
      <c r="Y61" s="525"/>
    </row>
    <row r="62" spans="1:25" s="332" customFormat="1" ht="12.75">
      <c r="A62" s="243"/>
      <c r="B62" s="333"/>
      <c r="C62" s="334"/>
      <c r="D62" s="335"/>
      <c r="E62" s="336"/>
      <c r="F62" s="337"/>
      <c r="G62" s="337"/>
      <c r="H62" s="497"/>
      <c r="I62" s="497"/>
      <c r="J62" s="497"/>
      <c r="K62" s="497"/>
      <c r="L62" s="497"/>
      <c r="M62" s="497"/>
      <c r="N62" s="497"/>
      <c r="O62" s="497"/>
      <c r="P62" s="497"/>
      <c r="Q62" s="497"/>
      <c r="R62" s="497"/>
      <c r="S62" s="497"/>
      <c r="T62" s="497"/>
      <c r="U62" s="497"/>
      <c r="V62" s="497"/>
      <c r="W62" s="497"/>
      <c r="X62" s="497"/>
      <c r="Y62" s="525"/>
    </row>
    <row r="63" spans="1:25" s="332" customFormat="1" ht="12.75">
      <c r="A63" s="243"/>
      <c r="B63" s="333"/>
      <c r="C63" s="334"/>
      <c r="D63" s="335"/>
      <c r="E63" s="336"/>
      <c r="F63" s="337"/>
      <c r="G63" s="337"/>
      <c r="H63" s="497"/>
      <c r="I63" s="497"/>
      <c r="J63" s="497"/>
      <c r="K63" s="497"/>
      <c r="L63" s="497"/>
      <c r="M63" s="497"/>
      <c r="N63" s="497"/>
      <c r="O63" s="497"/>
      <c r="P63" s="497"/>
      <c r="Q63" s="497"/>
      <c r="R63" s="497"/>
      <c r="S63" s="497"/>
      <c r="T63" s="497"/>
      <c r="U63" s="497"/>
      <c r="V63" s="497"/>
      <c r="W63" s="497"/>
      <c r="X63" s="497"/>
      <c r="Y63" s="525"/>
    </row>
    <row r="64" spans="1:25" s="332" customFormat="1" ht="12.75">
      <c r="A64" s="243"/>
      <c r="B64" s="333"/>
      <c r="C64" s="334"/>
      <c r="D64" s="335"/>
      <c r="E64" s="336"/>
      <c r="F64" s="337"/>
      <c r="G64" s="337"/>
      <c r="H64" s="497"/>
      <c r="I64" s="497"/>
      <c r="J64" s="497"/>
      <c r="K64" s="497"/>
      <c r="L64" s="497"/>
      <c r="M64" s="497"/>
      <c r="N64" s="497"/>
      <c r="O64" s="497"/>
      <c r="P64" s="497"/>
      <c r="Q64" s="497"/>
      <c r="R64" s="497"/>
      <c r="S64" s="497"/>
      <c r="T64" s="497"/>
      <c r="U64" s="497"/>
      <c r="V64" s="497"/>
      <c r="W64" s="497"/>
      <c r="X64" s="497"/>
      <c r="Y64" s="525"/>
    </row>
    <row r="65" spans="1:25" s="332" customFormat="1" ht="12.75">
      <c r="A65" s="243"/>
      <c r="B65" s="333"/>
      <c r="C65" s="334"/>
      <c r="D65" s="335"/>
      <c r="E65" s="336"/>
      <c r="F65" s="337"/>
      <c r="G65" s="337"/>
      <c r="H65" s="497"/>
      <c r="I65" s="497"/>
      <c r="J65" s="497"/>
      <c r="K65" s="497"/>
      <c r="L65" s="497"/>
      <c r="M65" s="497"/>
      <c r="N65" s="497"/>
      <c r="O65" s="497"/>
      <c r="P65" s="497"/>
      <c r="Q65" s="497"/>
      <c r="R65" s="497"/>
      <c r="S65" s="497"/>
      <c r="T65" s="497"/>
      <c r="U65" s="497"/>
      <c r="V65" s="497"/>
      <c r="W65" s="497"/>
      <c r="X65" s="497"/>
      <c r="Y65" s="525"/>
    </row>
    <row r="66" spans="1:25" s="332" customFormat="1" ht="12.75">
      <c r="A66" s="243"/>
      <c r="B66" s="333"/>
      <c r="C66" s="334"/>
      <c r="D66" s="335"/>
      <c r="E66" s="336"/>
      <c r="F66" s="337"/>
      <c r="G66" s="337"/>
      <c r="H66" s="497"/>
      <c r="I66" s="497"/>
      <c r="J66" s="497"/>
      <c r="K66" s="497"/>
      <c r="L66" s="497"/>
      <c r="M66" s="497"/>
      <c r="N66" s="497"/>
      <c r="O66" s="497"/>
      <c r="P66" s="497"/>
      <c r="Q66" s="497"/>
      <c r="R66" s="497"/>
      <c r="S66" s="497"/>
      <c r="T66" s="497"/>
      <c r="U66" s="497"/>
      <c r="V66" s="497"/>
      <c r="W66" s="497"/>
      <c r="X66" s="497"/>
      <c r="Y66" s="525"/>
    </row>
    <row r="67" spans="1:25" s="332" customFormat="1" ht="12.75">
      <c r="A67" s="243"/>
      <c r="B67" s="333"/>
      <c r="C67" s="334"/>
      <c r="D67" s="335"/>
      <c r="E67" s="336"/>
      <c r="F67" s="337"/>
      <c r="G67" s="337"/>
      <c r="H67" s="497"/>
      <c r="I67" s="497"/>
      <c r="J67" s="497"/>
      <c r="K67" s="497"/>
      <c r="L67" s="497"/>
      <c r="M67" s="497"/>
      <c r="N67" s="497"/>
      <c r="O67" s="497"/>
      <c r="P67" s="497"/>
      <c r="Q67" s="497"/>
      <c r="R67" s="497"/>
      <c r="S67" s="497"/>
      <c r="T67" s="497"/>
      <c r="U67" s="497"/>
      <c r="V67" s="497"/>
      <c r="W67" s="497"/>
      <c r="X67" s="497"/>
      <c r="Y67" s="525"/>
    </row>
    <row r="68" spans="1:25" s="332" customFormat="1" ht="12.75">
      <c r="A68" s="243"/>
      <c r="B68" s="333"/>
      <c r="C68" s="334"/>
      <c r="D68" s="335"/>
      <c r="E68" s="336"/>
      <c r="F68" s="337"/>
      <c r="G68" s="337"/>
      <c r="H68" s="497"/>
      <c r="I68" s="497"/>
      <c r="J68" s="497"/>
      <c r="K68" s="497"/>
      <c r="L68" s="497"/>
      <c r="M68" s="497"/>
      <c r="N68" s="497"/>
      <c r="O68" s="497"/>
      <c r="P68" s="497"/>
      <c r="Q68" s="497"/>
      <c r="R68" s="497"/>
      <c r="S68" s="497"/>
      <c r="T68" s="497"/>
      <c r="U68" s="497"/>
      <c r="V68" s="497"/>
      <c r="W68" s="497"/>
      <c r="X68" s="497"/>
      <c r="Y68" s="525"/>
    </row>
    <row r="69" spans="1:25" s="332" customFormat="1" ht="12.75">
      <c r="A69" s="243"/>
      <c r="B69" s="333"/>
      <c r="C69" s="334"/>
      <c r="D69" s="335"/>
      <c r="E69" s="336"/>
      <c r="F69" s="337"/>
      <c r="G69" s="337"/>
      <c r="H69" s="497"/>
      <c r="I69" s="497"/>
      <c r="J69" s="497"/>
      <c r="K69" s="497"/>
      <c r="L69" s="497"/>
      <c r="M69" s="497"/>
      <c r="N69" s="497"/>
      <c r="O69" s="497"/>
      <c r="P69" s="497"/>
      <c r="Q69" s="497"/>
      <c r="R69" s="497"/>
      <c r="S69" s="497"/>
      <c r="T69" s="497"/>
      <c r="U69" s="497"/>
      <c r="V69" s="497"/>
      <c r="W69" s="497"/>
      <c r="X69" s="497"/>
      <c r="Y69" s="525"/>
    </row>
    <row r="70" spans="1:25" s="332" customFormat="1" ht="12.75">
      <c r="A70" s="243"/>
      <c r="B70" s="333"/>
      <c r="C70" s="334"/>
      <c r="D70" s="335"/>
      <c r="E70" s="336"/>
      <c r="F70" s="337"/>
      <c r="G70" s="337"/>
      <c r="H70" s="497"/>
      <c r="I70" s="497"/>
      <c r="J70" s="497"/>
      <c r="K70" s="497"/>
      <c r="L70" s="497"/>
      <c r="M70" s="497"/>
      <c r="N70" s="497"/>
      <c r="O70" s="497"/>
      <c r="P70" s="497"/>
      <c r="Q70" s="497"/>
      <c r="R70" s="497"/>
      <c r="S70" s="497"/>
      <c r="T70" s="497"/>
      <c r="U70" s="497"/>
      <c r="V70" s="497"/>
      <c r="W70" s="497"/>
      <c r="X70" s="497"/>
      <c r="Y70" s="525"/>
    </row>
    <row r="71" spans="1:25" s="332" customFormat="1" ht="12.75">
      <c r="A71" s="243"/>
      <c r="B71" s="333"/>
      <c r="C71" s="334"/>
      <c r="D71" s="335"/>
      <c r="E71" s="336"/>
      <c r="F71" s="337"/>
      <c r="G71" s="337"/>
      <c r="H71" s="497"/>
      <c r="I71" s="497"/>
      <c r="J71" s="497"/>
      <c r="K71" s="497"/>
      <c r="L71" s="497"/>
      <c r="M71" s="497"/>
      <c r="N71" s="497"/>
      <c r="O71" s="497"/>
      <c r="P71" s="497"/>
      <c r="Q71" s="497"/>
      <c r="R71" s="497"/>
      <c r="S71" s="497"/>
      <c r="T71" s="497"/>
      <c r="U71" s="497"/>
      <c r="V71" s="497"/>
      <c r="W71" s="497"/>
      <c r="X71" s="497"/>
      <c r="Y71" s="525"/>
    </row>
    <row r="72" spans="1:25" s="332" customFormat="1" ht="12.75">
      <c r="A72" s="243"/>
      <c r="B72" s="333"/>
      <c r="C72" s="334"/>
      <c r="D72" s="335"/>
      <c r="E72" s="336"/>
      <c r="F72" s="337"/>
      <c r="G72" s="337"/>
      <c r="H72" s="497"/>
      <c r="I72" s="497"/>
      <c r="J72" s="497"/>
      <c r="K72" s="497"/>
      <c r="L72" s="497"/>
      <c r="M72" s="497"/>
      <c r="N72" s="497"/>
      <c r="O72" s="497"/>
      <c r="P72" s="497"/>
      <c r="Q72" s="497"/>
      <c r="R72" s="497"/>
      <c r="S72" s="497"/>
      <c r="T72" s="497"/>
      <c r="U72" s="497"/>
      <c r="V72" s="497"/>
      <c r="W72" s="497"/>
      <c r="X72" s="497"/>
      <c r="Y72" s="525"/>
    </row>
    <row r="73" spans="1:25" s="332" customFormat="1" ht="12.75">
      <c r="A73" s="243"/>
      <c r="B73" s="333"/>
      <c r="C73" s="334"/>
      <c r="D73" s="335"/>
      <c r="E73" s="336"/>
      <c r="F73" s="337"/>
      <c r="G73" s="337"/>
      <c r="H73" s="497"/>
      <c r="I73" s="497"/>
      <c r="J73" s="497"/>
      <c r="K73" s="497"/>
      <c r="L73" s="497"/>
      <c r="M73" s="497"/>
      <c r="N73" s="497"/>
      <c r="O73" s="497"/>
      <c r="P73" s="497"/>
      <c r="Q73" s="497"/>
      <c r="R73" s="497"/>
      <c r="S73" s="497"/>
      <c r="T73" s="497"/>
      <c r="U73" s="497"/>
      <c r="V73" s="497"/>
      <c r="W73" s="497"/>
      <c r="X73" s="497"/>
      <c r="Y73" s="525"/>
    </row>
    <row r="74" spans="1:25" s="332" customFormat="1" ht="12.75">
      <c r="A74" s="243"/>
      <c r="B74" s="333"/>
      <c r="C74" s="334"/>
      <c r="D74" s="335"/>
      <c r="E74" s="336"/>
      <c r="F74" s="337"/>
      <c r="G74" s="337"/>
      <c r="H74" s="497"/>
      <c r="I74" s="497"/>
      <c r="J74" s="497"/>
      <c r="K74" s="497"/>
      <c r="L74" s="497"/>
      <c r="M74" s="497"/>
      <c r="N74" s="497"/>
      <c r="O74" s="497"/>
      <c r="P74" s="497"/>
      <c r="Q74" s="497"/>
      <c r="R74" s="497"/>
      <c r="S74" s="497"/>
      <c r="T74" s="497"/>
      <c r="U74" s="497"/>
      <c r="V74" s="497"/>
      <c r="W74" s="497"/>
      <c r="X74" s="497"/>
      <c r="Y74" s="525"/>
    </row>
    <row r="75" spans="1:25" s="332" customFormat="1" ht="12.75">
      <c r="A75" s="243"/>
      <c r="B75" s="333"/>
      <c r="C75" s="334"/>
      <c r="D75" s="335"/>
      <c r="E75" s="336"/>
      <c r="F75" s="337"/>
      <c r="G75" s="337"/>
      <c r="H75" s="497"/>
      <c r="I75" s="497"/>
      <c r="J75" s="497"/>
      <c r="K75" s="497"/>
      <c r="L75" s="497"/>
      <c r="M75" s="497"/>
      <c r="N75" s="497"/>
      <c r="O75" s="497"/>
      <c r="P75" s="497"/>
      <c r="Q75" s="497"/>
      <c r="R75" s="497"/>
      <c r="S75" s="497"/>
      <c r="T75" s="497"/>
      <c r="U75" s="497"/>
      <c r="V75" s="497"/>
      <c r="W75" s="497"/>
      <c r="X75" s="497"/>
      <c r="Y75" s="525"/>
    </row>
    <row r="76" spans="1:25" s="332" customFormat="1" ht="12.75">
      <c r="A76" s="243"/>
      <c r="B76" s="333"/>
      <c r="C76" s="334"/>
      <c r="D76" s="335"/>
      <c r="E76" s="336"/>
      <c r="F76" s="337"/>
      <c r="G76" s="337"/>
      <c r="H76" s="497"/>
      <c r="I76" s="497"/>
      <c r="J76" s="497"/>
      <c r="K76" s="497"/>
      <c r="L76" s="497"/>
      <c r="M76" s="497"/>
      <c r="N76" s="497"/>
      <c r="O76" s="497"/>
      <c r="P76" s="497"/>
      <c r="Q76" s="497"/>
      <c r="R76" s="497"/>
      <c r="S76" s="497"/>
      <c r="T76" s="497"/>
      <c r="U76" s="497"/>
      <c r="V76" s="497"/>
      <c r="W76" s="497"/>
      <c r="X76" s="497"/>
      <c r="Y76" s="525"/>
    </row>
    <row r="77" spans="1:25" s="332" customFormat="1" ht="12.75">
      <c r="A77" s="243"/>
      <c r="B77" s="333"/>
      <c r="C77" s="334"/>
      <c r="D77" s="335"/>
      <c r="E77" s="336"/>
      <c r="F77" s="337"/>
      <c r="G77" s="337"/>
      <c r="H77" s="497"/>
      <c r="I77" s="497"/>
      <c r="J77" s="497"/>
      <c r="K77" s="497"/>
      <c r="L77" s="497"/>
      <c r="M77" s="497"/>
      <c r="N77" s="497"/>
      <c r="O77" s="497"/>
      <c r="P77" s="497"/>
      <c r="Q77" s="497"/>
      <c r="R77" s="497"/>
      <c r="S77" s="497"/>
      <c r="T77" s="497"/>
      <c r="U77" s="497"/>
      <c r="V77" s="497"/>
      <c r="W77" s="497"/>
      <c r="X77" s="497"/>
      <c r="Y77" s="525"/>
    </row>
    <row r="78" spans="1:25" s="332" customFormat="1" ht="12.75">
      <c r="A78" s="243"/>
      <c r="B78" s="333"/>
      <c r="C78" s="334"/>
      <c r="D78" s="335"/>
      <c r="E78" s="336"/>
      <c r="F78" s="337"/>
      <c r="G78" s="337"/>
      <c r="H78" s="497"/>
      <c r="I78" s="497"/>
      <c r="J78" s="497"/>
      <c r="K78" s="497"/>
      <c r="L78" s="497"/>
      <c r="M78" s="497"/>
      <c r="N78" s="497"/>
      <c r="O78" s="497"/>
      <c r="P78" s="497"/>
      <c r="Q78" s="497"/>
      <c r="R78" s="497"/>
      <c r="S78" s="497"/>
      <c r="T78" s="497"/>
      <c r="U78" s="497"/>
      <c r="V78" s="497"/>
      <c r="W78" s="497"/>
      <c r="X78" s="497"/>
      <c r="Y78" s="525"/>
    </row>
    <row r="79" spans="1:25" s="332" customFormat="1" ht="12.75">
      <c r="A79" s="243"/>
      <c r="B79" s="333"/>
      <c r="C79" s="334"/>
      <c r="D79" s="335"/>
      <c r="E79" s="336"/>
      <c r="F79" s="337"/>
      <c r="G79" s="337"/>
      <c r="H79" s="497"/>
      <c r="I79" s="497"/>
      <c r="J79" s="497"/>
      <c r="K79" s="497"/>
      <c r="L79" s="497"/>
      <c r="M79" s="497"/>
      <c r="N79" s="497"/>
      <c r="O79" s="497"/>
      <c r="P79" s="497"/>
      <c r="Q79" s="497"/>
      <c r="R79" s="497"/>
      <c r="S79" s="497"/>
      <c r="T79" s="497"/>
      <c r="U79" s="497"/>
      <c r="V79" s="497"/>
      <c r="W79" s="497"/>
      <c r="X79" s="497"/>
      <c r="Y79" s="525"/>
    </row>
    <row r="80" spans="1:25" s="332" customFormat="1" ht="12.75">
      <c r="A80" s="243"/>
      <c r="B80" s="333"/>
      <c r="C80" s="334"/>
      <c r="D80" s="335"/>
      <c r="E80" s="336"/>
      <c r="F80" s="337"/>
      <c r="G80" s="337"/>
      <c r="H80" s="497"/>
      <c r="I80" s="497"/>
      <c r="J80" s="497"/>
      <c r="K80" s="497"/>
      <c r="L80" s="497"/>
      <c r="M80" s="497"/>
      <c r="N80" s="497"/>
      <c r="O80" s="497"/>
      <c r="P80" s="497"/>
      <c r="Q80" s="497"/>
      <c r="R80" s="497"/>
      <c r="S80" s="497"/>
      <c r="T80" s="497"/>
      <c r="U80" s="497"/>
      <c r="V80" s="497"/>
      <c r="W80" s="497"/>
      <c r="X80" s="497"/>
      <c r="Y80" s="525"/>
    </row>
    <row r="81" spans="1:25" s="332" customFormat="1" ht="12.75">
      <c r="A81" s="243"/>
      <c r="B81" s="333"/>
      <c r="C81" s="334"/>
      <c r="D81" s="335"/>
      <c r="E81" s="336"/>
      <c r="F81" s="337"/>
      <c r="G81" s="337"/>
      <c r="H81" s="497"/>
      <c r="I81" s="497"/>
      <c r="J81" s="497"/>
      <c r="K81" s="497"/>
      <c r="L81" s="497"/>
      <c r="M81" s="497"/>
      <c r="N81" s="497"/>
      <c r="O81" s="497"/>
      <c r="P81" s="497"/>
      <c r="Q81" s="497"/>
      <c r="R81" s="497"/>
      <c r="S81" s="497"/>
      <c r="T81" s="497"/>
      <c r="U81" s="497"/>
      <c r="V81" s="497"/>
      <c r="W81" s="497"/>
      <c r="X81" s="497"/>
      <c r="Y81" s="525"/>
    </row>
    <row r="82" spans="1:25" s="332" customFormat="1" ht="12.75">
      <c r="A82" s="243"/>
      <c r="B82" s="333"/>
      <c r="C82" s="334"/>
      <c r="D82" s="335"/>
      <c r="E82" s="336"/>
      <c r="F82" s="337"/>
      <c r="G82" s="337"/>
      <c r="H82" s="497"/>
      <c r="I82" s="497"/>
      <c r="J82" s="497"/>
      <c r="K82" s="497"/>
      <c r="L82" s="497"/>
      <c r="M82" s="497"/>
      <c r="N82" s="497"/>
      <c r="O82" s="497"/>
      <c r="P82" s="497"/>
      <c r="Q82" s="497"/>
      <c r="R82" s="497"/>
      <c r="S82" s="497"/>
      <c r="T82" s="497"/>
      <c r="U82" s="497"/>
      <c r="V82" s="497"/>
      <c r="W82" s="497"/>
      <c r="X82" s="497"/>
      <c r="Y82" s="525"/>
    </row>
    <row r="83" spans="1:25" s="332" customFormat="1" ht="12.75">
      <c r="A83" s="243"/>
      <c r="B83" s="333"/>
      <c r="C83" s="334"/>
      <c r="D83" s="335"/>
      <c r="E83" s="336"/>
      <c r="F83" s="337"/>
      <c r="G83" s="337"/>
      <c r="H83" s="497"/>
      <c r="I83" s="497"/>
      <c r="J83" s="497"/>
      <c r="K83" s="497"/>
      <c r="L83" s="497"/>
      <c r="M83" s="497"/>
      <c r="N83" s="497"/>
      <c r="O83" s="497"/>
      <c r="P83" s="497"/>
      <c r="Q83" s="497"/>
      <c r="R83" s="497"/>
      <c r="S83" s="497"/>
      <c r="T83" s="497"/>
      <c r="U83" s="497"/>
      <c r="V83" s="497"/>
      <c r="W83" s="497"/>
      <c r="X83" s="497"/>
      <c r="Y83" s="525"/>
    </row>
    <row r="84" spans="1:25" s="332" customFormat="1" ht="12.75">
      <c r="A84" s="243"/>
      <c r="B84" s="333"/>
      <c r="C84" s="334"/>
      <c r="D84" s="335"/>
      <c r="E84" s="336"/>
      <c r="F84" s="337"/>
      <c r="G84" s="337"/>
      <c r="H84" s="497"/>
      <c r="I84" s="497"/>
      <c r="J84" s="497"/>
      <c r="K84" s="497"/>
      <c r="L84" s="497"/>
      <c r="M84" s="497"/>
      <c r="N84" s="497"/>
      <c r="O84" s="497"/>
      <c r="P84" s="497"/>
      <c r="Q84" s="497"/>
      <c r="R84" s="497"/>
      <c r="S84" s="497"/>
      <c r="T84" s="497"/>
      <c r="U84" s="497"/>
      <c r="V84" s="497"/>
      <c r="W84" s="497"/>
      <c r="X84" s="497"/>
      <c r="Y84" s="525"/>
    </row>
    <row r="85" spans="1:25" s="332" customFormat="1" ht="12.75">
      <c r="A85" s="243"/>
      <c r="B85" s="333"/>
      <c r="C85" s="334"/>
      <c r="D85" s="335"/>
      <c r="E85" s="336"/>
      <c r="F85" s="337"/>
      <c r="G85" s="337"/>
      <c r="H85" s="497"/>
      <c r="I85" s="497"/>
      <c r="J85" s="497"/>
      <c r="K85" s="497"/>
      <c r="L85" s="497"/>
      <c r="M85" s="497"/>
      <c r="N85" s="497"/>
      <c r="O85" s="497"/>
      <c r="P85" s="497"/>
      <c r="Q85" s="497"/>
      <c r="R85" s="497"/>
      <c r="S85" s="497"/>
      <c r="T85" s="497"/>
      <c r="U85" s="497"/>
      <c r="V85" s="497"/>
      <c r="W85" s="497"/>
      <c r="X85" s="497"/>
      <c r="Y85" s="525"/>
    </row>
    <row r="86" spans="1:25" s="332" customFormat="1" ht="12.75">
      <c r="A86" s="243"/>
      <c r="B86" s="333"/>
      <c r="C86" s="334"/>
      <c r="D86" s="335"/>
      <c r="E86" s="336"/>
      <c r="F86" s="337"/>
      <c r="G86" s="337"/>
      <c r="H86" s="497"/>
      <c r="I86" s="497"/>
      <c r="J86" s="497"/>
      <c r="K86" s="497"/>
      <c r="L86" s="497"/>
      <c r="M86" s="497"/>
      <c r="N86" s="497"/>
      <c r="O86" s="497"/>
      <c r="P86" s="497"/>
      <c r="Q86" s="497"/>
      <c r="R86" s="497"/>
      <c r="S86" s="497"/>
      <c r="T86" s="497"/>
      <c r="U86" s="497"/>
      <c r="V86" s="497"/>
      <c r="W86" s="497"/>
      <c r="X86" s="497"/>
      <c r="Y86" s="525"/>
    </row>
    <row r="87" spans="1:25" s="332" customFormat="1" ht="12.75">
      <c r="A87" s="243"/>
      <c r="B87" s="333"/>
      <c r="C87" s="334"/>
      <c r="D87" s="335"/>
      <c r="E87" s="336"/>
      <c r="F87" s="337"/>
      <c r="G87" s="337"/>
      <c r="H87" s="497"/>
      <c r="I87" s="497"/>
      <c r="J87" s="497"/>
      <c r="K87" s="497"/>
      <c r="L87" s="497"/>
      <c r="M87" s="497"/>
      <c r="N87" s="497"/>
      <c r="O87" s="497"/>
      <c r="P87" s="497"/>
      <c r="Q87" s="497"/>
      <c r="R87" s="497"/>
      <c r="S87" s="497"/>
      <c r="T87" s="497"/>
      <c r="U87" s="497"/>
      <c r="V87" s="497"/>
      <c r="W87" s="497"/>
      <c r="X87" s="497"/>
      <c r="Y87" s="525"/>
    </row>
    <row r="88" spans="1:25" s="332" customFormat="1" ht="12.75">
      <c r="A88" s="243"/>
      <c r="B88" s="333"/>
      <c r="C88" s="334"/>
      <c r="D88" s="335"/>
      <c r="E88" s="336"/>
      <c r="F88" s="337"/>
      <c r="G88" s="337"/>
      <c r="H88" s="497"/>
      <c r="I88" s="497"/>
      <c r="J88" s="497"/>
      <c r="K88" s="497"/>
      <c r="L88" s="497"/>
      <c r="M88" s="497"/>
      <c r="N88" s="497"/>
      <c r="O88" s="497"/>
      <c r="P88" s="497"/>
      <c r="Q88" s="497"/>
      <c r="R88" s="497"/>
      <c r="S88" s="497"/>
      <c r="T88" s="497"/>
      <c r="U88" s="497"/>
      <c r="V88" s="497"/>
      <c r="W88" s="497"/>
      <c r="X88" s="497"/>
      <c r="Y88" s="525"/>
    </row>
    <row r="89" spans="1:25" s="332" customFormat="1" ht="12.75">
      <c r="A89" s="243"/>
      <c r="B89" s="333"/>
      <c r="C89" s="334"/>
      <c r="D89" s="335"/>
      <c r="E89" s="336"/>
      <c r="F89" s="337"/>
      <c r="G89" s="337"/>
      <c r="H89" s="497"/>
      <c r="I89" s="497"/>
      <c r="J89" s="497"/>
      <c r="K89" s="497"/>
      <c r="L89" s="497"/>
      <c r="M89" s="497"/>
      <c r="N89" s="497"/>
      <c r="O89" s="497"/>
      <c r="P89" s="497"/>
      <c r="Q89" s="497"/>
      <c r="R89" s="497"/>
      <c r="S89" s="497"/>
      <c r="T89" s="497"/>
      <c r="U89" s="497"/>
      <c r="V89" s="497"/>
      <c r="W89" s="497"/>
      <c r="X89" s="497"/>
      <c r="Y89" s="525"/>
    </row>
    <row r="90" spans="1:25" s="332" customFormat="1" ht="12.75">
      <c r="A90" s="243"/>
      <c r="B90" s="333"/>
      <c r="C90" s="334"/>
      <c r="D90" s="335"/>
      <c r="E90" s="336"/>
      <c r="F90" s="337"/>
      <c r="G90" s="337"/>
      <c r="H90" s="497"/>
      <c r="I90" s="497"/>
      <c r="J90" s="497"/>
      <c r="K90" s="497"/>
      <c r="L90" s="497"/>
      <c r="M90" s="497"/>
      <c r="N90" s="497"/>
      <c r="O90" s="497"/>
      <c r="P90" s="497"/>
      <c r="Q90" s="497"/>
      <c r="R90" s="497"/>
      <c r="S90" s="497"/>
      <c r="T90" s="497"/>
      <c r="U90" s="497"/>
      <c r="V90" s="497"/>
      <c r="W90" s="497"/>
      <c r="X90" s="497"/>
      <c r="Y90" s="525"/>
    </row>
    <row r="91" spans="1:25" s="332" customFormat="1" ht="12.75">
      <c r="A91" s="243"/>
      <c r="B91" s="333"/>
      <c r="C91" s="334"/>
      <c r="D91" s="335"/>
      <c r="E91" s="336"/>
      <c r="F91" s="337"/>
      <c r="G91" s="337"/>
      <c r="H91" s="497"/>
      <c r="I91" s="497"/>
      <c r="J91" s="497"/>
      <c r="K91" s="497"/>
      <c r="L91" s="497"/>
      <c r="M91" s="497"/>
      <c r="N91" s="497"/>
      <c r="O91" s="497"/>
      <c r="P91" s="497"/>
      <c r="Q91" s="497"/>
      <c r="R91" s="497"/>
      <c r="S91" s="497"/>
      <c r="T91" s="497"/>
      <c r="U91" s="497"/>
      <c r="V91" s="497"/>
      <c r="W91" s="497"/>
      <c r="X91" s="497"/>
      <c r="Y91" s="525"/>
    </row>
    <row r="92" spans="1:25" s="332" customFormat="1" ht="12.75">
      <c r="A92" s="243"/>
      <c r="B92" s="333"/>
      <c r="C92" s="334"/>
      <c r="D92" s="335"/>
      <c r="E92" s="336"/>
      <c r="F92" s="337"/>
      <c r="G92" s="337"/>
      <c r="H92" s="497"/>
      <c r="I92" s="497"/>
      <c r="J92" s="497"/>
      <c r="K92" s="497"/>
      <c r="L92" s="497"/>
      <c r="M92" s="497"/>
      <c r="N92" s="497"/>
      <c r="O92" s="497"/>
      <c r="P92" s="497"/>
      <c r="Q92" s="497"/>
      <c r="R92" s="497"/>
      <c r="S92" s="497"/>
      <c r="T92" s="497"/>
      <c r="U92" s="497"/>
      <c r="V92" s="497"/>
      <c r="W92" s="497"/>
      <c r="X92" s="497"/>
      <c r="Y92" s="525"/>
    </row>
    <row r="93" spans="1:25" s="332" customFormat="1" ht="12.75">
      <c r="A93" s="243"/>
      <c r="B93" s="333"/>
      <c r="C93" s="334"/>
      <c r="D93" s="335"/>
      <c r="E93" s="336"/>
      <c r="F93" s="337"/>
      <c r="G93" s="337"/>
      <c r="H93" s="497"/>
      <c r="I93" s="497"/>
      <c r="J93" s="497"/>
      <c r="K93" s="497"/>
      <c r="L93" s="497"/>
      <c r="M93" s="497"/>
      <c r="N93" s="497"/>
      <c r="O93" s="497"/>
      <c r="P93" s="497"/>
      <c r="Q93" s="497"/>
      <c r="R93" s="497"/>
      <c r="S93" s="497"/>
      <c r="T93" s="497"/>
      <c r="U93" s="497"/>
      <c r="V93" s="497"/>
      <c r="W93" s="497"/>
      <c r="X93" s="497"/>
      <c r="Y93" s="525"/>
    </row>
    <row r="94" spans="1:25" s="332" customFormat="1" ht="12.75">
      <c r="A94" s="243"/>
      <c r="B94" s="333"/>
      <c r="C94" s="334"/>
      <c r="D94" s="335"/>
      <c r="E94" s="336"/>
      <c r="F94" s="337"/>
      <c r="G94" s="337"/>
      <c r="H94" s="497"/>
      <c r="I94" s="497"/>
      <c r="J94" s="497"/>
      <c r="K94" s="497"/>
      <c r="L94" s="497"/>
      <c r="M94" s="497"/>
      <c r="N94" s="497"/>
      <c r="O94" s="497"/>
      <c r="P94" s="497"/>
      <c r="Q94" s="497"/>
      <c r="R94" s="497"/>
      <c r="S94" s="497"/>
      <c r="T94" s="497"/>
      <c r="U94" s="497"/>
      <c r="V94" s="497"/>
      <c r="W94" s="497"/>
      <c r="X94" s="497"/>
      <c r="Y94" s="525"/>
    </row>
    <row r="95" spans="1:25" s="332" customFormat="1" ht="12.75">
      <c r="A95" s="243"/>
      <c r="B95" s="333"/>
      <c r="C95" s="334"/>
      <c r="D95" s="335"/>
      <c r="E95" s="336"/>
      <c r="F95" s="337"/>
      <c r="G95" s="337"/>
      <c r="H95" s="497"/>
      <c r="I95" s="497"/>
      <c r="J95" s="497"/>
      <c r="K95" s="497"/>
      <c r="L95" s="497"/>
      <c r="M95" s="497"/>
      <c r="N95" s="497"/>
      <c r="O95" s="497"/>
      <c r="P95" s="497"/>
      <c r="Q95" s="497"/>
      <c r="R95" s="497"/>
      <c r="S95" s="497"/>
      <c r="T95" s="497"/>
      <c r="U95" s="497"/>
      <c r="V95" s="497"/>
      <c r="W95" s="497"/>
      <c r="X95" s="497"/>
      <c r="Y95" s="525"/>
    </row>
    <row r="96" spans="1:25" s="332" customFormat="1" ht="12.75">
      <c r="A96" s="243"/>
      <c r="B96" s="333"/>
      <c r="C96" s="334"/>
      <c r="D96" s="335"/>
      <c r="E96" s="336"/>
      <c r="F96" s="337"/>
      <c r="G96" s="337"/>
      <c r="H96" s="497"/>
      <c r="I96" s="497"/>
      <c r="J96" s="497"/>
      <c r="K96" s="497"/>
      <c r="L96" s="497"/>
      <c r="M96" s="497"/>
      <c r="N96" s="497"/>
      <c r="O96" s="497"/>
      <c r="P96" s="497"/>
      <c r="Q96" s="497"/>
      <c r="R96" s="497"/>
      <c r="S96" s="497"/>
      <c r="T96" s="497"/>
      <c r="U96" s="497"/>
      <c r="V96" s="497"/>
      <c r="W96" s="497"/>
      <c r="X96" s="497"/>
      <c r="Y96" s="525"/>
    </row>
    <row r="97" spans="1:25" s="332" customFormat="1" ht="12.75">
      <c r="A97" s="243"/>
      <c r="B97" s="333"/>
      <c r="C97" s="334"/>
      <c r="D97" s="335"/>
      <c r="E97" s="336"/>
      <c r="F97" s="337"/>
      <c r="G97" s="337"/>
      <c r="H97" s="497"/>
      <c r="I97" s="497"/>
      <c r="J97" s="497"/>
      <c r="K97" s="497"/>
      <c r="L97" s="497"/>
      <c r="M97" s="497"/>
      <c r="N97" s="497"/>
      <c r="O97" s="497"/>
      <c r="P97" s="497"/>
      <c r="Q97" s="497"/>
      <c r="R97" s="497"/>
      <c r="S97" s="497"/>
      <c r="T97" s="497"/>
      <c r="U97" s="497"/>
      <c r="V97" s="497"/>
      <c r="W97" s="497"/>
      <c r="X97" s="497"/>
      <c r="Y97" s="525"/>
    </row>
    <row r="98" spans="1:25" s="332" customFormat="1" ht="12.75">
      <c r="A98" s="243"/>
      <c r="B98" s="333"/>
      <c r="C98" s="334"/>
      <c r="D98" s="335"/>
      <c r="E98" s="336"/>
      <c r="F98" s="337"/>
      <c r="G98" s="337"/>
      <c r="H98" s="497"/>
      <c r="I98" s="497"/>
      <c r="J98" s="497"/>
      <c r="K98" s="497"/>
      <c r="L98" s="497"/>
      <c r="M98" s="497"/>
      <c r="N98" s="497"/>
      <c r="O98" s="497"/>
      <c r="P98" s="497"/>
      <c r="Q98" s="497"/>
      <c r="R98" s="497"/>
      <c r="S98" s="497"/>
      <c r="T98" s="497"/>
      <c r="U98" s="497"/>
      <c r="V98" s="497"/>
      <c r="W98" s="497"/>
      <c r="X98" s="497"/>
      <c r="Y98" s="525"/>
    </row>
    <row r="99" spans="1:25" s="332" customFormat="1" ht="12.75">
      <c r="A99" s="243"/>
      <c r="B99" s="333"/>
      <c r="C99" s="334"/>
      <c r="D99" s="335"/>
      <c r="E99" s="336"/>
      <c r="F99" s="337"/>
      <c r="G99" s="337"/>
      <c r="H99" s="497"/>
      <c r="I99" s="497"/>
      <c r="J99" s="497"/>
      <c r="K99" s="497"/>
      <c r="L99" s="497"/>
      <c r="M99" s="497"/>
      <c r="N99" s="497"/>
      <c r="O99" s="497"/>
      <c r="P99" s="497"/>
      <c r="Q99" s="497"/>
      <c r="R99" s="497"/>
      <c r="S99" s="497"/>
      <c r="T99" s="497"/>
      <c r="U99" s="497"/>
      <c r="V99" s="497"/>
      <c r="W99" s="497"/>
      <c r="X99" s="497"/>
      <c r="Y99" s="525"/>
    </row>
    <row r="100" spans="1:25" s="332" customFormat="1" ht="12.75">
      <c r="A100" s="243"/>
      <c r="B100" s="333"/>
      <c r="C100" s="334"/>
      <c r="D100" s="335"/>
      <c r="E100" s="336"/>
      <c r="F100" s="337"/>
      <c r="G100" s="337"/>
      <c r="H100" s="497"/>
      <c r="I100" s="497"/>
      <c r="J100" s="497"/>
      <c r="K100" s="497"/>
      <c r="L100" s="497"/>
      <c r="M100" s="497"/>
      <c r="N100" s="497"/>
      <c r="O100" s="497"/>
      <c r="P100" s="497"/>
      <c r="Q100" s="497"/>
      <c r="R100" s="497"/>
      <c r="S100" s="497"/>
      <c r="T100" s="497"/>
      <c r="U100" s="497"/>
      <c r="V100" s="497"/>
      <c r="W100" s="497"/>
      <c r="X100" s="497"/>
      <c r="Y100" s="525"/>
    </row>
    <row r="101" spans="1:25" s="332" customFormat="1" ht="12.75">
      <c r="A101" s="243"/>
      <c r="B101" s="333"/>
      <c r="C101" s="334"/>
      <c r="D101" s="335"/>
      <c r="E101" s="336"/>
      <c r="F101" s="337"/>
      <c r="G101" s="337"/>
      <c r="H101" s="497"/>
      <c r="I101" s="497"/>
      <c r="J101" s="497"/>
      <c r="K101" s="497"/>
      <c r="L101" s="497"/>
      <c r="M101" s="497"/>
      <c r="N101" s="497"/>
      <c r="O101" s="497"/>
      <c r="P101" s="497"/>
      <c r="Q101" s="497"/>
      <c r="R101" s="497"/>
      <c r="S101" s="497"/>
      <c r="T101" s="497"/>
      <c r="U101" s="497"/>
      <c r="V101" s="497"/>
      <c r="W101" s="497"/>
      <c r="X101" s="497"/>
      <c r="Y101" s="525"/>
    </row>
    <row r="102" spans="1:25" s="332" customFormat="1" ht="12.75">
      <c r="A102" s="243"/>
      <c r="B102" s="333"/>
      <c r="C102" s="334"/>
      <c r="D102" s="335"/>
      <c r="E102" s="336"/>
      <c r="F102" s="337"/>
      <c r="G102" s="337"/>
      <c r="H102" s="497"/>
      <c r="I102" s="497"/>
      <c r="J102" s="497"/>
      <c r="K102" s="497"/>
      <c r="L102" s="497"/>
      <c r="M102" s="497"/>
      <c r="N102" s="497"/>
      <c r="O102" s="497"/>
      <c r="P102" s="497"/>
      <c r="Q102" s="497"/>
      <c r="R102" s="497"/>
      <c r="S102" s="497"/>
      <c r="T102" s="497"/>
      <c r="U102" s="497"/>
      <c r="V102" s="497"/>
      <c r="W102" s="497"/>
      <c r="X102" s="497"/>
      <c r="Y102" s="525"/>
    </row>
    <row r="103" spans="1:25" s="332" customFormat="1" ht="12.75">
      <c r="A103" s="243"/>
      <c r="B103" s="333"/>
      <c r="C103" s="334"/>
      <c r="D103" s="335"/>
      <c r="E103" s="336"/>
      <c r="F103" s="337"/>
      <c r="G103" s="337"/>
      <c r="H103" s="497"/>
      <c r="I103" s="497"/>
      <c r="J103" s="497"/>
      <c r="K103" s="497"/>
      <c r="L103" s="497"/>
      <c r="M103" s="497"/>
      <c r="N103" s="497"/>
      <c r="O103" s="497"/>
      <c r="P103" s="497"/>
      <c r="Q103" s="497"/>
      <c r="R103" s="497"/>
      <c r="S103" s="497"/>
      <c r="T103" s="497"/>
      <c r="U103" s="497"/>
      <c r="V103" s="497"/>
      <c r="W103" s="497"/>
      <c r="X103" s="497"/>
      <c r="Y103" s="525"/>
    </row>
    <row r="104" spans="1:25" s="332" customFormat="1" ht="12.75">
      <c r="A104" s="243"/>
      <c r="B104" s="333"/>
      <c r="C104" s="334"/>
      <c r="D104" s="335"/>
      <c r="E104" s="336"/>
      <c r="F104" s="337"/>
      <c r="G104" s="337"/>
      <c r="H104" s="497"/>
      <c r="I104" s="497"/>
      <c r="J104" s="497"/>
      <c r="K104" s="497"/>
      <c r="L104" s="497"/>
      <c r="M104" s="497"/>
      <c r="N104" s="497"/>
      <c r="O104" s="497"/>
      <c r="P104" s="497"/>
      <c r="Q104" s="497"/>
      <c r="R104" s="497"/>
      <c r="S104" s="497"/>
      <c r="T104" s="497"/>
      <c r="U104" s="497"/>
      <c r="V104" s="497"/>
      <c r="W104" s="497"/>
      <c r="X104" s="497"/>
      <c r="Y104" s="525"/>
    </row>
    <row r="105" spans="1:25" s="332" customFormat="1" ht="12.75">
      <c r="A105" s="243"/>
      <c r="B105" s="333"/>
      <c r="C105" s="334"/>
      <c r="D105" s="335"/>
      <c r="E105" s="336"/>
      <c r="F105" s="337"/>
      <c r="G105" s="337"/>
      <c r="H105" s="497"/>
      <c r="I105" s="497"/>
      <c r="J105" s="497"/>
      <c r="K105" s="497"/>
      <c r="L105" s="497"/>
      <c r="M105" s="497"/>
      <c r="N105" s="497"/>
      <c r="O105" s="497"/>
      <c r="P105" s="497"/>
      <c r="Q105" s="497"/>
      <c r="R105" s="497"/>
      <c r="S105" s="497"/>
      <c r="T105" s="497"/>
      <c r="U105" s="497"/>
      <c r="V105" s="497"/>
      <c r="W105" s="497"/>
      <c r="X105" s="497"/>
      <c r="Y105" s="525"/>
    </row>
    <row r="106" spans="1:25" s="332" customFormat="1" ht="12.75">
      <c r="A106" s="243"/>
      <c r="B106" s="333"/>
      <c r="C106" s="334"/>
      <c r="D106" s="335"/>
      <c r="E106" s="336"/>
      <c r="F106" s="337"/>
      <c r="G106" s="337"/>
      <c r="H106" s="497"/>
      <c r="I106" s="497"/>
      <c r="J106" s="497"/>
      <c r="K106" s="497"/>
      <c r="L106" s="497"/>
      <c r="M106" s="497"/>
      <c r="N106" s="497"/>
      <c r="O106" s="497"/>
      <c r="P106" s="497"/>
      <c r="Q106" s="497"/>
      <c r="R106" s="497"/>
      <c r="S106" s="497"/>
      <c r="T106" s="497"/>
      <c r="U106" s="497"/>
      <c r="V106" s="497"/>
      <c r="W106" s="497"/>
      <c r="X106" s="497"/>
      <c r="Y106" s="525"/>
    </row>
    <row r="107" spans="1:25" s="332" customFormat="1" ht="12.75">
      <c r="A107" s="243"/>
      <c r="B107" s="333"/>
      <c r="C107" s="334"/>
      <c r="D107" s="335"/>
      <c r="E107" s="336"/>
      <c r="F107" s="337"/>
      <c r="G107" s="337"/>
      <c r="H107" s="497"/>
      <c r="I107" s="497"/>
      <c r="J107" s="497"/>
      <c r="K107" s="497"/>
      <c r="L107" s="497"/>
      <c r="M107" s="497"/>
      <c r="N107" s="497"/>
      <c r="O107" s="497"/>
      <c r="P107" s="497"/>
      <c r="Q107" s="497"/>
      <c r="R107" s="497"/>
      <c r="S107" s="497"/>
      <c r="T107" s="497"/>
      <c r="U107" s="497"/>
      <c r="V107" s="497"/>
      <c r="W107" s="497"/>
      <c r="X107" s="497"/>
      <c r="Y107" s="525"/>
    </row>
    <row r="108" spans="1:25" s="332" customFormat="1" ht="12.75">
      <c r="A108" s="243"/>
      <c r="B108" s="333"/>
      <c r="C108" s="334"/>
      <c r="D108" s="335"/>
      <c r="E108" s="336"/>
      <c r="F108" s="337"/>
      <c r="G108" s="337"/>
      <c r="H108" s="497"/>
      <c r="I108" s="497"/>
      <c r="J108" s="497"/>
      <c r="K108" s="497"/>
      <c r="L108" s="497"/>
      <c r="M108" s="497"/>
      <c r="N108" s="497"/>
      <c r="O108" s="497"/>
      <c r="P108" s="497"/>
      <c r="Q108" s="497"/>
      <c r="R108" s="497"/>
      <c r="S108" s="497"/>
      <c r="T108" s="497"/>
      <c r="U108" s="497"/>
      <c r="V108" s="497"/>
      <c r="W108" s="497"/>
      <c r="X108" s="497"/>
      <c r="Y108" s="525"/>
    </row>
    <row r="109" spans="1:25" s="332" customFormat="1" ht="12.75">
      <c r="A109" s="243"/>
      <c r="B109" s="333"/>
      <c r="C109" s="334"/>
      <c r="D109" s="335"/>
      <c r="E109" s="336"/>
      <c r="F109" s="337"/>
      <c r="G109" s="337"/>
      <c r="H109" s="497"/>
      <c r="I109" s="497"/>
      <c r="J109" s="497"/>
      <c r="K109" s="497"/>
      <c r="L109" s="497"/>
      <c r="M109" s="497"/>
      <c r="N109" s="497"/>
      <c r="O109" s="497"/>
      <c r="P109" s="497"/>
      <c r="Q109" s="497"/>
      <c r="R109" s="497"/>
      <c r="S109" s="497"/>
      <c r="T109" s="497"/>
      <c r="U109" s="497"/>
      <c r="V109" s="497"/>
      <c r="W109" s="497"/>
      <c r="X109" s="497"/>
      <c r="Y109" s="525"/>
    </row>
    <row r="110" spans="1:25" s="332" customFormat="1" ht="12.75">
      <c r="A110" s="243"/>
      <c r="B110" s="333"/>
      <c r="C110" s="334"/>
      <c r="D110" s="335"/>
      <c r="E110" s="336"/>
      <c r="F110" s="337"/>
      <c r="G110" s="337"/>
      <c r="H110" s="497"/>
      <c r="I110" s="497"/>
      <c r="J110" s="497"/>
      <c r="K110" s="497"/>
      <c r="L110" s="497"/>
      <c r="M110" s="497"/>
      <c r="N110" s="497"/>
      <c r="O110" s="497"/>
      <c r="P110" s="497"/>
      <c r="Q110" s="497"/>
      <c r="R110" s="497"/>
      <c r="S110" s="497"/>
      <c r="T110" s="497"/>
      <c r="U110" s="497"/>
      <c r="V110" s="497"/>
      <c r="W110" s="497"/>
      <c r="X110" s="497"/>
      <c r="Y110" s="525"/>
    </row>
    <row r="111" spans="1:25" s="332" customFormat="1" ht="12.75">
      <c r="A111" s="243"/>
      <c r="B111" s="333"/>
      <c r="C111" s="334"/>
      <c r="D111" s="335"/>
      <c r="E111" s="336"/>
      <c r="F111" s="337"/>
      <c r="G111" s="337"/>
      <c r="H111" s="497"/>
      <c r="I111" s="497"/>
      <c r="J111" s="497"/>
      <c r="K111" s="497"/>
      <c r="L111" s="497"/>
      <c r="M111" s="497"/>
      <c r="N111" s="497"/>
      <c r="O111" s="497"/>
      <c r="P111" s="497"/>
      <c r="Q111" s="497"/>
      <c r="R111" s="497"/>
      <c r="S111" s="497"/>
      <c r="T111" s="497"/>
      <c r="U111" s="497"/>
      <c r="V111" s="497"/>
      <c r="W111" s="497"/>
      <c r="X111" s="497"/>
      <c r="Y111" s="525"/>
    </row>
    <row r="112" spans="1:25" s="332" customFormat="1" ht="12.75">
      <c r="A112" s="243"/>
      <c r="B112" s="333"/>
      <c r="C112" s="334"/>
      <c r="D112" s="335"/>
      <c r="E112" s="336"/>
      <c r="F112" s="337"/>
      <c r="G112" s="337"/>
      <c r="H112" s="497"/>
      <c r="I112" s="497"/>
      <c r="J112" s="497"/>
      <c r="K112" s="497"/>
      <c r="L112" s="497"/>
      <c r="M112" s="497"/>
      <c r="N112" s="497"/>
      <c r="O112" s="497"/>
      <c r="P112" s="497"/>
      <c r="Q112" s="497"/>
      <c r="R112" s="497"/>
      <c r="S112" s="497"/>
      <c r="T112" s="497"/>
      <c r="U112" s="497"/>
      <c r="V112" s="497"/>
      <c r="W112" s="497"/>
      <c r="X112" s="497"/>
      <c r="Y112" s="525"/>
    </row>
    <row r="113" spans="1:25" s="332" customFormat="1" ht="12.75">
      <c r="A113" s="243"/>
      <c r="B113" s="333"/>
      <c r="C113" s="334"/>
      <c r="D113" s="335"/>
      <c r="E113" s="336"/>
      <c r="F113" s="337"/>
      <c r="G113" s="337"/>
      <c r="H113" s="497"/>
      <c r="I113" s="497"/>
      <c r="J113" s="497"/>
      <c r="K113" s="497"/>
      <c r="L113" s="497"/>
      <c r="M113" s="497"/>
      <c r="N113" s="497"/>
      <c r="O113" s="497"/>
      <c r="P113" s="497"/>
      <c r="Q113" s="497"/>
      <c r="R113" s="497"/>
      <c r="S113" s="497"/>
      <c r="T113" s="497"/>
      <c r="U113" s="497"/>
      <c r="V113" s="497"/>
      <c r="W113" s="497"/>
      <c r="X113" s="497"/>
      <c r="Y113" s="525"/>
    </row>
    <row r="114" spans="1:25" s="332" customFormat="1" ht="12.75">
      <c r="A114" s="243"/>
      <c r="B114" s="333"/>
      <c r="C114" s="334"/>
      <c r="D114" s="335"/>
      <c r="E114" s="336"/>
      <c r="F114" s="337"/>
      <c r="G114" s="337"/>
      <c r="H114" s="497"/>
      <c r="I114" s="497"/>
      <c r="J114" s="497"/>
      <c r="K114" s="497"/>
      <c r="L114" s="497"/>
      <c r="M114" s="497"/>
      <c r="N114" s="497"/>
      <c r="O114" s="497"/>
      <c r="P114" s="497"/>
      <c r="Q114" s="497"/>
      <c r="R114" s="497"/>
      <c r="S114" s="497"/>
      <c r="T114" s="497"/>
      <c r="U114" s="497"/>
      <c r="V114" s="497"/>
      <c r="W114" s="497"/>
      <c r="X114" s="497"/>
      <c r="Y114" s="525"/>
    </row>
    <row r="115" spans="1:25" s="332" customFormat="1" ht="12.75">
      <c r="A115" s="243"/>
      <c r="B115" s="333"/>
      <c r="C115" s="334"/>
      <c r="D115" s="335"/>
      <c r="E115" s="336"/>
      <c r="F115" s="337"/>
      <c r="G115" s="337"/>
      <c r="H115" s="497"/>
      <c r="I115" s="497"/>
      <c r="J115" s="497"/>
      <c r="K115" s="497"/>
      <c r="L115" s="497"/>
      <c r="M115" s="497"/>
      <c r="N115" s="497"/>
      <c r="O115" s="497"/>
      <c r="P115" s="497"/>
      <c r="Q115" s="497"/>
      <c r="R115" s="497"/>
      <c r="S115" s="497"/>
      <c r="T115" s="497"/>
      <c r="U115" s="497"/>
      <c r="V115" s="497"/>
      <c r="W115" s="497"/>
      <c r="X115" s="497"/>
      <c r="Y115" s="525"/>
    </row>
    <row r="116" spans="1:25" s="332" customFormat="1" ht="12.75">
      <c r="A116" s="243"/>
      <c r="B116" s="333"/>
      <c r="C116" s="334"/>
      <c r="D116" s="335"/>
      <c r="E116" s="336"/>
      <c r="F116" s="337"/>
      <c r="G116" s="337"/>
      <c r="H116" s="497"/>
      <c r="I116" s="497"/>
      <c r="J116" s="497"/>
      <c r="K116" s="497"/>
      <c r="L116" s="497"/>
      <c r="M116" s="497"/>
      <c r="N116" s="497"/>
      <c r="O116" s="497"/>
      <c r="P116" s="497"/>
      <c r="Q116" s="497"/>
      <c r="R116" s="497"/>
      <c r="S116" s="497"/>
      <c r="T116" s="497"/>
      <c r="U116" s="497"/>
      <c r="V116" s="497"/>
      <c r="W116" s="497"/>
      <c r="X116" s="497"/>
      <c r="Y116" s="525"/>
    </row>
    <row r="117" spans="1:25" s="332" customFormat="1" ht="12.75">
      <c r="A117" s="243"/>
      <c r="B117" s="333"/>
      <c r="C117" s="334"/>
      <c r="D117" s="335"/>
      <c r="E117" s="336"/>
      <c r="F117" s="337"/>
      <c r="G117" s="337"/>
      <c r="H117" s="497"/>
      <c r="I117" s="497"/>
      <c r="J117" s="497"/>
      <c r="K117" s="497"/>
      <c r="L117" s="497"/>
      <c r="M117" s="497"/>
      <c r="N117" s="497"/>
      <c r="O117" s="497"/>
      <c r="P117" s="497"/>
      <c r="Q117" s="497"/>
      <c r="R117" s="497"/>
      <c r="S117" s="497"/>
      <c r="T117" s="497"/>
      <c r="U117" s="497"/>
      <c r="V117" s="497"/>
      <c r="W117" s="497"/>
      <c r="X117" s="497"/>
      <c r="Y117" s="525"/>
    </row>
    <row r="118" spans="1:25" s="332" customFormat="1" ht="12.75">
      <c r="A118" s="243"/>
      <c r="B118" s="333"/>
      <c r="C118" s="334"/>
      <c r="D118" s="335"/>
      <c r="E118" s="336"/>
      <c r="F118" s="337"/>
      <c r="G118" s="337"/>
      <c r="H118" s="497"/>
      <c r="I118" s="497"/>
      <c r="J118" s="497"/>
      <c r="K118" s="497"/>
      <c r="L118" s="497"/>
      <c r="M118" s="497"/>
      <c r="N118" s="497"/>
      <c r="O118" s="497"/>
      <c r="P118" s="497"/>
      <c r="Q118" s="497"/>
      <c r="R118" s="497"/>
      <c r="S118" s="497"/>
      <c r="T118" s="497"/>
      <c r="U118" s="497"/>
      <c r="V118" s="497"/>
      <c r="W118" s="497"/>
      <c r="X118" s="497"/>
      <c r="Y118" s="525"/>
    </row>
    <row r="119" spans="1:25" s="332" customFormat="1" ht="12.75">
      <c r="A119" s="243"/>
      <c r="B119" s="333"/>
      <c r="C119" s="334"/>
      <c r="D119" s="335"/>
      <c r="E119" s="336"/>
      <c r="F119" s="337"/>
      <c r="G119" s="337"/>
      <c r="H119" s="497"/>
      <c r="I119" s="497"/>
      <c r="J119" s="497"/>
      <c r="K119" s="497"/>
      <c r="L119" s="497"/>
      <c r="M119" s="497"/>
      <c r="N119" s="497"/>
      <c r="O119" s="497"/>
      <c r="P119" s="497"/>
      <c r="Q119" s="497"/>
      <c r="R119" s="497"/>
      <c r="S119" s="497"/>
      <c r="T119" s="497"/>
      <c r="U119" s="497"/>
      <c r="V119" s="497"/>
      <c r="W119" s="497"/>
      <c r="X119" s="497"/>
      <c r="Y119" s="525"/>
    </row>
    <row r="120" spans="1:25" s="332" customFormat="1" ht="12.75">
      <c r="A120" s="243"/>
      <c r="B120" s="333"/>
      <c r="C120" s="334"/>
      <c r="D120" s="335"/>
      <c r="E120" s="336"/>
      <c r="F120" s="337"/>
      <c r="G120" s="337"/>
      <c r="H120" s="497"/>
      <c r="I120" s="497"/>
      <c r="J120" s="497"/>
      <c r="K120" s="497"/>
      <c r="L120" s="497"/>
      <c r="M120" s="497"/>
      <c r="N120" s="497"/>
      <c r="O120" s="497"/>
      <c r="P120" s="497"/>
      <c r="Q120" s="497"/>
      <c r="R120" s="497"/>
      <c r="S120" s="497"/>
      <c r="T120" s="497"/>
      <c r="U120" s="497"/>
      <c r="V120" s="497"/>
      <c r="W120" s="497"/>
      <c r="X120" s="497"/>
      <c r="Y120" s="525"/>
    </row>
    <row r="121" spans="1:25" s="332" customFormat="1" ht="12.75">
      <c r="A121" s="243"/>
      <c r="B121" s="333"/>
      <c r="C121" s="334"/>
      <c r="D121" s="335"/>
      <c r="E121" s="336"/>
      <c r="F121" s="337"/>
      <c r="G121" s="337"/>
      <c r="H121" s="497"/>
      <c r="I121" s="497"/>
      <c r="J121" s="497"/>
      <c r="K121" s="497"/>
      <c r="L121" s="497"/>
      <c r="M121" s="497"/>
      <c r="N121" s="497"/>
      <c r="O121" s="497"/>
      <c r="P121" s="497"/>
      <c r="Q121" s="497"/>
      <c r="R121" s="497"/>
      <c r="S121" s="497"/>
      <c r="T121" s="497"/>
      <c r="U121" s="497"/>
      <c r="V121" s="497"/>
      <c r="W121" s="497"/>
      <c r="X121" s="497"/>
      <c r="Y121" s="525"/>
    </row>
    <row r="122" spans="1:25" s="332" customFormat="1" ht="12.75">
      <c r="A122" s="243"/>
      <c r="B122" s="333"/>
      <c r="C122" s="334"/>
      <c r="D122" s="335"/>
      <c r="E122" s="336"/>
      <c r="F122" s="337"/>
      <c r="G122" s="337"/>
      <c r="H122" s="497"/>
      <c r="I122" s="497"/>
      <c r="J122" s="497"/>
      <c r="K122" s="497"/>
      <c r="L122" s="497"/>
      <c r="M122" s="497"/>
      <c r="N122" s="497"/>
      <c r="O122" s="497"/>
      <c r="P122" s="497"/>
      <c r="Q122" s="497"/>
      <c r="R122" s="497"/>
      <c r="S122" s="497"/>
      <c r="T122" s="497"/>
      <c r="U122" s="497"/>
      <c r="V122" s="497"/>
      <c r="W122" s="497"/>
      <c r="X122" s="497"/>
      <c r="Y122" s="525"/>
    </row>
    <row r="123" spans="1:25" s="332" customFormat="1" ht="12.75">
      <c r="A123" s="243"/>
      <c r="B123" s="333"/>
      <c r="C123" s="334"/>
      <c r="D123" s="335"/>
      <c r="E123" s="336"/>
      <c r="F123" s="337"/>
      <c r="G123" s="337"/>
      <c r="H123" s="497"/>
      <c r="I123" s="497"/>
      <c r="J123" s="497"/>
      <c r="K123" s="497"/>
      <c r="L123" s="497"/>
      <c r="M123" s="497"/>
      <c r="N123" s="497"/>
      <c r="O123" s="497"/>
      <c r="P123" s="497"/>
      <c r="Q123" s="497"/>
      <c r="R123" s="497"/>
      <c r="S123" s="497"/>
      <c r="T123" s="497"/>
      <c r="U123" s="497"/>
      <c r="V123" s="497"/>
      <c r="W123" s="497"/>
      <c r="X123" s="497"/>
      <c r="Y123" s="525"/>
    </row>
    <row r="124" spans="1:25" s="332" customFormat="1" ht="12.75">
      <c r="A124" s="243"/>
      <c r="B124" s="333"/>
      <c r="C124" s="334"/>
      <c r="D124" s="335"/>
      <c r="E124" s="336"/>
      <c r="F124" s="337"/>
      <c r="G124" s="337"/>
      <c r="H124" s="497"/>
      <c r="I124" s="497"/>
      <c r="J124" s="497"/>
      <c r="K124" s="497"/>
      <c r="L124" s="497"/>
      <c r="M124" s="497"/>
      <c r="N124" s="497"/>
      <c r="O124" s="497"/>
      <c r="P124" s="497"/>
      <c r="Q124" s="497"/>
      <c r="R124" s="497"/>
      <c r="S124" s="497"/>
      <c r="T124" s="497"/>
      <c r="U124" s="497"/>
      <c r="V124" s="497"/>
      <c r="W124" s="497"/>
      <c r="X124" s="497"/>
      <c r="Y124" s="525"/>
    </row>
    <row r="125" spans="1:25" s="332" customFormat="1" ht="12.75">
      <c r="A125" s="243"/>
      <c r="B125" s="333"/>
      <c r="C125" s="334"/>
      <c r="D125" s="335"/>
      <c r="E125" s="336"/>
      <c r="F125" s="337"/>
      <c r="G125" s="337"/>
      <c r="H125" s="497"/>
      <c r="I125" s="497"/>
      <c r="J125" s="497"/>
      <c r="K125" s="497"/>
      <c r="L125" s="497"/>
      <c r="M125" s="497"/>
      <c r="N125" s="497"/>
      <c r="O125" s="497"/>
      <c r="P125" s="497"/>
      <c r="Q125" s="497"/>
      <c r="R125" s="497"/>
      <c r="S125" s="497"/>
      <c r="T125" s="497"/>
      <c r="U125" s="497"/>
      <c r="V125" s="497"/>
      <c r="W125" s="497"/>
      <c r="X125" s="497"/>
      <c r="Y125" s="525"/>
    </row>
    <row r="126" spans="1:25" s="332" customFormat="1" ht="12.75">
      <c r="A126" s="243"/>
      <c r="B126" s="333"/>
      <c r="C126" s="334"/>
      <c r="D126" s="335"/>
      <c r="E126" s="336"/>
      <c r="F126" s="337"/>
      <c r="G126" s="337"/>
      <c r="H126" s="497"/>
      <c r="I126" s="497"/>
      <c r="J126" s="497"/>
      <c r="K126" s="497"/>
      <c r="L126" s="497"/>
      <c r="M126" s="497"/>
      <c r="N126" s="497"/>
      <c r="O126" s="497"/>
      <c r="P126" s="497"/>
      <c r="Q126" s="497"/>
      <c r="R126" s="497"/>
      <c r="S126" s="497"/>
      <c r="T126" s="497"/>
      <c r="U126" s="497"/>
      <c r="V126" s="497"/>
      <c r="W126" s="497"/>
      <c r="X126" s="497"/>
      <c r="Y126" s="525"/>
    </row>
    <row r="127" spans="1:25" s="332" customFormat="1" ht="12.75">
      <c r="A127" s="243"/>
      <c r="B127" s="333"/>
      <c r="C127" s="334"/>
      <c r="D127" s="335"/>
      <c r="E127" s="336"/>
      <c r="F127" s="337"/>
      <c r="G127" s="337"/>
      <c r="H127" s="497"/>
      <c r="I127" s="497"/>
      <c r="J127" s="497"/>
      <c r="K127" s="497"/>
      <c r="L127" s="497"/>
      <c r="M127" s="497"/>
      <c r="N127" s="497"/>
      <c r="O127" s="497"/>
      <c r="P127" s="497"/>
      <c r="Q127" s="497"/>
      <c r="R127" s="497"/>
      <c r="S127" s="497"/>
      <c r="T127" s="497"/>
      <c r="U127" s="497"/>
      <c r="V127" s="497"/>
      <c r="W127" s="497"/>
      <c r="X127" s="497"/>
      <c r="Y127" s="525"/>
    </row>
    <row r="128" spans="1:25" s="332" customFormat="1" ht="12.75">
      <c r="A128" s="243"/>
      <c r="B128" s="333"/>
      <c r="C128" s="334"/>
      <c r="D128" s="335"/>
      <c r="E128" s="336"/>
      <c r="F128" s="337"/>
      <c r="G128" s="337"/>
      <c r="H128" s="497"/>
      <c r="I128" s="497"/>
      <c r="J128" s="497"/>
      <c r="K128" s="497"/>
      <c r="L128" s="497"/>
      <c r="M128" s="497"/>
      <c r="N128" s="497"/>
      <c r="O128" s="497"/>
      <c r="P128" s="497"/>
      <c r="Q128" s="497"/>
      <c r="R128" s="497"/>
      <c r="S128" s="497"/>
      <c r="T128" s="497"/>
      <c r="U128" s="497"/>
      <c r="V128" s="497"/>
      <c r="W128" s="497"/>
      <c r="X128" s="497"/>
      <c r="Y128" s="525"/>
    </row>
    <row r="129" spans="1:25" s="332" customFormat="1" ht="12.75">
      <c r="A129" s="243"/>
      <c r="B129" s="333"/>
      <c r="C129" s="334"/>
      <c r="D129" s="335"/>
      <c r="E129" s="336"/>
      <c r="F129" s="337"/>
      <c r="G129" s="337"/>
      <c r="H129" s="497"/>
      <c r="I129" s="497"/>
      <c r="J129" s="497"/>
      <c r="K129" s="497"/>
      <c r="L129" s="497"/>
      <c r="M129" s="497"/>
      <c r="N129" s="497"/>
      <c r="O129" s="497"/>
      <c r="P129" s="497"/>
      <c r="Q129" s="497"/>
      <c r="R129" s="497"/>
      <c r="S129" s="497"/>
      <c r="T129" s="497"/>
      <c r="U129" s="497"/>
      <c r="V129" s="497"/>
      <c r="W129" s="497"/>
      <c r="X129" s="497"/>
      <c r="Y129" s="525"/>
    </row>
    <row r="130" spans="1:25" s="332" customFormat="1" ht="12.75">
      <c r="A130" s="243"/>
      <c r="B130" s="333"/>
      <c r="C130" s="334"/>
      <c r="D130" s="335"/>
      <c r="E130" s="336"/>
      <c r="F130" s="337"/>
      <c r="G130" s="337"/>
      <c r="H130" s="497"/>
      <c r="I130" s="497"/>
      <c r="J130" s="497"/>
      <c r="K130" s="497"/>
      <c r="L130" s="497"/>
      <c r="M130" s="497"/>
      <c r="N130" s="497"/>
      <c r="O130" s="497"/>
      <c r="P130" s="497"/>
      <c r="Q130" s="497"/>
      <c r="R130" s="497"/>
      <c r="S130" s="497"/>
      <c r="T130" s="497"/>
      <c r="U130" s="497"/>
      <c r="V130" s="497"/>
      <c r="W130" s="497"/>
      <c r="X130" s="497"/>
      <c r="Y130" s="525"/>
    </row>
    <row r="131" spans="1:25" s="332" customFormat="1" ht="12.75">
      <c r="A131" s="243"/>
      <c r="B131" s="333"/>
      <c r="C131" s="334"/>
      <c r="D131" s="335"/>
      <c r="E131" s="336"/>
      <c r="F131" s="337"/>
      <c r="G131" s="337"/>
      <c r="H131" s="497"/>
      <c r="I131" s="497"/>
      <c r="J131" s="497"/>
      <c r="K131" s="497"/>
      <c r="L131" s="497"/>
      <c r="M131" s="497"/>
      <c r="N131" s="497"/>
      <c r="O131" s="497"/>
      <c r="P131" s="497"/>
      <c r="Q131" s="497"/>
      <c r="R131" s="497"/>
      <c r="S131" s="497"/>
      <c r="T131" s="497"/>
      <c r="U131" s="497"/>
      <c r="V131" s="497"/>
      <c r="W131" s="497"/>
      <c r="X131" s="497"/>
      <c r="Y131" s="525"/>
    </row>
    <row r="132" spans="1:25" s="332" customFormat="1" ht="12.75">
      <c r="A132" s="243"/>
      <c r="B132" s="333"/>
      <c r="C132" s="334"/>
      <c r="D132" s="335"/>
      <c r="E132" s="336"/>
      <c r="F132" s="337"/>
      <c r="G132" s="337"/>
      <c r="H132" s="497"/>
      <c r="I132" s="497"/>
      <c r="J132" s="497"/>
      <c r="K132" s="497"/>
      <c r="L132" s="497"/>
      <c r="M132" s="497"/>
      <c r="N132" s="497"/>
      <c r="O132" s="497"/>
      <c r="P132" s="497"/>
      <c r="Q132" s="497"/>
      <c r="R132" s="497"/>
      <c r="S132" s="497"/>
      <c r="T132" s="497"/>
      <c r="U132" s="497"/>
      <c r="V132" s="497"/>
      <c r="W132" s="497"/>
      <c r="X132" s="497"/>
      <c r="Y132" s="525"/>
    </row>
    <row r="133" spans="1:25" s="332" customFormat="1" ht="12.75">
      <c r="A133" s="243"/>
      <c r="B133" s="333"/>
      <c r="C133" s="334"/>
      <c r="D133" s="335"/>
      <c r="E133" s="336"/>
      <c r="F133" s="337"/>
      <c r="G133" s="337"/>
      <c r="H133" s="497"/>
      <c r="I133" s="497"/>
      <c r="J133" s="497"/>
      <c r="K133" s="497"/>
      <c r="L133" s="497"/>
      <c r="M133" s="497"/>
      <c r="N133" s="497"/>
      <c r="O133" s="497"/>
      <c r="P133" s="497"/>
      <c r="Q133" s="497"/>
      <c r="R133" s="497"/>
      <c r="S133" s="497"/>
      <c r="T133" s="497"/>
      <c r="U133" s="497"/>
      <c r="V133" s="497"/>
      <c r="W133" s="497"/>
      <c r="X133" s="497"/>
      <c r="Y133" s="525"/>
    </row>
    <row r="134" spans="1:25" s="332" customFormat="1" ht="12.75">
      <c r="A134" s="243"/>
      <c r="B134" s="333"/>
      <c r="C134" s="334"/>
      <c r="D134" s="335"/>
      <c r="E134" s="336"/>
      <c r="F134" s="337"/>
      <c r="G134" s="337"/>
      <c r="H134" s="497"/>
      <c r="I134" s="497"/>
      <c r="J134" s="497"/>
      <c r="K134" s="497"/>
      <c r="L134" s="497"/>
      <c r="M134" s="497"/>
      <c r="N134" s="497"/>
      <c r="O134" s="497"/>
      <c r="P134" s="497"/>
      <c r="Q134" s="497"/>
      <c r="R134" s="497"/>
      <c r="S134" s="497"/>
      <c r="T134" s="497"/>
      <c r="U134" s="497"/>
      <c r="V134" s="497"/>
      <c r="W134" s="497"/>
      <c r="X134" s="497"/>
      <c r="Y134" s="525"/>
    </row>
    <row r="135" spans="1:25" s="332" customFormat="1" ht="12.75">
      <c r="A135" s="243"/>
      <c r="B135" s="333"/>
      <c r="C135" s="334"/>
      <c r="D135" s="335"/>
      <c r="E135" s="336"/>
      <c r="F135" s="337"/>
      <c r="G135" s="337"/>
      <c r="H135" s="497"/>
      <c r="I135" s="497"/>
      <c r="J135" s="497"/>
      <c r="K135" s="497"/>
      <c r="L135" s="497"/>
      <c r="M135" s="497"/>
      <c r="N135" s="497"/>
      <c r="O135" s="497"/>
      <c r="P135" s="497"/>
      <c r="Q135" s="497"/>
      <c r="R135" s="497"/>
      <c r="S135" s="497"/>
      <c r="T135" s="497"/>
      <c r="U135" s="497"/>
      <c r="V135" s="497"/>
      <c r="W135" s="497"/>
      <c r="X135" s="497"/>
      <c r="Y135" s="525"/>
    </row>
    <row r="136" spans="1:25" s="332" customFormat="1" ht="12.75">
      <c r="A136" s="243"/>
      <c r="B136" s="333"/>
      <c r="C136" s="334"/>
      <c r="D136" s="335"/>
      <c r="E136" s="336"/>
      <c r="F136" s="337"/>
      <c r="G136" s="337"/>
      <c r="H136" s="497"/>
      <c r="I136" s="497"/>
      <c r="J136" s="497"/>
      <c r="K136" s="497"/>
      <c r="L136" s="497"/>
      <c r="M136" s="497"/>
      <c r="N136" s="497"/>
      <c r="O136" s="497"/>
      <c r="P136" s="497"/>
      <c r="Q136" s="497"/>
      <c r="R136" s="497"/>
      <c r="S136" s="497"/>
      <c r="T136" s="497"/>
      <c r="U136" s="497"/>
      <c r="V136" s="497"/>
      <c r="W136" s="497"/>
      <c r="X136" s="497"/>
      <c r="Y136" s="525"/>
    </row>
    <row r="137" spans="1:25" s="332" customFormat="1" ht="12.75">
      <c r="A137" s="243"/>
      <c r="B137" s="333"/>
      <c r="C137" s="334"/>
      <c r="D137" s="335"/>
      <c r="E137" s="336"/>
      <c r="F137" s="337"/>
      <c r="G137" s="337"/>
      <c r="H137" s="497"/>
      <c r="I137" s="497"/>
      <c r="J137" s="497"/>
      <c r="K137" s="497"/>
      <c r="L137" s="497"/>
      <c r="M137" s="497"/>
      <c r="N137" s="497"/>
      <c r="O137" s="497"/>
      <c r="P137" s="497"/>
      <c r="Q137" s="497"/>
      <c r="R137" s="497"/>
      <c r="S137" s="497"/>
      <c r="T137" s="497"/>
      <c r="U137" s="497"/>
      <c r="V137" s="497"/>
      <c r="W137" s="497"/>
      <c r="X137" s="497"/>
      <c r="Y137" s="525"/>
    </row>
    <row r="138" spans="1:25" s="332" customFormat="1" ht="12.75">
      <c r="A138" s="243"/>
      <c r="B138" s="333"/>
      <c r="C138" s="334"/>
      <c r="D138" s="335"/>
      <c r="E138" s="336"/>
      <c r="F138" s="337"/>
      <c r="G138" s="337"/>
      <c r="H138" s="497"/>
      <c r="I138" s="497"/>
      <c r="J138" s="497"/>
      <c r="K138" s="497"/>
      <c r="L138" s="497"/>
      <c r="M138" s="497"/>
      <c r="N138" s="497"/>
      <c r="O138" s="497"/>
      <c r="P138" s="497"/>
      <c r="Q138" s="497"/>
      <c r="R138" s="497"/>
      <c r="S138" s="497"/>
      <c r="T138" s="497"/>
      <c r="U138" s="497"/>
      <c r="V138" s="497"/>
      <c r="W138" s="497"/>
      <c r="X138" s="497"/>
      <c r="Y138" s="525"/>
    </row>
    <row r="139" spans="1:25" s="332" customFormat="1" ht="12.75">
      <c r="A139" s="243"/>
      <c r="B139" s="333"/>
      <c r="C139" s="334"/>
      <c r="D139" s="335"/>
      <c r="E139" s="336"/>
      <c r="F139" s="337"/>
      <c r="G139" s="337"/>
      <c r="H139" s="497"/>
      <c r="I139" s="497"/>
      <c r="J139" s="497"/>
      <c r="K139" s="497"/>
      <c r="L139" s="497"/>
      <c r="M139" s="497"/>
      <c r="N139" s="497"/>
      <c r="O139" s="497"/>
      <c r="P139" s="497"/>
      <c r="Q139" s="497"/>
      <c r="R139" s="497"/>
      <c r="S139" s="497"/>
      <c r="T139" s="497"/>
      <c r="U139" s="497"/>
      <c r="V139" s="497"/>
      <c r="W139" s="497"/>
      <c r="X139" s="497"/>
      <c r="Y139" s="525"/>
    </row>
    <row r="140" spans="1:25" s="332" customFormat="1" ht="12.75">
      <c r="A140" s="243"/>
      <c r="B140" s="333"/>
      <c r="C140" s="334"/>
      <c r="D140" s="335"/>
      <c r="E140" s="336"/>
      <c r="F140" s="337"/>
      <c r="G140" s="337"/>
      <c r="H140" s="497"/>
      <c r="I140" s="497"/>
      <c r="J140" s="497"/>
      <c r="K140" s="497"/>
      <c r="L140" s="497"/>
      <c r="M140" s="497"/>
      <c r="N140" s="497"/>
      <c r="O140" s="497"/>
      <c r="P140" s="497"/>
      <c r="Q140" s="497"/>
      <c r="R140" s="497"/>
      <c r="S140" s="497"/>
      <c r="T140" s="497"/>
      <c r="U140" s="497"/>
      <c r="V140" s="497"/>
      <c r="W140" s="497"/>
      <c r="X140" s="497"/>
      <c r="Y140" s="525"/>
    </row>
    <row r="141" spans="1:25" s="332" customFormat="1" ht="12.75">
      <c r="A141" s="243"/>
      <c r="B141" s="333"/>
      <c r="C141" s="334"/>
      <c r="D141" s="335"/>
      <c r="E141" s="336"/>
      <c r="F141" s="337"/>
      <c r="G141" s="337"/>
      <c r="H141" s="497"/>
      <c r="I141" s="497"/>
      <c r="J141" s="497"/>
      <c r="K141" s="497"/>
      <c r="L141" s="497"/>
      <c r="M141" s="497"/>
      <c r="N141" s="497"/>
      <c r="O141" s="497"/>
      <c r="P141" s="497"/>
      <c r="Q141" s="497"/>
      <c r="R141" s="497"/>
      <c r="S141" s="497"/>
      <c r="T141" s="497"/>
      <c r="U141" s="497"/>
      <c r="V141" s="497"/>
      <c r="W141" s="497"/>
      <c r="X141" s="497"/>
      <c r="Y141" s="525"/>
    </row>
    <row r="142" spans="1:25" s="332" customFormat="1" ht="12.75">
      <c r="A142" s="243"/>
      <c r="B142" s="333"/>
      <c r="C142" s="334"/>
      <c r="D142" s="335"/>
      <c r="E142" s="336"/>
      <c r="F142" s="337"/>
      <c r="G142" s="337"/>
      <c r="H142" s="497"/>
      <c r="I142" s="497"/>
      <c r="J142" s="497"/>
      <c r="K142" s="497"/>
      <c r="L142" s="497"/>
      <c r="M142" s="497"/>
      <c r="N142" s="497"/>
      <c r="O142" s="497"/>
      <c r="P142" s="497"/>
      <c r="Q142" s="497"/>
      <c r="R142" s="497"/>
      <c r="S142" s="497"/>
      <c r="T142" s="497"/>
      <c r="U142" s="497"/>
      <c r="V142" s="497"/>
      <c r="W142" s="497"/>
      <c r="X142" s="497"/>
      <c r="Y142" s="525"/>
    </row>
    <row r="143" spans="1:25" s="332" customFormat="1" ht="12.75">
      <c r="A143" s="243"/>
      <c r="B143" s="333"/>
      <c r="C143" s="334"/>
      <c r="D143" s="335"/>
      <c r="E143" s="336"/>
      <c r="F143" s="337"/>
      <c r="G143" s="337"/>
      <c r="H143" s="497"/>
      <c r="I143" s="497"/>
      <c r="J143" s="497"/>
      <c r="K143" s="497"/>
      <c r="L143" s="497"/>
      <c r="M143" s="497"/>
      <c r="N143" s="497"/>
      <c r="O143" s="497"/>
      <c r="P143" s="497"/>
      <c r="Q143" s="497"/>
      <c r="R143" s="497"/>
      <c r="S143" s="497"/>
      <c r="T143" s="497"/>
      <c r="U143" s="497"/>
      <c r="V143" s="497"/>
      <c r="W143" s="497"/>
      <c r="X143" s="497"/>
      <c r="Y143" s="525"/>
    </row>
    <row r="144" spans="1:25" s="332" customFormat="1" ht="12.75">
      <c r="A144" s="243"/>
      <c r="B144" s="333"/>
      <c r="C144" s="334"/>
      <c r="D144" s="335"/>
      <c r="E144" s="336"/>
      <c r="F144" s="337"/>
      <c r="G144" s="337"/>
      <c r="H144" s="497"/>
      <c r="I144" s="497"/>
      <c r="J144" s="497"/>
      <c r="K144" s="497"/>
      <c r="L144" s="497"/>
      <c r="M144" s="497"/>
      <c r="N144" s="497"/>
      <c r="O144" s="497"/>
      <c r="P144" s="497"/>
      <c r="Q144" s="497"/>
      <c r="R144" s="497"/>
      <c r="S144" s="497"/>
      <c r="T144" s="497"/>
      <c r="U144" s="497"/>
      <c r="V144" s="497"/>
      <c r="W144" s="497"/>
      <c r="X144" s="497"/>
      <c r="Y144" s="525"/>
    </row>
    <row r="145" spans="1:25" s="332" customFormat="1" ht="12.75">
      <c r="A145" s="243"/>
      <c r="B145" s="333"/>
      <c r="C145" s="334"/>
      <c r="D145" s="335"/>
      <c r="E145" s="336"/>
      <c r="F145" s="337"/>
      <c r="G145" s="337"/>
      <c r="H145" s="497"/>
      <c r="I145" s="497"/>
      <c r="J145" s="497"/>
      <c r="K145" s="497"/>
      <c r="L145" s="497"/>
      <c r="M145" s="497"/>
      <c r="N145" s="497"/>
      <c r="O145" s="497"/>
      <c r="P145" s="497"/>
      <c r="Q145" s="497"/>
      <c r="R145" s="497"/>
      <c r="S145" s="497"/>
      <c r="T145" s="497"/>
      <c r="U145" s="497"/>
      <c r="V145" s="497"/>
      <c r="W145" s="497"/>
      <c r="X145" s="497"/>
      <c r="Y145" s="525"/>
    </row>
    <row r="146" spans="1:25" s="332" customFormat="1" ht="12.75">
      <c r="A146" s="243"/>
      <c r="B146" s="333"/>
      <c r="C146" s="334"/>
      <c r="D146" s="335"/>
      <c r="E146" s="336"/>
      <c r="F146" s="337"/>
      <c r="G146" s="337"/>
      <c r="H146" s="497"/>
      <c r="I146" s="497"/>
      <c r="J146" s="497"/>
      <c r="K146" s="497"/>
      <c r="L146" s="497"/>
      <c r="M146" s="497"/>
      <c r="N146" s="497"/>
      <c r="O146" s="497"/>
      <c r="P146" s="497"/>
      <c r="Q146" s="497"/>
      <c r="R146" s="497"/>
      <c r="S146" s="497"/>
      <c r="T146" s="497"/>
      <c r="U146" s="497"/>
      <c r="V146" s="497"/>
      <c r="W146" s="497"/>
      <c r="X146" s="497"/>
      <c r="Y146" s="525"/>
    </row>
    <row r="147" spans="1:25" s="332" customFormat="1" ht="12.75">
      <c r="A147" s="243"/>
      <c r="B147" s="333"/>
      <c r="C147" s="334"/>
      <c r="D147" s="335"/>
      <c r="E147" s="336"/>
      <c r="F147" s="337"/>
      <c r="G147" s="337"/>
      <c r="H147" s="497"/>
      <c r="I147" s="497"/>
      <c r="J147" s="497"/>
      <c r="K147" s="497"/>
      <c r="L147" s="497"/>
      <c r="M147" s="497"/>
      <c r="N147" s="497"/>
      <c r="O147" s="497"/>
      <c r="P147" s="497"/>
      <c r="Q147" s="497"/>
      <c r="R147" s="497"/>
      <c r="S147" s="497"/>
      <c r="T147" s="497"/>
      <c r="U147" s="497"/>
      <c r="V147" s="497"/>
      <c r="W147" s="497"/>
      <c r="X147" s="497"/>
      <c r="Y147" s="525"/>
    </row>
    <row r="148" spans="1:25" s="332" customFormat="1" ht="12.75">
      <c r="A148" s="243"/>
      <c r="B148" s="333"/>
      <c r="C148" s="334"/>
      <c r="D148" s="335"/>
      <c r="E148" s="336"/>
      <c r="F148" s="337"/>
      <c r="G148" s="337"/>
      <c r="H148" s="497"/>
      <c r="I148" s="497"/>
      <c r="J148" s="497"/>
      <c r="K148" s="497"/>
      <c r="L148" s="497"/>
      <c r="M148" s="497"/>
      <c r="N148" s="497"/>
      <c r="O148" s="497"/>
      <c r="P148" s="497"/>
      <c r="Q148" s="497"/>
      <c r="R148" s="497"/>
      <c r="S148" s="497"/>
      <c r="T148" s="497"/>
      <c r="U148" s="497"/>
      <c r="V148" s="497"/>
      <c r="W148" s="497"/>
      <c r="X148" s="497"/>
      <c r="Y148" s="525"/>
    </row>
    <row r="149" spans="1:25" s="332" customFormat="1" ht="12.75">
      <c r="A149" s="243"/>
      <c r="B149" s="333"/>
      <c r="C149" s="334"/>
      <c r="D149" s="335"/>
      <c r="E149" s="336"/>
      <c r="F149" s="337"/>
      <c r="G149" s="337"/>
      <c r="H149" s="497"/>
      <c r="I149" s="497"/>
      <c r="J149" s="497"/>
      <c r="K149" s="497"/>
      <c r="L149" s="497"/>
      <c r="M149" s="497"/>
      <c r="N149" s="497"/>
      <c r="O149" s="497"/>
      <c r="P149" s="497"/>
      <c r="Q149" s="497"/>
      <c r="R149" s="497"/>
      <c r="S149" s="497"/>
      <c r="T149" s="497"/>
      <c r="U149" s="497"/>
      <c r="V149" s="497"/>
      <c r="W149" s="497"/>
      <c r="X149" s="497"/>
      <c r="Y149" s="525"/>
    </row>
    <row r="150" spans="1:25" s="332" customFormat="1" ht="12.75">
      <c r="A150" s="243"/>
      <c r="B150" s="333"/>
      <c r="C150" s="334"/>
      <c r="D150" s="335"/>
      <c r="E150" s="336"/>
      <c r="F150" s="337"/>
      <c r="G150" s="337"/>
      <c r="H150" s="497"/>
      <c r="I150" s="497"/>
      <c r="J150" s="497"/>
      <c r="K150" s="497"/>
      <c r="L150" s="497"/>
      <c r="M150" s="497"/>
      <c r="N150" s="497"/>
      <c r="O150" s="497"/>
      <c r="P150" s="497"/>
      <c r="Q150" s="497"/>
      <c r="R150" s="497"/>
      <c r="S150" s="497"/>
      <c r="T150" s="497"/>
      <c r="U150" s="497"/>
      <c r="V150" s="497"/>
      <c r="W150" s="497"/>
      <c r="X150" s="497"/>
      <c r="Y150" s="525"/>
    </row>
    <row r="151" spans="1:25" s="332" customFormat="1" ht="12.75">
      <c r="A151" s="243"/>
      <c r="B151" s="333"/>
      <c r="C151" s="334"/>
      <c r="D151" s="335"/>
      <c r="E151" s="336"/>
      <c r="F151" s="337"/>
      <c r="G151" s="337"/>
      <c r="H151" s="497"/>
      <c r="I151" s="497"/>
      <c r="J151" s="497"/>
      <c r="K151" s="497"/>
      <c r="L151" s="497"/>
      <c r="M151" s="497"/>
      <c r="N151" s="497"/>
      <c r="O151" s="497"/>
      <c r="P151" s="497"/>
      <c r="Q151" s="497"/>
      <c r="R151" s="497"/>
      <c r="S151" s="497"/>
      <c r="T151" s="497"/>
      <c r="U151" s="497"/>
      <c r="V151" s="497"/>
      <c r="W151" s="497"/>
      <c r="X151" s="497"/>
      <c r="Y151" s="525"/>
    </row>
    <row r="152" spans="1:25" s="332" customFormat="1" ht="12.75">
      <c r="A152" s="243"/>
      <c r="B152" s="333"/>
      <c r="C152" s="334"/>
      <c r="D152" s="335"/>
      <c r="E152" s="336"/>
      <c r="F152" s="337"/>
      <c r="G152" s="337"/>
      <c r="H152" s="497"/>
      <c r="I152" s="497"/>
      <c r="J152" s="497"/>
      <c r="K152" s="497"/>
      <c r="L152" s="497"/>
      <c r="M152" s="497"/>
      <c r="N152" s="497"/>
      <c r="O152" s="497"/>
      <c r="P152" s="497"/>
      <c r="Q152" s="497"/>
      <c r="R152" s="497"/>
      <c r="S152" s="497"/>
      <c r="T152" s="497"/>
      <c r="U152" s="497"/>
      <c r="V152" s="497"/>
      <c r="W152" s="497"/>
      <c r="X152" s="497"/>
      <c r="Y152" s="525"/>
    </row>
    <row r="153" spans="1:25" s="332" customFormat="1" ht="12.75">
      <c r="A153" s="243"/>
      <c r="B153" s="333"/>
      <c r="C153" s="334"/>
      <c r="D153" s="335"/>
      <c r="E153" s="336"/>
      <c r="F153" s="337"/>
      <c r="G153" s="337"/>
      <c r="H153" s="497"/>
      <c r="I153" s="497"/>
      <c r="J153" s="497"/>
      <c r="K153" s="497"/>
      <c r="L153" s="497"/>
      <c r="M153" s="497"/>
      <c r="N153" s="497"/>
      <c r="O153" s="497"/>
      <c r="P153" s="497"/>
      <c r="Q153" s="497"/>
      <c r="R153" s="497"/>
      <c r="S153" s="497"/>
      <c r="T153" s="497"/>
      <c r="U153" s="497"/>
      <c r="V153" s="497"/>
      <c r="W153" s="497"/>
      <c r="X153" s="497"/>
      <c r="Y153" s="525"/>
    </row>
    <row r="154" spans="1:25" s="332" customFormat="1" ht="12.75">
      <c r="A154" s="243"/>
      <c r="B154" s="333"/>
      <c r="C154" s="334"/>
      <c r="D154" s="335"/>
      <c r="E154" s="336"/>
      <c r="F154" s="337"/>
      <c r="G154" s="337"/>
      <c r="H154" s="497"/>
      <c r="I154" s="497"/>
      <c r="J154" s="497"/>
      <c r="K154" s="497"/>
      <c r="L154" s="497"/>
      <c r="M154" s="497"/>
      <c r="N154" s="497"/>
      <c r="O154" s="497"/>
      <c r="P154" s="497"/>
      <c r="Q154" s="497"/>
      <c r="R154" s="497"/>
      <c r="S154" s="497"/>
      <c r="T154" s="497"/>
      <c r="U154" s="497"/>
      <c r="V154" s="497"/>
      <c r="W154" s="497"/>
      <c r="X154" s="497"/>
      <c r="Y154" s="525"/>
    </row>
    <row r="155" spans="1:25" s="332" customFormat="1" ht="12.75">
      <c r="A155" s="243"/>
      <c r="B155" s="333"/>
      <c r="C155" s="334"/>
      <c r="D155" s="335"/>
      <c r="E155" s="336"/>
      <c r="F155" s="337"/>
      <c r="G155" s="337"/>
      <c r="H155" s="497"/>
      <c r="I155" s="497"/>
      <c r="J155" s="497"/>
      <c r="K155" s="497"/>
      <c r="L155" s="497"/>
      <c r="M155" s="497"/>
      <c r="N155" s="497"/>
      <c r="O155" s="497"/>
      <c r="P155" s="497"/>
      <c r="Q155" s="497"/>
      <c r="R155" s="497"/>
      <c r="S155" s="497"/>
      <c r="T155" s="497"/>
      <c r="U155" s="497"/>
      <c r="V155" s="497"/>
      <c r="W155" s="497"/>
      <c r="X155" s="497"/>
      <c r="Y155" s="525"/>
    </row>
    <row r="156" spans="1:25" s="332" customFormat="1" ht="12.75">
      <c r="A156" s="243"/>
      <c r="B156" s="333"/>
      <c r="C156" s="334"/>
      <c r="D156" s="335"/>
      <c r="E156" s="336"/>
      <c r="F156" s="337"/>
      <c r="G156" s="337"/>
      <c r="H156" s="497"/>
      <c r="I156" s="497"/>
      <c r="J156" s="497"/>
      <c r="K156" s="497"/>
      <c r="L156" s="497"/>
      <c r="M156" s="497"/>
      <c r="N156" s="497"/>
      <c r="O156" s="497"/>
      <c r="P156" s="497"/>
      <c r="Q156" s="497"/>
      <c r="R156" s="497"/>
      <c r="S156" s="497"/>
      <c r="T156" s="497"/>
      <c r="U156" s="497"/>
      <c r="V156" s="497"/>
      <c r="W156" s="497"/>
      <c r="X156" s="497"/>
      <c r="Y156" s="525"/>
    </row>
    <row r="157" spans="1:25" s="332" customFormat="1" ht="12.75">
      <c r="A157" s="243"/>
      <c r="B157" s="333"/>
      <c r="C157" s="334"/>
      <c r="D157" s="335"/>
      <c r="E157" s="336"/>
      <c r="F157" s="337"/>
      <c r="G157" s="337"/>
      <c r="H157" s="497"/>
      <c r="I157" s="497"/>
      <c r="J157" s="497"/>
      <c r="K157" s="497"/>
      <c r="L157" s="497"/>
      <c r="M157" s="497"/>
      <c r="N157" s="497"/>
      <c r="O157" s="497"/>
      <c r="P157" s="497"/>
      <c r="Q157" s="497"/>
      <c r="R157" s="497"/>
      <c r="S157" s="497"/>
      <c r="T157" s="497"/>
      <c r="U157" s="497"/>
      <c r="V157" s="497"/>
      <c r="W157" s="497"/>
      <c r="X157" s="497"/>
      <c r="Y157" s="525"/>
    </row>
    <row r="158" spans="1:25" s="332" customFormat="1" ht="12.75">
      <c r="A158" s="243"/>
      <c r="B158" s="333"/>
      <c r="C158" s="334"/>
      <c r="D158" s="335"/>
      <c r="E158" s="336"/>
      <c r="F158" s="337"/>
      <c r="G158" s="337"/>
      <c r="H158" s="497"/>
      <c r="I158" s="497"/>
      <c r="J158" s="497"/>
      <c r="K158" s="497"/>
      <c r="L158" s="497"/>
      <c r="M158" s="497"/>
      <c r="N158" s="497"/>
      <c r="O158" s="497"/>
      <c r="P158" s="497"/>
      <c r="Q158" s="497"/>
      <c r="R158" s="497"/>
      <c r="S158" s="497"/>
      <c r="T158" s="497"/>
      <c r="U158" s="497"/>
      <c r="V158" s="497"/>
      <c r="W158" s="497"/>
      <c r="X158" s="497"/>
      <c r="Y158" s="525"/>
    </row>
    <row r="159" spans="1:25" s="332" customFormat="1" ht="12.75">
      <c r="A159" s="243"/>
      <c r="B159" s="333"/>
      <c r="C159" s="334"/>
      <c r="D159" s="335"/>
      <c r="E159" s="336"/>
      <c r="F159" s="337"/>
      <c r="G159" s="337"/>
      <c r="H159" s="497"/>
      <c r="I159" s="497"/>
      <c r="J159" s="497"/>
      <c r="K159" s="497"/>
      <c r="L159" s="497"/>
      <c r="M159" s="497"/>
      <c r="N159" s="497"/>
      <c r="O159" s="497"/>
      <c r="P159" s="497"/>
      <c r="Q159" s="497"/>
      <c r="R159" s="497"/>
      <c r="S159" s="497"/>
      <c r="T159" s="497"/>
      <c r="U159" s="497"/>
      <c r="V159" s="497"/>
      <c r="W159" s="497"/>
      <c r="X159" s="497"/>
      <c r="Y159" s="525"/>
    </row>
    <row r="160" spans="1:25" s="332" customFormat="1" ht="12.75">
      <c r="A160" s="243"/>
      <c r="B160" s="333"/>
      <c r="C160" s="334"/>
      <c r="D160" s="335"/>
      <c r="E160" s="336"/>
      <c r="F160" s="337"/>
      <c r="G160" s="337"/>
      <c r="H160" s="497"/>
      <c r="I160" s="497"/>
      <c r="J160" s="497"/>
      <c r="K160" s="497"/>
      <c r="L160" s="497"/>
      <c r="M160" s="497"/>
      <c r="N160" s="497"/>
      <c r="O160" s="497"/>
      <c r="P160" s="497"/>
      <c r="Q160" s="497"/>
      <c r="R160" s="497"/>
      <c r="S160" s="497"/>
      <c r="T160" s="497"/>
      <c r="U160" s="497"/>
      <c r="V160" s="497"/>
      <c r="W160" s="497"/>
      <c r="X160" s="497"/>
      <c r="Y160" s="525"/>
    </row>
    <row r="161" spans="1:25" s="332" customFormat="1" ht="12.75">
      <c r="A161" s="243"/>
      <c r="B161" s="333"/>
      <c r="C161" s="334"/>
      <c r="D161" s="335"/>
      <c r="E161" s="336"/>
      <c r="F161" s="337"/>
      <c r="G161" s="337"/>
      <c r="H161" s="497"/>
      <c r="I161" s="497"/>
      <c r="J161" s="497"/>
      <c r="K161" s="497"/>
      <c r="L161" s="497"/>
      <c r="M161" s="497"/>
      <c r="N161" s="497"/>
      <c r="O161" s="497"/>
      <c r="P161" s="497"/>
      <c r="Q161" s="497"/>
      <c r="R161" s="497"/>
      <c r="S161" s="497"/>
      <c r="T161" s="497"/>
      <c r="U161" s="497"/>
      <c r="V161" s="497"/>
      <c r="W161" s="497"/>
      <c r="X161" s="497"/>
      <c r="Y161" s="525"/>
    </row>
    <row r="162" spans="1:25" s="332" customFormat="1" ht="12.75">
      <c r="A162" s="243"/>
      <c r="B162" s="333"/>
      <c r="C162" s="334"/>
      <c r="D162" s="335"/>
      <c r="E162" s="336"/>
      <c r="F162" s="337"/>
      <c r="G162" s="337"/>
      <c r="H162" s="497"/>
      <c r="I162" s="497"/>
      <c r="J162" s="497"/>
      <c r="K162" s="497"/>
      <c r="L162" s="497"/>
      <c r="M162" s="497"/>
      <c r="N162" s="497"/>
      <c r="O162" s="497"/>
      <c r="P162" s="497"/>
      <c r="Q162" s="497"/>
      <c r="R162" s="497"/>
      <c r="S162" s="497"/>
      <c r="T162" s="497"/>
      <c r="U162" s="497"/>
      <c r="V162" s="497"/>
      <c r="W162" s="497"/>
      <c r="X162" s="497"/>
      <c r="Y162" s="525"/>
    </row>
    <row r="163" spans="1:25" s="332" customFormat="1" ht="12.75">
      <c r="A163" s="243"/>
      <c r="B163" s="333"/>
      <c r="C163" s="334"/>
      <c r="D163" s="335"/>
      <c r="E163" s="336"/>
      <c r="F163" s="337"/>
      <c r="G163" s="337"/>
      <c r="H163" s="497"/>
      <c r="I163" s="497"/>
      <c r="J163" s="497"/>
      <c r="K163" s="497"/>
      <c r="L163" s="497"/>
      <c r="M163" s="497"/>
      <c r="N163" s="497"/>
      <c r="O163" s="497"/>
      <c r="P163" s="497"/>
      <c r="Q163" s="497"/>
      <c r="R163" s="497"/>
      <c r="S163" s="497"/>
      <c r="T163" s="497"/>
      <c r="U163" s="497"/>
      <c r="V163" s="497"/>
      <c r="W163" s="497"/>
      <c r="X163" s="497"/>
      <c r="Y163" s="525"/>
    </row>
    <row r="164" spans="1:25" s="332" customFormat="1" ht="12.75">
      <c r="A164" s="243"/>
      <c r="B164" s="333"/>
      <c r="C164" s="334"/>
      <c r="D164" s="335"/>
      <c r="E164" s="336"/>
      <c r="F164" s="337"/>
      <c r="G164" s="337"/>
      <c r="H164" s="497"/>
      <c r="I164" s="497"/>
      <c r="J164" s="497"/>
      <c r="K164" s="497"/>
      <c r="L164" s="497"/>
      <c r="M164" s="497"/>
      <c r="N164" s="497"/>
      <c r="O164" s="497"/>
      <c r="P164" s="497"/>
      <c r="Q164" s="497"/>
      <c r="R164" s="497"/>
      <c r="S164" s="497"/>
      <c r="T164" s="497"/>
      <c r="U164" s="497"/>
      <c r="V164" s="497"/>
      <c r="W164" s="497"/>
      <c r="X164" s="497"/>
      <c r="Y164" s="525"/>
    </row>
    <row r="165" spans="1:25" s="332" customFormat="1" ht="12.75">
      <c r="A165" s="243"/>
      <c r="B165" s="333"/>
      <c r="C165" s="334"/>
      <c r="D165" s="335"/>
      <c r="E165" s="336"/>
      <c r="F165" s="337"/>
      <c r="G165" s="337"/>
      <c r="H165" s="497"/>
      <c r="I165" s="497"/>
      <c r="J165" s="497"/>
      <c r="K165" s="497"/>
      <c r="L165" s="497"/>
      <c r="M165" s="497"/>
      <c r="N165" s="497"/>
      <c r="O165" s="497"/>
      <c r="P165" s="497"/>
      <c r="Q165" s="497"/>
      <c r="R165" s="497"/>
      <c r="S165" s="497"/>
      <c r="T165" s="497"/>
      <c r="U165" s="497"/>
      <c r="V165" s="497"/>
      <c r="W165" s="497"/>
      <c r="X165" s="497"/>
      <c r="Y165" s="525"/>
    </row>
    <row r="166" spans="1:25" s="332" customFormat="1" ht="12.75">
      <c r="A166" s="243"/>
      <c r="B166" s="333"/>
      <c r="C166" s="334"/>
      <c r="D166" s="335"/>
      <c r="E166" s="336"/>
      <c r="F166" s="337"/>
      <c r="G166" s="337"/>
      <c r="H166" s="497"/>
      <c r="I166" s="497"/>
      <c r="J166" s="497"/>
      <c r="K166" s="497"/>
      <c r="L166" s="497"/>
      <c r="M166" s="497"/>
      <c r="N166" s="497"/>
      <c r="O166" s="497"/>
      <c r="P166" s="497"/>
      <c r="Q166" s="497"/>
      <c r="R166" s="497"/>
      <c r="S166" s="497"/>
      <c r="T166" s="497"/>
      <c r="U166" s="497"/>
      <c r="V166" s="497"/>
      <c r="W166" s="497"/>
      <c r="X166" s="497"/>
      <c r="Y166" s="525"/>
    </row>
    <row r="167" spans="1:25" s="332" customFormat="1" ht="12.75">
      <c r="A167" s="243"/>
      <c r="B167" s="333"/>
      <c r="C167" s="334"/>
      <c r="D167" s="335"/>
      <c r="E167" s="336"/>
      <c r="F167" s="337"/>
      <c r="G167" s="337"/>
      <c r="H167" s="497"/>
      <c r="I167" s="497"/>
      <c r="J167" s="497"/>
      <c r="K167" s="497"/>
      <c r="L167" s="497"/>
      <c r="M167" s="497"/>
      <c r="N167" s="497"/>
      <c r="O167" s="497"/>
      <c r="P167" s="497"/>
      <c r="Q167" s="497"/>
      <c r="R167" s="497"/>
      <c r="S167" s="497"/>
      <c r="T167" s="497"/>
      <c r="U167" s="497"/>
      <c r="V167" s="497"/>
      <c r="W167" s="497"/>
      <c r="X167" s="497"/>
      <c r="Y167" s="525"/>
    </row>
    <row r="168" spans="1:25" s="332" customFormat="1" ht="12.75">
      <c r="A168" s="243"/>
      <c r="B168" s="333"/>
      <c r="C168" s="334"/>
      <c r="D168" s="335"/>
      <c r="E168" s="336"/>
      <c r="F168" s="337"/>
      <c r="G168" s="337"/>
      <c r="H168" s="497"/>
      <c r="I168" s="497"/>
      <c r="J168" s="497"/>
      <c r="K168" s="497"/>
      <c r="L168" s="497"/>
      <c r="M168" s="497"/>
      <c r="N168" s="497"/>
      <c r="O168" s="497"/>
      <c r="P168" s="497"/>
      <c r="Q168" s="497"/>
      <c r="R168" s="497"/>
      <c r="S168" s="497"/>
      <c r="T168" s="497"/>
      <c r="U168" s="497"/>
      <c r="V168" s="497"/>
      <c r="W168" s="497"/>
      <c r="X168" s="497"/>
      <c r="Y168" s="525"/>
    </row>
    <row r="169" spans="1:25" s="332" customFormat="1" ht="12.75">
      <c r="A169" s="243"/>
      <c r="B169" s="333"/>
      <c r="C169" s="334"/>
      <c r="D169" s="335"/>
      <c r="E169" s="336"/>
      <c r="F169" s="337"/>
      <c r="G169" s="337"/>
      <c r="H169" s="497"/>
      <c r="I169" s="497"/>
      <c r="J169" s="497"/>
      <c r="K169" s="497"/>
      <c r="L169" s="497"/>
      <c r="M169" s="497"/>
      <c r="N169" s="497"/>
      <c r="O169" s="497"/>
      <c r="P169" s="497"/>
      <c r="Q169" s="497"/>
      <c r="R169" s="497"/>
      <c r="S169" s="497"/>
      <c r="T169" s="497"/>
      <c r="U169" s="497"/>
      <c r="V169" s="497"/>
      <c r="W169" s="497"/>
      <c r="X169" s="497"/>
      <c r="Y169" s="525"/>
    </row>
    <row r="170" spans="1:25" s="332" customFormat="1" ht="12.75">
      <c r="A170" s="243"/>
      <c r="B170" s="333"/>
      <c r="C170" s="334"/>
      <c r="D170" s="335"/>
      <c r="E170" s="336"/>
      <c r="F170" s="337"/>
      <c r="G170" s="337"/>
      <c r="H170" s="497"/>
      <c r="I170" s="497"/>
      <c r="J170" s="497"/>
      <c r="K170" s="497"/>
      <c r="L170" s="497"/>
      <c r="M170" s="497"/>
      <c r="N170" s="497"/>
      <c r="O170" s="497"/>
      <c r="P170" s="497"/>
      <c r="Q170" s="497"/>
      <c r="R170" s="497"/>
      <c r="S170" s="497"/>
      <c r="T170" s="497"/>
      <c r="U170" s="497"/>
      <c r="V170" s="497"/>
      <c r="W170" s="497"/>
      <c r="X170" s="497"/>
      <c r="Y170" s="525"/>
    </row>
    <row r="171" spans="1:25" s="332" customFormat="1" ht="12.75">
      <c r="A171" s="243"/>
      <c r="B171" s="333"/>
      <c r="C171" s="334"/>
      <c r="D171" s="335"/>
      <c r="E171" s="336"/>
      <c r="F171" s="337"/>
      <c r="G171" s="337"/>
      <c r="H171" s="497"/>
      <c r="I171" s="497"/>
      <c r="J171" s="497"/>
      <c r="K171" s="497"/>
      <c r="L171" s="497"/>
      <c r="M171" s="497"/>
      <c r="N171" s="497"/>
      <c r="O171" s="497"/>
      <c r="P171" s="497"/>
      <c r="Q171" s="497"/>
      <c r="R171" s="497"/>
      <c r="S171" s="497"/>
      <c r="T171" s="497"/>
      <c r="U171" s="497"/>
      <c r="V171" s="497"/>
      <c r="W171" s="497"/>
      <c r="X171" s="497"/>
      <c r="Y171" s="525"/>
    </row>
    <row r="172" spans="1:25" s="332" customFormat="1" ht="12.75">
      <c r="A172" s="243"/>
      <c r="B172" s="333"/>
      <c r="C172" s="334"/>
      <c r="D172" s="335"/>
      <c r="E172" s="336"/>
      <c r="F172" s="337"/>
      <c r="G172" s="337"/>
      <c r="H172" s="497"/>
      <c r="I172" s="497"/>
      <c r="J172" s="497"/>
      <c r="K172" s="497"/>
      <c r="L172" s="497"/>
      <c r="M172" s="497"/>
      <c r="N172" s="497"/>
      <c r="O172" s="497"/>
      <c r="P172" s="497"/>
      <c r="Q172" s="497"/>
      <c r="R172" s="497"/>
      <c r="S172" s="497"/>
      <c r="T172" s="497"/>
      <c r="U172" s="497"/>
      <c r="V172" s="497"/>
      <c r="W172" s="497"/>
      <c r="X172" s="497"/>
      <c r="Y172" s="525"/>
    </row>
    <row r="173" spans="1:25" s="332" customFormat="1" ht="12.75">
      <c r="A173" s="243"/>
      <c r="B173" s="333"/>
      <c r="C173" s="334"/>
      <c r="D173" s="335"/>
      <c r="E173" s="336"/>
      <c r="F173" s="337"/>
      <c r="G173" s="337"/>
      <c r="H173" s="497"/>
      <c r="I173" s="497"/>
      <c r="J173" s="497"/>
      <c r="K173" s="497"/>
      <c r="L173" s="497"/>
      <c r="M173" s="497"/>
      <c r="N173" s="497"/>
      <c r="O173" s="497"/>
      <c r="P173" s="497"/>
      <c r="Q173" s="497"/>
      <c r="R173" s="497"/>
      <c r="S173" s="497"/>
      <c r="T173" s="497"/>
      <c r="U173" s="497"/>
      <c r="V173" s="497"/>
      <c r="W173" s="497"/>
      <c r="X173" s="497"/>
      <c r="Y173" s="525"/>
    </row>
    <row r="174" spans="1:25" s="332" customFormat="1" ht="12.75">
      <c r="A174" s="243"/>
      <c r="B174" s="333"/>
      <c r="C174" s="334"/>
      <c r="D174" s="335"/>
      <c r="E174" s="336"/>
      <c r="F174" s="337"/>
      <c r="G174" s="337"/>
      <c r="H174" s="497"/>
      <c r="I174" s="497"/>
      <c r="J174" s="497"/>
      <c r="K174" s="497"/>
      <c r="L174" s="497"/>
      <c r="M174" s="497"/>
      <c r="N174" s="497"/>
      <c r="O174" s="497"/>
      <c r="P174" s="497"/>
      <c r="Q174" s="497"/>
      <c r="R174" s="497"/>
      <c r="S174" s="497"/>
      <c r="T174" s="497"/>
      <c r="U174" s="497"/>
      <c r="V174" s="497"/>
      <c r="W174" s="497"/>
      <c r="X174" s="497"/>
      <c r="Y174" s="525"/>
    </row>
    <row r="175" spans="1:25" s="332" customFormat="1" ht="12.75">
      <c r="A175" s="243"/>
      <c r="B175" s="333"/>
      <c r="C175" s="334"/>
      <c r="D175" s="335"/>
      <c r="E175" s="336"/>
      <c r="F175" s="337"/>
      <c r="G175" s="337"/>
      <c r="H175" s="497"/>
      <c r="I175" s="497"/>
      <c r="J175" s="497"/>
      <c r="K175" s="497"/>
      <c r="L175" s="497"/>
      <c r="M175" s="497"/>
      <c r="N175" s="497"/>
      <c r="O175" s="497"/>
      <c r="P175" s="497"/>
      <c r="Q175" s="497"/>
      <c r="R175" s="497"/>
      <c r="S175" s="497"/>
      <c r="T175" s="497"/>
      <c r="U175" s="497"/>
      <c r="V175" s="497"/>
      <c r="W175" s="497"/>
      <c r="X175" s="497"/>
      <c r="Y175" s="525"/>
    </row>
    <row r="176" spans="1:25" s="332" customFormat="1" ht="12.75">
      <c r="A176" s="243"/>
      <c r="B176" s="333"/>
      <c r="C176" s="334"/>
      <c r="D176" s="335"/>
      <c r="E176" s="336"/>
      <c r="F176" s="337"/>
      <c r="G176" s="337"/>
      <c r="H176" s="497"/>
      <c r="I176" s="497"/>
      <c r="J176" s="497"/>
      <c r="K176" s="497"/>
      <c r="L176" s="497"/>
      <c r="M176" s="497"/>
      <c r="N176" s="497"/>
      <c r="O176" s="497"/>
      <c r="P176" s="497"/>
      <c r="Q176" s="497"/>
      <c r="R176" s="497"/>
      <c r="S176" s="497"/>
      <c r="T176" s="497"/>
      <c r="U176" s="497"/>
      <c r="V176" s="497"/>
      <c r="W176" s="497"/>
      <c r="X176" s="497"/>
      <c r="Y176" s="525"/>
    </row>
    <row r="177" spans="1:25" s="332" customFormat="1" ht="12.75">
      <c r="A177" s="243"/>
      <c r="B177" s="333"/>
      <c r="C177" s="334"/>
      <c r="D177" s="335"/>
      <c r="E177" s="336"/>
      <c r="F177" s="337"/>
      <c r="G177" s="337"/>
      <c r="H177" s="497"/>
      <c r="I177" s="497"/>
      <c r="J177" s="497"/>
      <c r="K177" s="497"/>
      <c r="L177" s="497"/>
      <c r="M177" s="497"/>
      <c r="N177" s="497"/>
      <c r="O177" s="497"/>
      <c r="P177" s="497"/>
      <c r="Q177" s="497"/>
      <c r="R177" s="497"/>
      <c r="S177" s="497"/>
      <c r="T177" s="497"/>
      <c r="U177" s="497"/>
      <c r="V177" s="497"/>
      <c r="W177" s="497"/>
      <c r="X177" s="497"/>
      <c r="Y177" s="525"/>
    </row>
    <row r="178" spans="1:25" s="332" customFormat="1" ht="12.75">
      <c r="A178" s="243"/>
      <c r="B178" s="333"/>
      <c r="C178" s="334"/>
      <c r="D178" s="335"/>
      <c r="E178" s="336"/>
      <c r="F178" s="337"/>
      <c r="G178" s="337"/>
      <c r="H178" s="497"/>
      <c r="I178" s="497"/>
      <c r="J178" s="497"/>
      <c r="K178" s="497"/>
      <c r="L178" s="497"/>
      <c r="M178" s="497"/>
      <c r="N178" s="497"/>
      <c r="O178" s="497"/>
      <c r="P178" s="497"/>
      <c r="Q178" s="497"/>
      <c r="R178" s="497"/>
      <c r="S178" s="497"/>
      <c r="T178" s="497"/>
      <c r="U178" s="497"/>
      <c r="V178" s="497"/>
      <c r="W178" s="497"/>
      <c r="X178" s="497"/>
      <c r="Y178" s="525"/>
    </row>
    <row r="179" spans="1:25" s="332" customFormat="1" ht="12.75">
      <c r="A179" s="243"/>
      <c r="B179" s="333"/>
      <c r="C179" s="334"/>
      <c r="D179" s="335"/>
      <c r="E179" s="336"/>
      <c r="F179" s="337"/>
      <c r="G179" s="337"/>
      <c r="H179" s="497"/>
      <c r="I179" s="497"/>
      <c r="J179" s="497"/>
      <c r="K179" s="497"/>
      <c r="L179" s="497"/>
      <c r="M179" s="497"/>
      <c r="N179" s="497"/>
      <c r="O179" s="497"/>
      <c r="P179" s="497"/>
      <c r="Q179" s="497"/>
      <c r="R179" s="497"/>
      <c r="S179" s="497"/>
      <c r="T179" s="497"/>
      <c r="U179" s="497"/>
      <c r="V179" s="497"/>
      <c r="W179" s="497"/>
      <c r="X179" s="497"/>
      <c r="Y179" s="525"/>
    </row>
    <row r="180" spans="1:25" s="332" customFormat="1" ht="12.75">
      <c r="A180" s="243"/>
      <c r="B180" s="333"/>
      <c r="C180" s="334"/>
      <c r="D180" s="335"/>
      <c r="E180" s="336"/>
      <c r="F180" s="337"/>
      <c r="G180" s="337"/>
      <c r="H180" s="497"/>
      <c r="I180" s="497"/>
      <c r="J180" s="497"/>
      <c r="K180" s="497"/>
      <c r="L180" s="497"/>
      <c r="M180" s="497"/>
      <c r="N180" s="497"/>
      <c r="O180" s="497"/>
      <c r="P180" s="497"/>
      <c r="Q180" s="497"/>
      <c r="R180" s="497"/>
      <c r="S180" s="497"/>
      <c r="T180" s="497"/>
      <c r="U180" s="497"/>
      <c r="V180" s="497"/>
      <c r="W180" s="497"/>
      <c r="X180" s="497"/>
      <c r="Y180" s="525"/>
    </row>
    <row r="181" spans="1:25" s="332" customFormat="1" ht="12.75">
      <c r="A181" s="243"/>
      <c r="B181" s="333"/>
      <c r="C181" s="334"/>
      <c r="D181" s="335"/>
      <c r="E181" s="336"/>
      <c r="F181" s="337"/>
      <c r="G181" s="337"/>
      <c r="H181" s="497"/>
      <c r="I181" s="497"/>
      <c r="J181" s="497"/>
      <c r="K181" s="497"/>
      <c r="L181" s="497"/>
      <c r="M181" s="497"/>
      <c r="N181" s="497"/>
      <c r="O181" s="497"/>
      <c r="P181" s="497"/>
      <c r="Q181" s="497"/>
      <c r="R181" s="497"/>
      <c r="S181" s="497"/>
      <c r="T181" s="497"/>
      <c r="U181" s="497"/>
      <c r="V181" s="497"/>
      <c r="W181" s="497"/>
      <c r="X181" s="497"/>
      <c r="Y181" s="525"/>
    </row>
    <row r="182" spans="1:25" s="332" customFormat="1" ht="12.75">
      <c r="A182" s="243"/>
      <c r="B182" s="333"/>
      <c r="C182" s="334"/>
      <c r="D182" s="335"/>
      <c r="E182" s="336"/>
      <c r="F182" s="337"/>
      <c r="G182" s="337"/>
      <c r="H182" s="497"/>
      <c r="I182" s="497"/>
      <c r="J182" s="497"/>
      <c r="K182" s="497"/>
      <c r="L182" s="497"/>
      <c r="M182" s="497"/>
      <c r="N182" s="497"/>
      <c r="O182" s="497"/>
      <c r="P182" s="497"/>
      <c r="Q182" s="497"/>
      <c r="R182" s="497"/>
      <c r="S182" s="497"/>
      <c r="T182" s="497"/>
      <c r="U182" s="497"/>
      <c r="V182" s="497"/>
      <c r="W182" s="497"/>
      <c r="X182" s="497"/>
      <c r="Y182" s="525"/>
    </row>
    <row r="183" spans="1:25" s="332" customFormat="1" ht="12.75">
      <c r="A183" s="243"/>
      <c r="B183" s="333"/>
      <c r="C183" s="334"/>
      <c r="D183" s="335"/>
      <c r="E183" s="336"/>
      <c r="F183" s="337"/>
      <c r="G183" s="337"/>
      <c r="H183" s="497"/>
      <c r="I183" s="497"/>
      <c r="J183" s="497"/>
      <c r="K183" s="497"/>
      <c r="L183" s="497"/>
      <c r="M183" s="497"/>
      <c r="N183" s="497"/>
      <c r="O183" s="497"/>
      <c r="P183" s="497"/>
      <c r="Q183" s="497"/>
      <c r="R183" s="497"/>
      <c r="S183" s="497"/>
      <c r="T183" s="497"/>
      <c r="U183" s="497"/>
      <c r="V183" s="497"/>
      <c r="W183" s="497"/>
      <c r="X183" s="497"/>
      <c r="Y183" s="525"/>
    </row>
    <row r="184" spans="1:25" s="332" customFormat="1" ht="12.75">
      <c r="A184" s="243"/>
      <c r="B184" s="333"/>
      <c r="C184" s="334"/>
      <c r="D184" s="335"/>
      <c r="E184" s="336"/>
      <c r="F184" s="337"/>
      <c r="G184" s="337"/>
      <c r="H184" s="497"/>
      <c r="I184" s="497"/>
      <c r="J184" s="497"/>
      <c r="K184" s="497"/>
      <c r="L184" s="497"/>
      <c r="M184" s="497"/>
      <c r="N184" s="497"/>
      <c r="O184" s="497"/>
      <c r="P184" s="497"/>
      <c r="Q184" s="497"/>
      <c r="R184" s="497"/>
      <c r="S184" s="497"/>
      <c r="T184" s="497"/>
      <c r="U184" s="497"/>
      <c r="V184" s="497"/>
      <c r="W184" s="497"/>
      <c r="X184" s="497"/>
      <c r="Y184" s="525"/>
    </row>
    <row r="185" spans="1:25" s="332" customFormat="1" ht="12.75">
      <c r="A185" s="243"/>
      <c r="B185" s="333"/>
      <c r="C185" s="334"/>
      <c r="D185" s="335"/>
      <c r="E185" s="336"/>
      <c r="F185" s="337"/>
      <c r="G185" s="337"/>
      <c r="H185" s="497"/>
      <c r="I185" s="497"/>
      <c r="J185" s="497"/>
      <c r="K185" s="497"/>
      <c r="L185" s="497"/>
      <c r="M185" s="497"/>
      <c r="N185" s="497"/>
      <c r="O185" s="497"/>
      <c r="P185" s="497"/>
      <c r="Q185" s="497"/>
      <c r="R185" s="497"/>
      <c r="S185" s="497"/>
      <c r="T185" s="497"/>
      <c r="U185" s="497"/>
      <c r="V185" s="497"/>
      <c r="W185" s="497"/>
      <c r="X185" s="497"/>
      <c r="Y185" s="525"/>
    </row>
    <row r="186" spans="1:25" s="332" customFormat="1" ht="12.75">
      <c r="A186" s="243"/>
      <c r="B186" s="333"/>
      <c r="C186" s="334"/>
      <c r="D186" s="335"/>
      <c r="E186" s="336"/>
      <c r="F186" s="337"/>
      <c r="G186" s="337"/>
      <c r="H186" s="497"/>
      <c r="I186" s="497"/>
      <c r="J186" s="497"/>
      <c r="K186" s="497"/>
      <c r="L186" s="497"/>
      <c r="M186" s="497"/>
      <c r="N186" s="497"/>
      <c r="O186" s="497"/>
      <c r="P186" s="497"/>
      <c r="Q186" s="497"/>
      <c r="R186" s="497"/>
      <c r="S186" s="497"/>
      <c r="T186" s="497"/>
      <c r="U186" s="497"/>
      <c r="V186" s="497"/>
      <c r="W186" s="497"/>
      <c r="X186" s="497"/>
      <c r="Y186" s="525"/>
    </row>
    <row r="187" spans="1:25" s="332" customFormat="1" ht="12.75">
      <c r="A187" s="243"/>
      <c r="B187" s="333"/>
      <c r="C187" s="334"/>
      <c r="D187" s="335"/>
      <c r="E187" s="336"/>
      <c r="F187" s="337"/>
      <c r="G187" s="337"/>
      <c r="H187" s="497"/>
      <c r="I187" s="497"/>
      <c r="J187" s="497"/>
      <c r="K187" s="497"/>
      <c r="L187" s="497"/>
      <c r="M187" s="497"/>
      <c r="N187" s="497"/>
      <c r="O187" s="497"/>
      <c r="P187" s="497"/>
      <c r="Q187" s="497"/>
      <c r="R187" s="497"/>
      <c r="S187" s="497"/>
      <c r="T187" s="497"/>
      <c r="U187" s="497"/>
      <c r="V187" s="497"/>
      <c r="W187" s="497"/>
      <c r="X187" s="497"/>
      <c r="Y187" s="525"/>
    </row>
    <row r="188" spans="1:25" s="332" customFormat="1" ht="12.75">
      <c r="A188" s="243"/>
      <c r="B188" s="333"/>
      <c r="C188" s="334"/>
      <c r="D188" s="335"/>
      <c r="E188" s="336"/>
      <c r="F188" s="337"/>
      <c r="G188" s="337"/>
      <c r="H188" s="497"/>
      <c r="I188" s="497"/>
      <c r="J188" s="497"/>
      <c r="K188" s="497"/>
      <c r="L188" s="497"/>
      <c r="M188" s="497"/>
      <c r="N188" s="497"/>
      <c r="O188" s="497"/>
      <c r="P188" s="497"/>
      <c r="Q188" s="497"/>
      <c r="R188" s="497"/>
      <c r="S188" s="497"/>
      <c r="T188" s="497"/>
      <c r="U188" s="497"/>
      <c r="V188" s="497"/>
      <c r="W188" s="497"/>
      <c r="X188" s="497"/>
      <c r="Y188" s="525"/>
    </row>
    <row r="189" spans="1:25" s="332" customFormat="1" ht="12.75">
      <c r="A189" s="243"/>
      <c r="B189" s="333"/>
      <c r="C189" s="334"/>
      <c r="D189" s="335"/>
      <c r="E189" s="336"/>
      <c r="F189" s="337"/>
      <c r="G189" s="337"/>
      <c r="H189" s="497"/>
      <c r="I189" s="497"/>
      <c r="J189" s="497"/>
      <c r="K189" s="497"/>
      <c r="L189" s="497"/>
      <c r="M189" s="497"/>
      <c r="N189" s="497"/>
      <c r="O189" s="497"/>
      <c r="P189" s="497"/>
      <c r="Q189" s="497"/>
      <c r="R189" s="497"/>
      <c r="S189" s="497"/>
      <c r="T189" s="497"/>
      <c r="U189" s="497"/>
      <c r="V189" s="497"/>
      <c r="W189" s="497"/>
      <c r="X189" s="497"/>
      <c r="Y189" s="525"/>
    </row>
    <row r="190" spans="1:25" s="332" customFormat="1" ht="12.75">
      <c r="A190" s="243"/>
      <c r="B190" s="333"/>
      <c r="C190" s="334"/>
      <c r="D190" s="335"/>
      <c r="E190" s="336"/>
      <c r="F190" s="337"/>
      <c r="G190" s="337"/>
      <c r="H190" s="497"/>
      <c r="I190" s="497"/>
      <c r="J190" s="497"/>
      <c r="K190" s="497"/>
      <c r="L190" s="497"/>
      <c r="M190" s="497"/>
      <c r="N190" s="497"/>
      <c r="O190" s="497"/>
      <c r="P190" s="497"/>
      <c r="Q190" s="497"/>
      <c r="R190" s="497"/>
      <c r="S190" s="497"/>
      <c r="T190" s="497"/>
      <c r="U190" s="497"/>
      <c r="V190" s="497"/>
      <c r="W190" s="497"/>
      <c r="X190" s="497"/>
      <c r="Y190" s="525"/>
    </row>
    <row r="191" spans="1:25" s="332" customFormat="1" ht="12.75">
      <c r="A191" s="243"/>
      <c r="B191" s="333"/>
      <c r="C191" s="334"/>
      <c r="D191" s="335"/>
      <c r="E191" s="336"/>
      <c r="F191" s="337"/>
      <c r="G191" s="337"/>
      <c r="H191" s="497"/>
      <c r="I191" s="497"/>
      <c r="J191" s="497"/>
      <c r="K191" s="497"/>
      <c r="L191" s="497"/>
      <c r="M191" s="497"/>
      <c r="N191" s="497"/>
      <c r="O191" s="497"/>
      <c r="P191" s="497"/>
      <c r="Q191" s="497"/>
      <c r="R191" s="497"/>
      <c r="S191" s="497"/>
      <c r="T191" s="497"/>
      <c r="U191" s="497"/>
      <c r="V191" s="497"/>
      <c r="W191" s="497"/>
      <c r="X191" s="497"/>
      <c r="Y191" s="525"/>
    </row>
    <row r="192" spans="1:25" s="332" customFormat="1" ht="12.75">
      <c r="A192" s="243"/>
      <c r="B192" s="333"/>
      <c r="C192" s="334"/>
      <c r="D192" s="335"/>
      <c r="E192" s="336"/>
      <c r="F192" s="337"/>
      <c r="G192" s="337"/>
      <c r="H192" s="497"/>
      <c r="I192" s="497"/>
      <c r="J192" s="497"/>
      <c r="K192" s="497"/>
      <c r="L192" s="497"/>
      <c r="M192" s="497"/>
      <c r="N192" s="497"/>
      <c r="O192" s="497"/>
      <c r="P192" s="497"/>
      <c r="Q192" s="497"/>
      <c r="R192" s="497"/>
      <c r="S192" s="497"/>
      <c r="T192" s="497"/>
      <c r="U192" s="497"/>
      <c r="V192" s="497"/>
      <c r="W192" s="497"/>
      <c r="X192" s="497"/>
      <c r="Y192" s="525"/>
    </row>
    <row r="193" spans="1:25" s="332" customFormat="1" ht="12.75">
      <c r="A193" s="243"/>
      <c r="B193" s="333"/>
      <c r="C193" s="334"/>
      <c r="D193" s="335"/>
      <c r="E193" s="336"/>
      <c r="F193" s="337"/>
      <c r="G193" s="337"/>
      <c r="H193" s="497"/>
      <c r="I193" s="497"/>
      <c r="J193" s="497"/>
      <c r="K193" s="497"/>
      <c r="L193" s="497"/>
      <c r="M193" s="497"/>
      <c r="N193" s="497"/>
      <c r="O193" s="497"/>
      <c r="P193" s="497"/>
      <c r="Q193" s="497"/>
      <c r="R193" s="497"/>
      <c r="S193" s="497"/>
      <c r="T193" s="497"/>
      <c r="U193" s="497"/>
      <c r="V193" s="497"/>
      <c r="W193" s="497"/>
      <c r="X193" s="497"/>
      <c r="Y193" s="525"/>
    </row>
    <row r="194" spans="1:25" s="332" customFormat="1" ht="12.75">
      <c r="A194" s="243"/>
      <c r="B194" s="333"/>
      <c r="C194" s="334"/>
      <c r="D194" s="335"/>
      <c r="E194" s="336"/>
      <c r="F194" s="337"/>
      <c r="G194" s="337"/>
      <c r="H194" s="497"/>
      <c r="I194" s="497"/>
      <c r="J194" s="497"/>
      <c r="K194" s="497"/>
      <c r="L194" s="497"/>
      <c r="M194" s="497"/>
      <c r="N194" s="497"/>
      <c r="O194" s="497"/>
      <c r="P194" s="497"/>
      <c r="Q194" s="497"/>
      <c r="R194" s="497"/>
      <c r="S194" s="497"/>
      <c r="T194" s="497"/>
      <c r="U194" s="497"/>
      <c r="V194" s="497"/>
      <c r="W194" s="497"/>
      <c r="X194" s="497"/>
      <c r="Y194" s="525"/>
    </row>
    <row r="195" spans="1:25" s="332" customFormat="1" ht="12.75">
      <c r="A195" s="243"/>
      <c r="B195" s="333"/>
      <c r="C195" s="334"/>
      <c r="D195" s="335"/>
      <c r="E195" s="336"/>
      <c r="F195" s="337"/>
      <c r="G195" s="337"/>
      <c r="H195" s="497"/>
      <c r="I195" s="497"/>
      <c r="J195" s="497"/>
      <c r="K195" s="497"/>
      <c r="L195" s="497"/>
      <c r="M195" s="497"/>
      <c r="N195" s="497"/>
      <c r="O195" s="497"/>
      <c r="P195" s="497"/>
      <c r="Q195" s="497"/>
      <c r="R195" s="497"/>
      <c r="S195" s="497"/>
      <c r="T195" s="497"/>
      <c r="U195" s="497"/>
      <c r="V195" s="497"/>
      <c r="W195" s="497"/>
      <c r="X195" s="497"/>
      <c r="Y195" s="525"/>
    </row>
    <row r="196" spans="1:25" s="332" customFormat="1" ht="12.75">
      <c r="A196" s="243"/>
      <c r="B196" s="333"/>
      <c r="C196" s="334"/>
      <c r="D196" s="335"/>
      <c r="E196" s="336"/>
      <c r="F196" s="337"/>
      <c r="G196" s="337"/>
      <c r="H196" s="497"/>
      <c r="I196" s="497"/>
      <c r="J196" s="497"/>
      <c r="K196" s="497"/>
      <c r="L196" s="497"/>
      <c r="M196" s="497"/>
      <c r="N196" s="497"/>
      <c r="O196" s="497"/>
      <c r="P196" s="497"/>
      <c r="Q196" s="497"/>
      <c r="R196" s="497"/>
      <c r="S196" s="497"/>
      <c r="T196" s="497"/>
      <c r="U196" s="497"/>
      <c r="V196" s="497"/>
      <c r="W196" s="497"/>
      <c r="X196" s="497"/>
      <c r="Y196" s="525"/>
    </row>
    <row r="197" spans="1:25" s="332" customFormat="1" ht="12.75">
      <c r="A197" s="243"/>
      <c r="B197" s="333"/>
      <c r="C197" s="334"/>
      <c r="D197" s="335"/>
      <c r="E197" s="336"/>
      <c r="F197" s="337"/>
      <c r="G197" s="337"/>
      <c r="H197" s="497"/>
      <c r="I197" s="497"/>
      <c r="J197" s="497"/>
      <c r="K197" s="497"/>
      <c r="L197" s="497"/>
      <c r="M197" s="497"/>
      <c r="N197" s="497"/>
      <c r="O197" s="497"/>
      <c r="P197" s="497"/>
      <c r="Q197" s="497"/>
      <c r="R197" s="497"/>
      <c r="S197" s="497"/>
      <c r="T197" s="497"/>
      <c r="U197" s="497"/>
      <c r="V197" s="497"/>
      <c r="W197" s="497"/>
      <c r="X197" s="497"/>
      <c r="Y197" s="525"/>
    </row>
    <row r="198" spans="1:25" s="332" customFormat="1" ht="12.75">
      <c r="A198" s="243"/>
      <c r="B198" s="333"/>
      <c r="C198" s="334"/>
      <c r="D198" s="335"/>
      <c r="E198" s="336"/>
      <c r="F198" s="337"/>
      <c r="G198" s="337"/>
      <c r="H198" s="497"/>
      <c r="I198" s="497"/>
      <c r="J198" s="497"/>
      <c r="K198" s="497"/>
      <c r="L198" s="497"/>
      <c r="M198" s="497"/>
      <c r="N198" s="497"/>
      <c r="O198" s="497"/>
      <c r="P198" s="497"/>
      <c r="Q198" s="497"/>
      <c r="R198" s="497"/>
      <c r="S198" s="497"/>
      <c r="T198" s="497"/>
      <c r="U198" s="497"/>
      <c r="V198" s="497"/>
      <c r="W198" s="497"/>
      <c r="X198" s="497"/>
      <c r="Y198" s="525"/>
    </row>
    <row r="199" spans="1:25" s="332" customFormat="1" ht="12.75">
      <c r="A199" s="243"/>
      <c r="B199" s="333"/>
      <c r="C199" s="334"/>
      <c r="D199" s="335"/>
      <c r="E199" s="336"/>
      <c r="F199" s="337"/>
      <c r="G199" s="337"/>
      <c r="H199" s="497"/>
      <c r="I199" s="497"/>
      <c r="J199" s="497"/>
      <c r="K199" s="497"/>
      <c r="L199" s="497"/>
      <c r="M199" s="497"/>
      <c r="N199" s="497"/>
      <c r="O199" s="497"/>
      <c r="P199" s="497"/>
      <c r="Q199" s="497"/>
      <c r="R199" s="497"/>
      <c r="S199" s="497"/>
      <c r="T199" s="497"/>
      <c r="U199" s="497"/>
      <c r="V199" s="497"/>
      <c r="W199" s="497"/>
      <c r="X199" s="497"/>
      <c r="Y199" s="525"/>
    </row>
    <row r="200" spans="1:25" s="332" customFormat="1" ht="12.75">
      <c r="A200" s="243"/>
      <c r="B200" s="333"/>
      <c r="C200" s="334"/>
      <c r="D200" s="335"/>
      <c r="E200" s="336"/>
      <c r="F200" s="337"/>
      <c r="G200" s="337"/>
      <c r="H200" s="497"/>
      <c r="I200" s="497"/>
      <c r="J200" s="497"/>
      <c r="K200" s="497"/>
      <c r="L200" s="497"/>
      <c r="M200" s="497"/>
      <c r="N200" s="497"/>
      <c r="O200" s="497"/>
      <c r="P200" s="497"/>
      <c r="Q200" s="497"/>
      <c r="R200" s="497"/>
      <c r="S200" s="497"/>
      <c r="T200" s="497"/>
      <c r="U200" s="497"/>
      <c r="V200" s="497"/>
      <c r="W200" s="497"/>
      <c r="X200" s="497"/>
      <c r="Y200" s="525"/>
    </row>
    <row r="201" spans="1:25" s="332" customFormat="1" ht="12.75">
      <c r="A201" s="243"/>
      <c r="B201" s="333"/>
      <c r="C201" s="334"/>
      <c r="D201" s="335"/>
      <c r="E201" s="336"/>
      <c r="F201" s="337"/>
      <c r="G201" s="337"/>
      <c r="H201" s="497"/>
      <c r="I201" s="497"/>
      <c r="J201" s="497"/>
      <c r="K201" s="497"/>
      <c r="L201" s="497"/>
      <c r="M201" s="497"/>
      <c r="N201" s="497"/>
      <c r="O201" s="497"/>
      <c r="P201" s="497"/>
      <c r="Q201" s="497"/>
      <c r="R201" s="497"/>
      <c r="S201" s="497"/>
      <c r="T201" s="497"/>
      <c r="U201" s="497"/>
      <c r="V201" s="497"/>
      <c r="W201" s="497"/>
      <c r="X201" s="497"/>
      <c r="Y201" s="525"/>
    </row>
    <row r="202" spans="1:25" s="332" customFormat="1" ht="12.75">
      <c r="A202" s="243"/>
      <c r="B202" s="333"/>
      <c r="C202" s="334"/>
      <c r="D202" s="335"/>
      <c r="E202" s="336"/>
      <c r="F202" s="337"/>
      <c r="G202" s="337"/>
      <c r="H202" s="497"/>
      <c r="I202" s="497"/>
      <c r="J202" s="497"/>
      <c r="K202" s="497"/>
      <c r="L202" s="497"/>
      <c r="M202" s="497"/>
      <c r="N202" s="497"/>
      <c r="O202" s="497"/>
      <c r="P202" s="497"/>
      <c r="Q202" s="497"/>
      <c r="R202" s="497"/>
      <c r="S202" s="497"/>
      <c r="T202" s="497"/>
      <c r="U202" s="497"/>
      <c r="V202" s="497"/>
      <c r="W202" s="497"/>
      <c r="X202" s="497"/>
      <c r="Y202" s="525"/>
    </row>
    <row r="203" spans="1:25" s="332" customFormat="1" ht="12.75">
      <c r="A203" s="243"/>
      <c r="B203" s="333"/>
      <c r="C203" s="334"/>
      <c r="D203" s="335"/>
      <c r="E203" s="336"/>
      <c r="F203" s="337"/>
      <c r="G203" s="337"/>
      <c r="H203" s="497"/>
      <c r="I203" s="497"/>
      <c r="J203" s="497"/>
      <c r="K203" s="497"/>
      <c r="L203" s="497"/>
      <c r="M203" s="497"/>
      <c r="N203" s="497"/>
      <c r="O203" s="497"/>
      <c r="P203" s="497"/>
      <c r="Q203" s="497"/>
      <c r="R203" s="497"/>
      <c r="S203" s="497"/>
      <c r="T203" s="497"/>
      <c r="U203" s="497"/>
      <c r="V203" s="497"/>
      <c r="W203" s="497"/>
      <c r="X203" s="497"/>
      <c r="Y203" s="525"/>
    </row>
    <row r="204" spans="1:25" s="332" customFormat="1" ht="12.75">
      <c r="A204" s="243"/>
      <c r="B204" s="333"/>
      <c r="C204" s="334"/>
      <c r="D204" s="335"/>
      <c r="E204" s="336"/>
      <c r="F204" s="337"/>
      <c r="G204" s="337"/>
      <c r="H204" s="497"/>
      <c r="I204" s="497"/>
      <c r="J204" s="497"/>
      <c r="K204" s="497"/>
      <c r="L204" s="497"/>
      <c r="M204" s="497"/>
      <c r="N204" s="497"/>
      <c r="O204" s="497"/>
      <c r="P204" s="497"/>
      <c r="Q204" s="497"/>
      <c r="R204" s="497"/>
      <c r="S204" s="497"/>
      <c r="T204" s="497"/>
      <c r="U204" s="497"/>
      <c r="V204" s="497"/>
      <c r="W204" s="497"/>
      <c r="X204" s="497"/>
      <c r="Y204" s="525"/>
    </row>
    <row r="205" spans="1:25" s="332" customFormat="1" ht="12.75">
      <c r="A205" s="243"/>
      <c r="B205" s="333"/>
      <c r="C205" s="334"/>
      <c r="D205" s="335"/>
      <c r="E205" s="336"/>
      <c r="F205" s="337"/>
      <c r="G205" s="337"/>
      <c r="H205" s="497"/>
      <c r="I205" s="497"/>
      <c r="J205" s="497"/>
      <c r="K205" s="497"/>
      <c r="L205" s="497"/>
      <c r="M205" s="497"/>
      <c r="N205" s="497"/>
      <c r="O205" s="497"/>
      <c r="P205" s="497"/>
      <c r="Q205" s="497"/>
      <c r="R205" s="497"/>
      <c r="S205" s="497"/>
      <c r="T205" s="497"/>
      <c r="U205" s="497"/>
      <c r="V205" s="497"/>
      <c r="W205" s="497"/>
      <c r="X205" s="497"/>
      <c r="Y205" s="525"/>
    </row>
    <row r="206" spans="1:25" s="332" customFormat="1" ht="12.75">
      <c r="A206" s="243"/>
      <c r="B206" s="333"/>
      <c r="C206" s="334"/>
      <c r="D206" s="335"/>
      <c r="E206" s="336"/>
      <c r="F206" s="337"/>
      <c r="G206" s="337"/>
      <c r="H206" s="497"/>
      <c r="I206" s="497"/>
      <c r="J206" s="497"/>
      <c r="K206" s="497"/>
      <c r="L206" s="497"/>
      <c r="M206" s="497"/>
      <c r="N206" s="497"/>
      <c r="O206" s="497"/>
      <c r="P206" s="497"/>
      <c r="Q206" s="497"/>
      <c r="R206" s="497"/>
      <c r="S206" s="497"/>
      <c r="T206" s="497"/>
      <c r="U206" s="497"/>
      <c r="V206" s="497"/>
      <c r="W206" s="497"/>
      <c r="X206" s="497"/>
      <c r="Y206" s="525"/>
    </row>
    <row r="207" spans="1:25" s="332" customFormat="1" ht="12.75">
      <c r="A207" s="243"/>
      <c r="B207" s="333"/>
      <c r="C207" s="334"/>
      <c r="D207" s="335"/>
      <c r="E207" s="336"/>
      <c r="F207" s="337"/>
      <c r="G207" s="337"/>
      <c r="H207" s="497"/>
      <c r="I207" s="497"/>
      <c r="J207" s="497"/>
      <c r="K207" s="497"/>
      <c r="L207" s="497"/>
      <c r="M207" s="497"/>
      <c r="N207" s="497"/>
      <c r="O207" s="497"/>
      <c r="P207" s="497"/>
      <c r="Q207" s="497"/>
      <c r="R207" s="497"/>
      <c r="S207" s="497"/>
      <c r="T207" s="497"/>
      <c r="U207" s="497"/>
      <c r="V207" s="497"/>
      <c r="W207" s="497"/>
      <c r="X207" s="497"/>
      <c r="Y207" s="525"/>
    </row>
    <row r="208" spans="1:25" s="332" customFormat="1" ht="12.75">
      <c r="A208" s="243"/>
      <c r="B208" s="333"/>
      <c r="C208" s="334"/>
      <c r="D208" s="335"/>
      <c r="E208" s="336"/>
      <c r="F208" s="337"/>
      <c r="G208" s="337"/>
      <c r="H208" s="497"/>
      <c r="I208" s="497"/>
      <c r="J208" s="497"/>
      <c r="K208" s="497"/>
      <c r="L208" s="497"/>
      <c r="M208" s="497"/>
      <c r="N208" s="497"/>
      <c r="O208" s="497"/>
      <c r="P208" s="497"/>
      <c r="Q208" s="497"/>
      <c r="R208" s="497"/>
      <c r="S208" s="497"/>
      <c r="T208" s="497"/>
      <c r="U208" s="497"/>
      <c r="V208" s="497"/>
      <c r="W208" s="497"/>
      <c r="X208" s="497"/>
      <c r="Y208" s="525"/>
    </row>
    <row r="209" spans="1:25" s="332" customFormat="1" ht="12.75">
      <c r="A209" s="243"/>
      <c r="B209" s="333"/>
      <c r="C209" s="334"/>
      <c r="D209" s="335"/>
      <c r="E209" s="336"/>
      <c r="F209" s="337"/>
      <c r="G209" s="337"/>
      <c r="H209" s="497"/>
      <c r="I209" s="497"/>
      <c r="J209" s="497"/>
      <c r="K209" s="497"/>
      <c r="L209" s="497"/>
      <c r="M209" s="497"/>
      <c r="N209" s="497"/>
      <c r="O209" s="497"/>
      <c r="P209" s="497"/>
      <c r="Q209" s="497"/>
      <c r="R209" s="497"/>
      <c r="S209" s="497"/>
      <c r="T209" s="497"/>
      <c r="U209" s="497"/>
      <c r="V209" s="497"/>
      <c r="W209" s="497"/>
      <c r="X209" s="497"/>
      <c r="Y209" s="525"/>
    </row>
    <row r="210" spans="1:25" s="332" customFormat="1" ht="12.75">
      <c r="A210" s="243"/>
      <c r="B210" s="333"/>
      <c r="C210" s="334"/>
      <c r="D210" s="335"/>
      <c r="E210" s="336"/>
      <c r="F210" s="337"/>
      <c r="G210" s="337"/>
      <c r="H210" s="497"/>
      <c r="I210" s="497"/>
      <c r="J210" s="497"/>
      <c r="K210" s="497"/>
      <c r="L210" s="497"/>
      <c r="M210" s="497"/>
      <c r="N210" s="497"/>
      <c r="O210" s="497"/>
      <c r="P210" s="497"/>
      <c r="Q210" s="497"/>
      <c r="R210" s="497"/>
      <c r="S210" s="497"/>
      <c r="T210" s="497"/>
      <c r="U210" s="497"/>
      <c r="V210" s="497"/>
      <c r="W210" s="497"/>
      <c r="X210" s="497"/>
      <c r="Y210" s="525"/>
    </row>
    <row r="211" spans="1:25" s="332" customFormat="1" ht="12.75">
      <c r="A211" s="243"/>
      <c r="B211" s="333"/>
      <c r="C211" s="334"/>
      <c r="D211" s="335"/>
      <c r="E211" s="336"/>
      <c r="F211" s="337"/>
      <c r="G211" s="337"/>
      <c r="H211" s="497"/>
      <c r="I211" s="497"/>
      <c r="J211" s="497"/>
      <c r="K211" s="497"/>
      <c r="L211" s="497"/>
      <c r="M211" s="497"/>
      <c r="N211" s="497"/>
      <c r="O211" s="497"/>
      <c r="P211" s="497"/>
      <c r="Q211" s="497"/>
      <c r="R211" s="497"/>
      <c r="S211" s="497"/>
      <c r="T211" s="497"/>
      <c r="U211" s="497"/>
      <c r="V211" s="497"/>
      <c r="W211" s="497"/>
      <c r="X211" s="497"/>
      <c r="Y211" s="525"/>
    </row>
    <row r="212" spans="1:25" s="332" customFormat="1" ht="12.75">
      <c r="A212" s="243"/>
      <c r="B212" s="333"/>
      <c r="C212" s="334"/>
      <c r="D212" s="335"/>
      <c r="E212" s="336"/>
      <c r="F212" s="337"/>
      <c r="G212" s="337"/>
      <c r="H212" s="497"/>
      <c r="I212" s="497"/>
      <c r="J212" s="497"/>
      <c r="K212" s="497"/>
      <c r="L212" s="497"/>
      <c r="M212" s="497"/>
      <c r="N212" s="497"/>
      <c r="O212" s="497"/>
      <c r="P212" s="497"/>
      <c r="Q212" s="497"/>
      <c r="R212" s="497"/>
      <c r="S212" s="497"/>
      <c r="T212" s="497"/>
      <c r="U212" s="497"/>
      <c r="V212" s="497"/>
      <c r="W212" s="497"/>
      <c r="X212" s="497"/>
      <c r="Y212" s="525"/>
    </row>
    <row r="213" spans="1:25" s="332" customFormat="1" ht="12.75">
      <c r="A213" s="243"/>
      <c r="B213" s="333"/>
      <c r="C213" s="334"/>
      <c r="D213" s="335"/>
      <c r="E213" s="336"/>
      <c r="F213" s="337"/>
      <c r="G213" s="337"/>
      <c r="H213" s="497"/>
      <c r="I213" s="497"/>
      <c r="J213" s="497"/>
      <c r="K213" s="497"/>
      <c r="L213" s="497"/>
      <c r="M213" s="497"/>
      <c r="N213" s="497"/>
      <c r="O213" s="497"/>
      <c r="P213" s="497"/>
      <c r="Q213" s="497"/>
      <c r="R213" s="497"/>
      <c r="S213" s="497"/>
      <c r="T213" s="497"/>
      <c r="U213" s="497"/>
      <c r="V213" s="497"/>
      <c r="W213" s="497"/>
      <c r="X213" s="497"/>
      <c r="Y213" s="525"/>
    </row>
  </sheetData>
  <sheetProtection password="FBF2" sheet="1" selectLockedCells="1"/>
  <printOptions/>
  <pageMargins left="0.984251968503937" right="0.3937007874015748" top="0.5905511811023623" bottom="0.5905511811023623" header="0.1968503937007874" footer="0.1968503937007874"/>
  <pageSetup blackAndWhite="1" horizontalDpi="600" verticalDpi="600" orientation="portrait" paperSize="9" scale="89" r:id="rId1"/>
  <headerFooter alignWithMargins="0">
    <oddHeader>&amp;R             PINSS d.o.o. Nova Gorica</oddHeader>
    <oddFooter>&amp;L             &amp;F&amp;RStran &amp;P (&amp;N)</oddFooter>
  </headerFooter>
  <ignoredErrors>
    <ignoredError sqref="G8:G12"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93"/>
  <sheetViews>
    <sheetView view="pageBreakPreview" zoomScale="115" zoomScaleNormal="139" zoomScaleSheetLayoutView="115" zoomScalePageLayoutView="0" workbookViewId="0" topLeftCell="A1">
      <pane ySplit="1" topLeftCell="A2" activePane="bottomLeft" state="frozen"/>
      <selection pane="topLeft" activeCell="A1" sqref="A1"/>
      <selection pane="bottomLeft" activeCell="E13" sqref="E13"/>
    </sheetView>
  </sheetViews>
  <sheetFormatPr defaultColWidth="11.625" defaultRowHeight="12.75"/>
  <cols>
    <col min="1" max="1" width="5.75390625" style="31" customWidth="1"/>
    <col min="2" max="2" width="38.00390625" style="32" customWidth="1"/>
    <col min="3" max="3" width="8.125" style="33" customWidth="1"/>
    <col min="4" max="4" width="10.75390625" style="34" customWidth="1"/>
    <col min="5" max="5" width="11.00390625" style="35" customWidth="1"/>
    <col min="6" max="6" width="12.00390625" style="36" customWidth="1"/>
    <col min="7" max="7" width="8.875" style="37" customWidth="1"/>
    <col min="8" max="22" width="8.875" style="460" customWidth="1"/>
    <col min="23" max="252" width="8.875" style="37" customWidth="1"/>
  </cols>
  <sheetData>
    <row r="1" spans="2:4" ht="12.75">
      <c r="B1" s="38" t="s">
        <v>12</v>
      </c>
      <c r="C1" s="34"/>
      <c r="D1" s="39"/>
    </row>
    <row r="2" spans="2:4" ht="12.75">
      <c r="B2" s="38"/>
      <c r="C2" s="34"/>
      <c r="D2" s="39"/>
    </row>
    <row r="3" spans="1:6" ht="12.75">
      <c r="A3" s="40"/>
      <c r="B3" s="41" t="s">
        <v>13</v>
      </c>
      <c r="C3" s="42"/>
      <c r="D3" s="43"/>
      <c r="E3" s="44"/>
      <c r="F3" s="45"/>
    </row>
    <row r="4" spans="1:6" ht="180" customHeight="1">
      <c r="A4" s="40"/>
      <c r="B4" s="41" t="s">
        <v>14</v>
      </c>
      <c r="C4" s="42"/>
      <c r="D4" s="43"/>
      <c r="E4" s="44"/>
      <c r="F4" s="45"/>
    </row>
    <row r="5" spans="1:6" ht="73.5" customHeight="1">
      <c r="A5" s="40"/>
      <c r="B5" s="41" t="s">
        <v>15</v>
      </c>
      <c r="C5" s="42"/>
      <c r="D5" s="43"/>
      <c r="E5" s="44"/>
      <c r="F5" s="45"/>
    </row>
    <row r="6" spans="1:6" ht="141.75" customHeight="1">
      <c r="A6" s="40"/>
      <c r="B6" s="41" t="s">
        <v>16</v>
      </c>
      <c r="C6" s="42"/>
      <c r="D6" s="43"/>
      <c r="E6" s="44"/>
      <c r="F6" s="45"/>
    </row>
    <row r="7" spans="1:7" ht="24">
      <c r="A7" s="46"/>
      <c r="B7" s="47"/>
      <c r="C7" s="48" t="s">
        <v>17</v>
      </c>
      <c r="D7" s="49" t="s">
        <v>18</v>
      </c>
      <c r="E7" s="50" t="s">
        <v>19</v>
      </c>
      <c r="F7" s="49" t="s">
        <v>20</v>
      </c>
      <c r="G7" s="51"/>
    </row>
    <row r="8" spans="1:6" ht="12.75">
      <c r="A8" s="52"/>
      <c r="B8" s="53"/>
      <c r="C8" s="42"/>
      <c r="D8" s="43"/>
      <c r="E8" s="44"/>
      <c r="F8" s="43"/>
    </row>
    <row r="9" spans="1:6" ht="12.75">
      <c r="A9" s="40"/>
      <c r="B9" s="41"/>
      <c r="C9" s="42"/>
      <c r="D9" s="43"/>
      <c r="E9" s="44"/>
      <c r="F9" s="43">
        <f>E9*D9</f>
        <v>0</v>
      </c>
    </row>
    <row r="10" spans="1:6" ht="12.75">
      <c r="A10" s="40" t="s">
        <v>21</v>
      </c>
      <c r="B10" s="54" t="s">
        <v>22</v>
      </c>
      <c r="C10" s="42"/>
      <c r="D10" s="43"/>
      <c r="E10" s="44"/>
      <c r="F10" s="43">
        <f>E10*D10</f>
        <v>0</v>
      </c>
    </row>
    <row r="11" spans="1:6" ht="60">
      <c r="A11" s="40"/>
      <c r="B11" s="55" t="s">
        <v>23</v>
      </c>
      <c r="C11" s="42"/>
      <c r="D11" s="43"/>
      <c r="E11" s="44"/>
      <c r="F11" s="43">
        <f>E11*D11</f>
        <v>0</v>
      </c>
    </row>
    <row r="12" spans="1:6" ht="12.75">
      <c r="A12" s="40"/>
      <c r="B12" s="41"/>
      <c r="C12" s="42"/>
      <c r="D12" s="56"/>
      <c r="E12" s="44"/>
      <c r="F12" s="43">
        <f>E12*D12</f>
        <v>0</v>
      </c>
    </row>
    <row r="13" spans="1:6" ht="120">
      <c r="A13" s="40" t="s">
        <v>24</v>
      </c>
      <c r="B13" s="41" t="s">
        <v>25</v>
      </c>
      <c r="C13" s="42" t="s">
        <v>26</v>
      </c>
      <c r="D13" s="43">
        <v>1</v>
      </c>
      <c r="E13" s="455"/>
      <c r="F13" s="43">
        <f>ROUND(E13*D13,2)</f>
        <v>0</v>
      </c>
    </row>
    <row r="14" spans="1:6" ht="12.75">
      <c r="A14" s="40"/>
      <c r="B14" s="41"/>
      <c r="C14" s="42"/>
      <c r="D14" s="43"/>
      <c r="E14" s="455"/>
      <c r="F14" s="43"/>
    </row>
    <row r="15" spans="1:6" ht="43.5" customHeight="1">
      <c r="A15" s="40" t="s">
        <v>27</v>
      </c>
      <c r="B15" s="41" t="s">
        <v>28</v>
      </c>
      <c r="C15" s="42" t="s">
        <v>29</v>
      </c>
      <c r="D15" s="43">
        <v>0.29</v>
      </c>
      <c r="E15" s="455"/>
      <c r="F15" s="43">
        <f>ROUND(E15*D15,2)</f>
        <v>0</v>
      </c>
    </row>
    <row r="16" spans="1:6" ht="12.75">
      <c r="A16" s="40"/>
      <c r="B16" s="57"/>
      <c r="C16" s="58"/>
      <c r="D16" s="44"/>
      <c r="E16" s="455"/>
      <c r="F16" s="43">
        <f aca="true" t="shared" si="0" ref="F16:F22">E16*D16</f>
        <v>0</v>
      </c>
    </row>
    <row r="17" spans="1:6" ht="24">
      <c r="A17" s="40" t="s">
        <v>30</v>
      </c>
      <c r="B17" s="41" t="s">
        <v>31</v>
      </c>
      <c r="C17" s="59" t="s">
        <v>26</v>
      </c>
      <c r="D17" s="43">
        <v>2</v>
      </c>
      <c r="E17" s="455"/>
      <c r="F17" s="43">
        <f>ROUND(E17*D17,2)</f>
        <v>0</v>
      </c>
    </row>
    <row r="18" spans="1:6" ht="12.75">
      <c r="A18" s="40"/>
      <c r="B18" s="41"/>
      <c r="C18" s="59"/>
      <c r="D18" s="43"/>
      <c r="E18" s="455"/>
      <c r="F18" s="43">
        <f t="shared" si="0"/>
        <v>0</v>
      </c>
    </row>
    <row r="19" spans="1:6" ht="24">
      <c r="A19" s="40" t="s">
        <v>32</v>
      </c>
      <c r="B19" s="41" t="s">
        <v>33</v>
      </c>
      <c r="C19" s="60"/>
      <c r="D19" s="43"/>
      <c r="E19" s="455"/>
      <c r="F19" s="43">
        <f t="shared" si="0"/>
        <v>0</v>
      </c>
    </row>
    <row r="20" spans="1:6" ht="12.75">
      <c r="A20" s="40"/>
      <c r="B20" s="41" t="s">
        <v>34</v>
      </c>
      <c r="C20" s="59" t="s">
        <v>26</v>
      </c>
      <c r="D20" s="43">
        <v>1</v>
      </c>
      <c r="E20" s="455"/>
      <c r="F20" s="43">
        <f>ROUND(E20*D20,2)</f>
        <v>0</v>
      </c>
    </row>
    <row r="21" spans="1:6" ht="12.75">
      <c r="A21" s="40"/>
      <c r="B21" s="41" t="s">
        <v>35</v>
      </c>
      <c r="C21" s="59" t="s">
        <v>26</v>
      </c>
      <c r="D21" s="43">
        <v>2</v>
      </c>
      <c r="E21" s="455"/>
      <c r="F21" s="43">
        <f>ROUND(E21*D21,2)</f>
        <v>0</v>
      </c>
    </row>
    <row r="22" spans="1:6" ht="12.75">
      <c r="A22" s="40"/>
      <c r="B22" s="41"/>
      <c r="C22" s="59"/>
      <c r="D22" s="56"/>
      <c r="E22" s="455"/>
      <c r="F22" s="43">
        <f t="shared" si="0"/>
        <v>0</v>
      </c>
    </row>
    <row r="23" spans="1:6" ht="24">
      <c r="A23" s="40" t="s">
        <v>36</v>
      </c>
      <c r="B23" s="41" t="s">
        <v>37</v>
      </c>
      <c r="C23" s="61" t="s">
        <v>38</v>
      </c>
      <c r="D23" s="42">
        <v>2.65</v>
      </c>
      <c r="E23" s="455"/>
      <c r="F23" s="43">
        <f>ROUND(E23*D23,2)</f>
        <v>0</v>
      </c>
    </row>
    <row r="24" spans="1:6" ht="12.75">
      <c r="A24" s="40"/>
      <c r="B24" s="62"/>
      <c r="C24" s="61"/>
      <c r="D24" s="42"/>
      <c r="E24" s="455"/>
      <c r="F24" s="43"/>
    </row>
    <row r="25" spans="1:6" ht="45" customHeight="1">
      <c r="A25" s="40" t="s">
        <v>39</v>
      </c>
      <c r="B25" s="63" t="s">
        <v>40</v>
      </c>
      <c r="C25" s="64"/>
      <c r="D25" s="42"/>
      <c r="E25" s="455"/>
      <c r="F25" s="43">
        <f>E25*D25</f>
        <v>0</v>
      </c>
    </row>
    <row r="26" spans="1:6" ht="12.75">
      <c r="A26" s="65"/>
      <c r="B26" s="41" t="s">
        <v>41</v>
      </c>
      <c r="C26" s="66" t="s">
        <v>42</v>
      </c>
      <c r="D26" s="42">
        <v>23.61</v>
      </c>
      <c r="E26" s="455"/>
      <c r="F26" s="43">
        <f>ROUND(E26*D26,2)</f>
        <v>0</v>
      </c>
    </row>
    <row r="27" spans="1:6" ht="12.75">
      <c r="A27" s="65"/>
      <c r="B27" s="62"/>
      <c r="C27" s="67"/>
      <c r="D27" s="42"/>
      <c r="E27" s="455"/>
      <c r="F27" s="43">
        <f>E27*D27</f>
        <v>0</v>
      </c>
    </row>
    <row r="28" spans="1:6" ht="72.75" customHeight="1">
      <c r="A28" s="40" t="s">
        <v>43</v>
      </c>
      <c r="B28" s="62" t="s">
        <v>44</v>
      </c>
      <c r="C28" s="67" t="s">
        <v>42</v>
      </c>
      <c r="D28" s="42">
        <v>19.5</v>
      </c>
      <c r="E28" s="455"/>
      <c r="F28" s="43">
        <f>ROUND(E28*D28,2)</f>
        <v>0</v>
      </c>
    </row>
    <row r="29" spans="1:6" ht="12.75">
      <c r="A29" s="65"/>
      <c r="B29" s="62"/>
      <c r="C29" s="67"/>
      <c r="D29" s="42"/>
      <c r="E29" s="455"/>
      <c r="F29" s="43">
        <f>E29*D29</f>
        <v>0</v>
      </c>
    </row>
    <row r="30" spans="1:6" ht="24">
      <c r="A30" s="40" t="s">
        <v>45</v>
      </c>
      <c r="B30" s="62" t="s">
        <v>46</v>
      </c>
      <c r="C30" s="61" t="s">
        <v>42</v>
      </c>
      <c r="D30" s="42">
        <v>24.9</v>
      </c>
      <c r="E30" s="455"/>
      <c r="F30" s="43">
        <f>ROUND(E30*D30,2)</f>
        <v>0</v>
      </c>
    </row>
    <row r="31" spans="1:6" ht="12.75">
      <c r="A31" s="40"/>
      <c r="B31" s="62"/>
      <c r="C31" s="61"/>
      <c r="D31" s="42"/>
      <c r="E31" s="455"/>
      <c r="F31" s="43"/>
    </row>
    <row r="32" spans="1:6" ht="24">
      <c r="A32" s="40" t="s">
        <v>47</v>
      </c>
      <c r="B32" s="62" t="s">
        <v>48</v>
      </c>
      <c r="C32" s="61" t="s">
        <v>42</v>
      </c>
      <c r="D32" s="42">
        <v>114</v>
      </c>
      <c r="E32" s="455"/>
      <c r="F32" s="43">
        <f>ROUND(E32*D32,2)</f>
        <v>0</v>
      </c>
    </row>
    <row r="33" spans="1:6" ht="12.75">
      <c r="A33" s="40"/>
      <c r="B33" s="68"/>
      <c r="C33" s="61"/>
      <c r="D33" s="42"/>
      <c r="E33" s="455"/>
      <c r="F33" s="43"/>
    </row>
    <row r="34" spans="1:6" ht="48">
      <c r="A34" s="40" t="s">
        <v>49</v>
      </c>
      <c r="B34" s="62" t="s">
        <v>50</v>
      </c>
      <c r="C34" s="61" t="s">
        <v>42</v>
      </c>
      <c r="D34" s="42">
        <v>40.9</v>
      </c>
      <c r="E34" s="455"/>
      <c r="F34" s="43">
        <f>ROUND(E34*D34,2)</f>
        <v>0</v>
      </c>
    </row>
    <row r="35" spans="1:6" ht="12.75">
      <c r="A35" s="40"/>
      <c r="B35" s="62" t="s">
        <v>51</v>
      </c>
      <c r="C35" s="61" t="s">
        <v>42</v>
      </c>
      <c r="D35" s="42">
        <v>8.4</v>
      </c>
      <c r="E35" s="455"/>
      <c r="F35" s="43">
        <f>ROUND(E35*D35,2)</f>
        <v>0</v>
      </c>
    </row>
    <row r="36" spans="1:6" ht="12.75">
      <c r="A36" s="40"/>
      <c r="B36" s="62"/>
      <c r="C36" s="61"/>
      <c r="D36" s="42"/>
      <c r="E36" s="455"/>
      <c r="F36" s="43"/>
    </row>
    <row r="37" spans="1:6" ht="74.25" customHeight="1">
      <c r="A37" s="40" t="s">
        <v>52</v>
      </c>
      <c r="B37" s="62" t="s">
        <v>53</v>
      </c>
      <c r="C37" s="61" t="s">
        <v>42</v>
      </c>
      <c r="D37" s="42">
        <v>111.8</v>
      </c>
      <c r="E37" s="455"/>
      <c r="F37" s="43">
        <f>ROUND(E37*D37,2)</f>
        <v>0</v>
      </c>
    </row>
    <row r="38" spans="1:6" ht="12.75">
      <c r="A38" s="40"/>
      <c r="B38" s="62" t="s">
        <v>54</v>
      </c>
      <c r="C38" s="61" t="s">
        <v>42</v>
      </c>
      <c r="D38" s="42">
        <v>164.6</v>
      </c>
      <c r="E38" s="455"/>
      <c r="F38" s="43">
        <f>ROUND(E38*D38,2)</f>
        <v>0</v>
      </c>
    </row>
    <row r="39" spans="1:6" ht="12.75">
      <c r="A39" s="40"/>
      <c r="B39" s="62"/>
      <c r="C39" s="61"/>
      <c r="D39" s="42"/>
      <c r="E39" s="455"/>
      <c r="F39" s="43"/>
    </row>
    <row r="40" spans="1:6" ht="24">
      <c r="A40" s="40" t="s">
        <v>55</v>
      </c>
      <c r="B40" s="62" t="s">
        <v>56</v>
      </c>
      <c r="C40" s="61" t="s">
        <v>26</v>
      </c>
      <c r="D40" s="42">
        <v>1</v>
      </c>
      <c r="E40" s="455"/>
      <c r="F40" s="43">
        <f>ROUND(E40*D40,2)</f>
        <v>0</v>
      </c>
    </row>
    <row r="41" spans="1:6" ht="12.75">
      <c r="A41" s="40"/>
      <c r="B41" s="62"/>
      <c r="C41" s="61"/>
      <c r="D41" s="42"/>
      <c r="E41" s="455"/>
      <c r="F41" s="43"/>
    </row>
    <row r="42" spans="1:6" ht="24">
      <c r="A42" s="40" t="s">
        <v>57</v>
      </c>
      <c r="B42" s="62" t="s">
        <v>58</v>
      </c>
      <c r="C42" s="61" t="s">
        <v>42</v>
      </c>
      <c r="D42" s="42">
        <v>12.5</v>
      </c>
      <c r="E42" s="455"/>
      <c r="F42" s="43">
        <f>ROUND(E42*D42,2)</f>
        <v>0</v>
      </c>
    </row>
    <row r="43" spans="1:6" ht="12.75">
      <c r="A43" s="40"/>
      <c r="B43" s="62"/>
      <c r="C43" s="61"/>
      <c r="D43" s="42"/>
      <c r="E43" s="455"/>
      <c r="F43" s="43">
        <f aca="true" t="shared" si="1" ref="F43:F49">E43*D43</f>
        <v>0</v>
      </c>
    </row>
    <row r="44" spans="1:6" ht="36">
      <c r="A44" s="40" t="s">
        <v>59</v>
      </c>
      <c r="B44" s="62" t="s">
        <v>60</v>
      </c>
      <c r="C44" s="61" t="s">
        <v>42</v>
      </c>
      <c r="D44" s="42">
        <v>58.9</v>
      </c>
      <c r="E44" s="455"/>
      <c r="F44" s="43">
        <f>ROUND(E44*D44,2)</f>
        <v>0</v>
      </c>
    </row>
    <row r="45" spans="1:6" ht="12.75">
      <c r="A45" s="40"/>
      <c r="B45" s="62"/>
      <c r="C45" s="61"/>
      <c r="D45" s="56"/>
      <c r="E45" s="455"/>
      <c r="F45" s="43">
        <f t="shared" si="1"/>
        <v>0</v>
      </c>
    </row>
    <row r="46" spans="1:6" ht="48">
      <c r="A46" s="31" t="s">
        <v>61</v>
      </c>
      <c r="B46" s="32" t="s">
        <v>62</v>
      </c>
      <c r="C46" s="69" t="s">
        <v>42</v>
      </c>
      <c r="D46" s="34">
        <v>128.5</v>
      </c>
      <c r="E46" s="456"/>
      <c r="F46" s="43">
        <f>ROUND(E46*D46,2)</f>
        <v>0</v>
      </c>
    </row>
    <row r="47" spans="1:6" ht="12.75">
      <c r="A47" s="40"/>
      <c r="B47" s="62"/>
      <c r="C47" s="61"/>
      <c r="D47" s="42"/>
      <c r="E47" s="455"/>
      <c r="F47" s="43">
        <f t="shared" si="1"/>
        <v>0</v>
      </c>
    </row>
    <row r="48" spans="1:6" ht="24">
      <c r="A48" s="40" t="s">
        <v>63</v>
      </c>
      <c r="B48" s="62" t="s">
        <v>64</v>
      </c>
      <c r="C48" s="61" t="s">
        <v>38</v>
      </c>
      <c r="D48" s="42">
        <v>3.4</v>
      </c>
      <c r="E48" s="455"/>
      <c r="F48" s="43">
        <f>ROUND(E48*D48,2)</f>
        <v>0</v>
      </c>
    </row>
    <row r="49" spans="1:6" ht="12.75">
      <c r="A49" s="40"/>
      <c r="B49" s="62"/>
      <c r="C49" s="61"/>
      <c r="D49" s="42"/>
      <c r="E49" s="455"/>
      <c r="F49" s="43">
        <f t="shared" si="1"/>
        <v>0</v>
      </c>
    </row>
    <row r="50" spans="1:6" ht="36">
      <c r="A50" s="40" t="s">
        <v>65</v>
      </c>
      <c r="B50" s="62" t="s">
        <v>66</v>
      </c>
      <c r="C50" s="61" t="s">
        <v>26</v>
      </c>
      <c r="D50" s="42">
        <v>20</v>
      </c>
      <c r="E50" s="455"/>
      <c r="F50" s="43">
        <f>ROUND(E50*D50,2)</f>
        <v>0</v>
      </c>
    </row>
    <row r="51" spans="1:6" ht="12.75">
      <c r="A51" s="40"/>
      <c r="B51" s="62"/>
      <c r="C51" s="61"/>
      <c r="D51" s="42"/>
      <c r="E51" s="455"/>
      <c r="F51" s="43"/>
    </row>
    <row r="52" spans="1:6" ht="36">
      <c r="A52" s="40" t="s">
        <v>67</v>
      </c>
      <c r="B52" s="62" t="s">
        <v>68</v>
      </c>
      <c r="C52" s="61" t="s">
        <v>26</v>
      </c>
      <c r="D52" s="42">
        <v>2</v>
      </c>
      <c r="E52" s="455"/>
      <c r="F52" s="43">
        <f>ROUND(E52*D52,2)</f>
        <v>0</v>
      </c>
    </row>
    <row r="53" spans="1:6" ht="12.75">
      <c r="A53" s="40"/>
      <c r="B53" s="62"/>
      <c r="C53" s="61"/>
      <c r="D53" s="42"/>
      <c r="E53" s="455"/>
      <c r="F53" s="43">
        <f aca="true" t="shared" si="2" ref="F53:F71">E53*D53</f>
        <v>0</v>
      </c>
    </row>
    <row r="54" spans="1:6" ht="36">
      <c r="A54" s="40" t="s">
        <v>69</v>
      </c>
      <c r="B54" s="55" t="s">
        <v>70</v>
      </c>
      <c r="C54" s="70" t="s">
        <v>71</v>
      </c>
      <c r="D54" s="71">
        <v>20</v>
      </c>
      <c r="E54" s="455"/>
      <c r="F54" s="43">
        <f>ROUND(E54*D54,2)</f>
        <v>0</v>
      </c>
    </row>
    <row r="55" spans="1:6" ht="12.75">
      <c r="A55" s="40"/>
      <c r="B55" s="55"/>
      <c r="C55" s="70"/>
      <c r="D55" s="71"/>
      <c r="E55" s="455"/>
      <c r="F55" s="43">
        <f t="shared" si="2"/>
        <v>0</v>
      </c>
    </row>
    <row r="56" spans="1:6" ht="52.5" customHeight="1">
      <c r="A56" s="40" t="s">
        <v>72</v>
      </c>
      <c r="B56" s="55" t="s">
        <v>73</v>
      </c>
      <c r="C56" s="70" t="s">
        <v>29</v>
      </c>
      <c r="D56" s="71">
        <v>12</v>
      </c>
      <c r="E56" s="455"/>
      <c r="F56" s="43">
        <f>ROUND(E56*D56,2)</f>
        <v>0</v>
      </c>
    </row>
    <row r="57" spans="1:6" ht="12.75">
      <c r="A57" s="40"/>
      <c r="B57" s="55"/>
      <c r="C57" s="70"/>
      <c r="D57" s="71"/>
      <c r="E57" s="455"/>
      <c r="F57" s="43">
        <f t="shared" si="2"/>
        <v>0</v>
      </c>
    </row>
    <row r="58" spans="1:6" ht="36.75" customHeight="1">
      <c r="A58" s="40" t="s">
        <v>74</v>
      </c>
      <c r="B58" s="55" t="s">
        <v>75</v>
      </c>
      <c r="C58" s="70" t="s">
        <v>29</v>
      </c>
      <c r="D58" s="71">
        <v>0.5</v>
      </c>
      <c r="E58" s="455"/>
      <c r="F58" s="43">
        <f>ROUND(E58*D58,2)</f>
        <v>0</v>
      </c>
    </row>
    <row r="59" spans="1:6" ht="12.75">
      <c r="A59" s="40"/>
      <c r="B59" s="55"/>
      <c r="C59" s="70"/>
      <c r="D59" s="71"/>
      <c r="E59" s="455"/>
      <c r="F59" s="43">
        <f t="shared" si="2"/>
        <v>0</v>
      </c>
    </row>
    <row r="60" spans="1:6" ht="127.5" customHeight="1">
      <c r="A60" s="40" t="s">
        <v>76</v>
      </c>
      <c r="B60" s="55" t="s">
        <v>77</v>
      </c>
      <c r="C60" s="70" t="s">
        <v>38</v>
      </c>
      <c r="D60" s="71">
        <v>40.6</v>
      </c>
      <c r="E60" s="455"/>
      <c r="F60" s="43">
        <f>ROUND(E60*D60,2)</f>
        <v>0</v>
      </c>
    </row>
    <row r="61" spans="1:6" ht="12.75">
      <c r="A61" s="40"/>
      <c r="B61" s="55"/>
      <c r="C61" s="70"/>
      <c r="D61" s="71"/>
      <c r="E61" s="455"/>
      <c r="F61" s="43">
        <f t="shared" si="2"/>
        <v>0</v>
      </c>
    </row>
    <row r="62" spans="1:6" ht="36">
      <c r="A62" s="40" t="s">
        <v>78</v>
      </c>
      <c r="B62" s="55" t="s">
        <v>79</v>
      </c>
      <c r="C62" s="70" t="s">
        <v>26</v>
      </c>
      <c r="D62" s="71">
        <v>1</v>
      </c>
      <c r="E62" s="455"/>
      <c r="F62" s="43">
        <f>ROUND(E62*D62,2)</f>
        <v>0</v>
      </c>
    </row>
    <row r="63" spans="1:6" ht="12.75">
      <c r="A63" s="40"/>
      <c r="B63" s="55"/>
      <c r="C63" s="70"/>
      <c r="D63" s="71"/>
      <c r="E63" s="455"/>
      <c r="F63" s="43">
        <f t="shared" si="2"/>
        <v>0</v>
      </c>
    </row>
    <row r="64" spans="1:6" ht="48">
      <c r="A64" s="40" t="s">
        <v>80</v>
      </c>
      <c r="B64" s="55" t="s">
        <v>81</v>
      </c>
      <c r="C64" s="70" t="s">
        <v>26</v>
      </c>
      <c r="D64" s="71">
        <v>4</v>
      </c>
      <c r="E64" s="455"/>
      <c r="F64" s="43">
        <f>ROUND(E64*D64,2)</f>
        <v>0</v>
      </c>
    </row>
    <row r="65" spans="1:6" ht="12.75">
      <c r="A65" s="40"/>
      <c r="B65" s="55"/>
      <c r="C65" s="70"/>
      <c r="D65" s="71"/>
      <c r="E65" s="455"/>
      <c r="F65" s="43">
        <f t="shared" si="2"/>
        <v>0</v>
      </c>
    </row>
    <row r="66" spans="1:6" ht="53.25" customHeight="1">
      <c r="A66" s="40" t="s">
        <v>82</v>
      </c>
      <c r="B66" s="55" t="s">
        <v>83</v>
      </c>
      <c r="C66" s="70" t="s">
        <v>26</v>
      </c>
      <c r="D66" s="71">
        <v>1</v>
      </c>
      <c r="E66" s="455"/>
      <c r="F66" s="43">
        <f>ROUND(E66*D66,2)</f>
        <v>0</v>
      </c>
    </row>
    <row r="67" spans="1:6" ht="12.75">
      <c r="A67" s="40"/>
      <c r="B67" s="55"/>
      <c r="C67" s="70"/>
      <c r="D67" s="71"/>
      <c r="E67" s="455"/>
      <c r="F67" s="43">
        <f t="shared" si="2"/>
        <v>0</v>
      </c>
    </row>
    <row r="68" spans="1:6" ht="27.75" customHeight="1">
      <c r="A68" s="40" t="s">
        <v>84</v>
      </c>
      <c r="B68" s="55" t="s">
        <v>85</v>
      </c>
      <c r="C68" s="70" t="s">
        <v>38</v>
      </c>
      <c r="D68" s="71">
        <v>107.3</v>
      </c>
      <c r="E68" s="455"/>
      <c r="F68" s="43">
        <f>ROUND(E68*D68,2)</f>
        <v>0</v>
      </c>
    </row>
    <row r="69" spans="1:6" ht="12.75" customHeight="1">
      <c r="A69" s="40"/>
      <c r="B69" s="55"/>
      <c r="C69" s="70"/>
      <c r="D69" s="71"/>
      <c r="E69" s="455"/>
      <c r="F69" s="43">
        <f t="shared" si="2"/>
        <v>0</v>
      </c>
    </row>
    <row r="70" spans="1:6" ht="50.25" customHeight="1">
      <c r="A70" s="40" t="s">
        <v>86</v>
      </c>
      <c r="B70" s="55" t="s">
        <v>87</v>
      </c>
      <c r="C70" s="70" t="s">
        <v>42</v>
      </c>
      <c r="D70" s="71">
        <v>13.8</v>
      </c>
      <c r="E70" s="455"/>
      <c r="F70" s="43">
        <f>ROUND(E70*D70,2)</f>
        <v>0</v>
      </c>
    </row>
    <row r="71" spans="1:6" ht="12.75" customHeight="1">
      <c r="A71" s="40"/>
      <c r="B71" s="55"/>
      <c r="C71" s="70"/>
      <c r="D71" s="71"/>
      <c r="E71" s="455"/>
      <c r="F71" s="43">
        <f t="shared" si="2"/>
        <v>0</v>
      </c>
    </row>
    <row r="72" spans="1:6" ht="27" customHeight="1">
      <c r="A72" s="40" t="s">
        <v>88</v>
      </c>
      <c r="B72" s="55" t="s">
        <v>56</v>
      </c>
      <c r="C72" s="70" t="s">
        <v>26</v>
      </c>
      <c r="D72" s="71">
        <v>1</v>
      </c>
      <c r="E72" s="455"/>
      <c r="F72" s="43">
        <f>ROUND(E72*D72,2)</f>
        <v>0</v>
      </c>
    </row>
    <row r="73" spans="1:6" ht="12" customHeight="1">
      <c r="A73" s="40"/>
      <c r="B73" s="55"/>
      <c r="C73" s="70"/>
      <c r="D73" s="71"/>
      <c r="E73" s="455"/>
      <c r="F73" s="43"/>
    </row>
    <row r="74" spans="1:6" ht="40.5" customHeight="1">
      <c r="A74" s="40"/>
      <c r="B74" s="55" t="s">
        <v>89</v>
      </c>
      <c r="C74" s="70" t="s">
        <v>26</v>
      </c>
      <c r="D74" s="71">
        <v>1</v>
      </c>
      <c r="E74" s="455"/>
      <c r="F74" s="43">
        <f>ROUND(E74*D74,2)</f>
        <v>0</v>
      </c>
    </row>
    <row r="75" spans="1:6" ht="41.25" customHeight="1">
      <c r="A75" s="40"/>
      <c r="B75" s="72" t="s">
        <v>90</v>
      </c>
      <c r="C75" s="70" t="s">
        <v>26</v>
      </c>
      <c r="D75" s="71">
        <v>1</v>
      </c>
      <c r="E75" s="455"/>
      <c r="F75" s="43">
        <f>ROUND(E75*D75,2)</f>
        <v>0</v>
      </c>
    </row>
    <row r="76" spans="1:6" ht="41.25" customHeight="1">
      <c r="A76" s="40"/>
      <c r="B76" s="72" t="s">
        <v>91</v>
      </c>
      <c r="C76" s="70" t="s">
        <v>26</v>
      </c>
      <c r="D76" s="71">
        <v>1</v>
      </c>
      <c r="E76" s="455"/>
      <c r="F76" s="43">
        <f>ROUND(E76*D76,2)</f>
        <v>0</v>
      </c>
    </row>
    <row r="77" spans="1:6" ht="15" customHeight="1">
      <c r="A77" s="40"/>
      <c r="B77" s="72"/>
      <c r="C77" s="70"/>
      <c r="D77" s="71"/>
      <c r="E77" s="455"/>
      <c r="F77" s="43"/>
    </row>
    <row r="78" spans="1:6" ht="44.25" customHeight="1">
      <c r="A78" s="73"/>
      <c r="B78" s="74" t="s">
        <v>92</v>
      </c>
      <c r="C78" s="75" t="s">
        <v>71</v>
      </c>
      <c r="D78" s="76">
        <v>25</v>
      </c>
      <c r="E78" s="457"/>
      <c r="F78" s="43">
        <f>ROUND(E78*D78,2)</f>
        <v>0</v>
      </c>
    </row>
    <row r="79" spans="1:22" s="81" customFormat="1" ht="12">
      <c r="A79" s="77"/>
      <c r="B79" s="78" t="s">
        <v>93</v>
      </c>
      <c r="C79" s="77"/>
      <c r="D79" s="79"/>
      <c r="E79" s="458"/>
      <c r="F79" s="80">
        <f>SUM(F11:F78)</f>
        <v>0</v>
      </c>
      <c r="H79" s="461"/>
      <c r="I79" s="461"/>
      <c r="J79" s="461"/>
      <c r="K79" s="461"/>
      <c r="L79" s="461"/>
      <c r="M79" s="461"/>
      <c r="N79" s="461"/>
      <c r="O79" s="461"/>
      <c r="P79" s="461"/>
      <c r="Q79" s="461"/>
      <c r="R79" s="461"/>
      <c r="S79" s="461"/>
      <c r="T79" s="461"/>
      <c r="U79" s="461"/>
      <c r="V79" s="461"/>
    </row>
    <row r="80" spans="1:22" s="85" customFormat="1" ht="12">
      <c r="A80" s="82"/>
      <c r="B80" s="83"/>
      <c r="C80" s="82"/>
      <c r="D80" s="84"/>
      <c r="E80" s="459"/>
      <c r="F80" s="39">
        <f aca="true" t="shared" si="3" ref="F80:F85">E80*D80</f>
        <v>0</v>
      </c>
      <c r="H80" s="462"/>
      <c r="I80" s="462"/>
      <c r="J80" s="462"/>
      <c r="K80" s="462"/>
      <c r="L80" s="462"/>
      <c r="M80" s="462"/>
      <c r="N80" s="462"/>
      <c r="O80" s="462"/>
      <c r="P80" s="462"/>
      <c r="Q80" s="462"/>
      <c r="R80" s="462"/>
      <c r="S80" s="462"/>
      <c r="T80" s="462"/>
      <c r="U80" s="462"/>
      <c r="V80" s="462"/>
    </row>
    <row r="81" spans="2:6" ht="12.75">
      <c r="B81" s="86"/>
      <c r="C81" s="34"/>
      <c r="D81" s="39"/>
      <c r="E81" s="456"/>
      <c r="F81" s="39">
        <f t="shared" si="3"/>
        <v>0</v>
      </c>
    </row>
    <row r="82" spans="1:22" s="22" customFormat="1" ht="12">
      <c r="A82" s="31"/>
      <c r="B82" s="86"/>
      <c r="C82" s="33"/>
      <c r="D82" s="34"/>
      <c r="E82" s="456"/>
      <c r="F82" s="39">
        <f t="shared" si="3"/>
        <v>0</v>
      </c>
      <c r="H82" s="463"/>
      <c r="I82" s="463"/>
      <c r="J82" s="463"/>
      <c r="K82" s="463"/>
      <c r="L82" s="463"/>
      <c r="M82" s="463"/>
      <c r="N82" s="463"/>
      <c r="O82" s="463"/>
      <c r="P82" s="463"/>
      <c r="Q82" s="463"/>
      <c r="R82" s="463"/>
      <c r="S82" s="463"/>
      <c r="T82" s="463"/>
      <c r="U82" s="463"/>
      <c r="V82" s="463"/>
    </row>
    <row r="83" spans="2:6" ht="12.75">
      <c r="B83" s="86"/>
      <c r="E83" s="456"/>
      <c r="F83" s="39">
        <f t="shared" si="3"/>
        <v>0</v>
      </c>
    </row>
    <row r="84" spans="1:6" ht="12.75">
      <c r="A84" s="31" t="s">
        <v>94</v>
      </c>
      <c r="B84" s="38" t="s">
        <v>95</v>
      </c>
      <c r="C84" s="34"/>
      <c r="D84" s="39"/>
      <c r="E84" s="456"/>
      <c r="F84" s="39">
        <f t="shared" si="3"/>
        <v>0</v>
      </c>
    </row>
    <row r="85" spans="2:6" ht="12.75">
      <c r="B85" s="86"/>
      <c r="E85" s="456"/>
      <c r="F85" s="39">
        <f t="shared" si="3"/>
        <v>0</v>
      </c>
    </row>
    <row r="86" spans="1:6" ht="141" customHeight="1">
      <c r="A86" s="40" t="s">
        <v>96</v>
      </c>
      <c r="B86" s="41" t="s">
        <v>97</v>
      </c>
      <c r="C86" s="87" t="s">
        <v>38</v>
      </c>
      <c r="D86" s="42">
        <v>5.8</v>
      </c>
      <c r="E86" s="455"/>
      <c r="F86" s="43">
        <f>ROUND(E86*D86,2)</f>
        <v>0</v>
      </c>
    </row>
    <row r="87" spans="1:6" ht="18" customHeight="1">
      <c r="A87" s="40" t="s">
        <v>98</v>
      </c>
      <c r="B87" s="41" t="s">
        <v>99</v>
      </c>
      <c r="C87" s="87" t="s">
        <v>38</v>
      </c>
      <c r="D87" s="42">
        <v>2.1</v>
      </c>
      <c r="E87" s="455"/>
      <c r="F87" s="43">
        <f>ROUND(E87*D87,2)</f>
        <v>0</v>
      </c>
    </row>
    <row r="88" spans="1:6" ht="18" customHeight="1">
      <c r="A88" s="40"/>
      <c r="B88" s="41"/>
      <c r="C88" s="87"/>
      <c r="D88" s="42"/>
      <c r="E88" s="455"/>
      <c r="F88" s="43"/>
    </row>
    <row r="89" spans="1:6" ht="42.75" customHeight="1">
      <c r="A89" s="40" t="s">
        <v>100</v>
      </c>
      <c r="B89" s="72" t="s">
        <v>101</v>
      </c>
      <c r="C89" s="88" t="s">
        <v>71</v>
      </c>
      <c r="D89" s="45">
        <v>4</v>
      </c>
      <c r="E89" s="455"/>
      <c r="F89" s="43">
        <f>ROUND(E89*D89,2)</f>
        <v>0</v>
      </c>
    </row>
    <row r="90" spans="1:6" ht="12.75">
      <c r="A90" s="89"/>
      <c r="B90" s="90"/>
      <c r="C90" s="91"/>
      <c r="D90" s="92"/>
      <c r="E90" s="93"/>
      <c r="F90" s="94">
        <f>E90*D90</f>
        <v>0</v>
      </c>
    </row>
    <row r="91" spans="1:6" ht="12.75">
      <c r="A91" s="95"/>
      <c r="B91" s="96" t="s">
        <v>102</v>
      </c>
      <c r="C91" s="95"/>
      <c r="D91" s="97"/>
      <c r="E91" s="98"/>
      <c r="F91" s="99">
        <f>SUM(F86:F90)</f>
        <v>0</v>
      </c>
    </row>
    <row r="92" ht="12.75">
      <c r="B92" s="86"/>
    </row>
    <row r="93" ht="12.75">
      <c r="B93" s="100"/>
    </row>
  </sheetData>
  <sheetProtection password="FBF2" sheet="1" selectLockedCells="1"/>
  <conditionalFormatting sqref="E1:E6 E8:E89 E92:E65326 D1:D65312">
    <cfRule type="cellIs" priority="1" dxfId="5" operator="equal" stopIfTrue="1">
      <formula>0</formula>
    </cfRule>
  </conditionalFormatting>
  <conditionalFormatting sqref="F1:F65312">
    <cfRule type="cellIs" priority="2" dxfId="5" operator="equal" stopIfTrue="1">
      <formula>0</formula>
    </cfRule>
  </conditionalFormatting>
  <printOptions/>
  <pageMargins left="0.7" right="0.7" top="0.75" bottom="0.75" header="0.3" footer="0.3"/>
  <pageSetup fitToHeight="7" fitToWidth="1" horizontalDpi="300" verticalDpi="300" orientation="portrait" paperSize="9" r:id="rId1"/>
  <headerFooter alignWithMargins="0">
    <oddHeader>&amp;R&amp;7&amp;P</oddHeader>
  </headerFooter>
  <rowBreaks count="4" manualBreakCount="4">
    <brk id="6" max="255" man="1"/>
    <brk id="36" max="255" man="1"/>
    <brk id="60" max="255" man="1"/>
    <brk id="83" max="255" man="1"/>
  </rowBreaks>
  <ignoredErrors>
    <ignoredError sqref="F17:F92" formula="1"/>
  </ignoredErrors>
</worksheet>
</file>

<file path=xl/worksheets/sheet20.xml><?xml version="1.0" encoding="utf-8"?>
<worksheet xmlns="http://schemas.openxmlformats.org/spreadsheetml/2006/main" xmlns:r="http://schemas.openxmlformats.org/officeDocument/2006/relationships">
  <dimension ref="A1:Y343"/>
  <sheetViews>
    <sheetView showZeros="0" view="pageBreakPreview" zoomScaleNormal="120" zoomScaleSheetLayoutView="100" zoomScalePageLayoutView="0" workbookViewId="0" topLeftCell="A1">
      <pane ySplit="1" topLeftCell="A2" activePane="bottomLeft" state="frozen"/>
      <selection pane="topLeft" activeCell="C23" sqref="C23"/>
      <selection pane="bottomLeft" activeCell="F9" sqref="F9"/>
    </sheetView>
  </sheetViews>
  <sheetFormatPr defaultColWidth="9.00390625" defaultRowHeight="12.75"/>
  <cols>
    <col min="1" max="1" width="5.75390625" style="232" customWidth="1"/>
    <col min="2" max="2" width="5.75390625" style="225" customWidth="1"/>
    <col min="3" max="3" width="50.75390625" style="386" customWidth="1"/>
    <col min="4" max="4" width="6.75390625" style="393" customWidth="1"/>
    <col min="5" max="5" width="7.75390625" style="394" customWidth="1"/>
    <col min="6" max="7" width="10.75390625" style="403" customWidth="1"/>
    <col min="8" max="10" width="9.25390625" style="495" customWidth="1"/>
    <col min="11" max="24" width="9.125" style="495" customWidth="1"/>
    <col min="25" max="25" width="9.125" style="533" customWidth="1"/>
    <col min="26" max="16384" width="9.125" style="386" customWidth="1"/>
  </cols>
  <sheetData>
    <row r="1" spans="1:7" ht="15">
      <c r="A1" s="381" t="s">
        <v>732</v>
      </c>
      <c r="B1" s="381"/>
      <c r="C1" s="382" t="s">
        <v>733</v>
      </c>
      <c r="D1" s="383"/>
      <c r="E1" s="384"/>
      <c r="F1" s="385"/>
      <c r="G1" s="385">
        <f>+G62</f>
        <v>0</v>
      </c>
    </row>
    <row r="3" spans="1:24" ht="12.75">
      <c r="A3" s="387" t="s">
        <v>446</v>
      </c>
      <c r="B3" s="388"/>
      <c r="C3" s="389" t="s">
        <v>447</v>
      </c>
      <c r="D3" s="390" t="s">
        <v>248</v>
      </c>
      <c r="E3" s="391" t="s">
        <v>249</v>
      </c>
      <c r="F3" s="392" t="s">
        <v>448</v>
      </c>
      <c r="G3" s="392" t="s">
        <v>449</v>
      </c>
      <c r="H3" s="508"/>
      <c r="I3" s="508"/>
      <c r="J3" s="508"/>
      <c r="K3" s="508"/>
      <c r="L3" s="508"/>
      <c r="M3" s="508"/>
      <c r="N3" s="508"/>
      <c r="O3" s="508"/>
      <c r="P3" s="508"/>
      <c r="Q3" s="508"/>
      <c r="R3" s="508"/>
      <c r="S3" s="508"/>
      <c r="T3" s="508"/>
      <c r="U3" s="508"/>
      <c r="V3" s="508"/>
      <c r="W3" s="533"/>
      <c r="X3" s="533"/>
    </row>
    <row r="4" spans="1:24" ht="12.75">
      <c r="A4" s="237"/>
      <c r="B4" s="248"/>
      <c r="F4" s="345"/>
      <c r="G4" s="345" t="str">
        <f>IF(E4&lt;&gt;0,E4*F4," ")</f>
        <v> </v>
      </c>
      <c r="H4" s="508"/>
      <c r="I4" s="508"/>
      <c r="J4" s="508"/>
      <c r="K4" s="508"/>
      <c r="L4" s="508"/>
      <c r="M4" s="508"/>
      <c r="N4" s="508"/>
      <c r="O4" s="508"/>
      <c r="P4" s="508"/>
      <c r="Q4" s="508"/>
      <c r="R4" s="508"/>
      <c r="S4" s="508"/>
      <c r="T4" s="508"/>
      <c r="U4" s="508"/>
      <c r="V4" s="508"/>
      <c r="W4" s="508"/>
      <c r="X4" s="533"/>
    </row>
    <row r="5" spans="1:25" s="248" customFormat="1" ht="12.75">
      <c r="A5" s="237">
        <f>1+COUNT(A$2:A4)</f>
        <v>1</v>
      </c>
      <c r="C5" s="386" t="s">
        <v>734</v>
      </c>
      <c r="D5" s="395"/>
      <c r="E5" s="396"/>
      <c r="F5" s="509"/>
      <c r="G5" s="267" t="str">
        <f>IF(E5&lt;&gt;0,E5*F5," ")</f>
        <v> </v>
      </c>
      <c r="H5" s="508"/>
      <c r="I5" s="508"/>
      <c r="J5" s="508"/>
      <c r="K5" s="508"/>
      <c r="L5" s="508"/>
      <c r="M5" s="508"/>
      <c r="N5" s="508"/>
      <c r="O5" s="508"/>
      <c r="P5" s="508"/>
      <c r="Q5" s="508"/>
      <c r="R5" s="508"/>
      <c r="S5" s="508"/>
      <c r="T5" s="508"/>
      <c r="U5" s="508"/>
      <c r="V5" s="508"/>
      <c r="W5" s="508"/>
      <c r="X5" s="508"/>
      <c r="Y5" s="508"/>
    </row>
    <row r="6" spans="1:25" s="248" customFormat="1" ht="25.5">
      <c r="A6" s="237"/>
      <c r="C6" s="386" t="s">
        <v>735</v>
      </c>
      <c r="D6" s="395"/>
      <c r="E6" s="396"/>
      <c r="F6" s="509"/>
      <c r="G6" s="267" t="str">
        <f>IF(E6&lt;&gt;0,E6*F6," ")</f>
        <v> </v>
      </c>
      <c r="H6" s="508"/>
      <c r="I6" s="508"/>
      <c r="J6" s="508"/>
      <c r="K6" s="508"/>
      <c r="L6" s="508"/>
      <c r="M6" s="508"/>
      <c r="N6" s="508"/>
      <c r="O6" s="508"/>
      <c r="P6" s="508"/>
      <c r="Q6" s="508"/>
      <c r="R6" s="508"/>
      <c r="S6" s="508"/>
      <c r="T6" s="508"/>
      <c r="U6" s="508"/>
      <c r="V6" s="508"/>
      <c r="W6" s="508"/>
      <c r="X6" s="508"/>
      <c r="Y6" s="508"/>
    </row>
    <row r="7" spans="1:25" s="248" customFormat="1" ht="12.75">
      <c r="A7" s="237"/>
      <c r="C7" s="386" t="s">
        <v>483</v>
      </c>
      <c r="D7" s="395"/>
      <c r="E7" s="396"/>
      <c r="F7" s="509"/>
      <c r="G7" s="267" t="str">
        <f>IF(E7&lt;&gt;0,E7*F7," ")</f>
        <v> </v>
      </c>
      <c r="H7" s="508"/>
      <c r="I7" s="508"/>
      <c r="J7" s="508"/>
      <c r="K7" s="508"/>
      <c r="L7" s="508"/>
      <c r="M7" s="508"/>
      <c r="N7" s="508"/>
      <c r="O7" s="508"/>
      <c r="P7" s="508"/>
      <c r="Q7" s="508"/>
      <c r="R7" s="508"/>
      <c r="S7" s="508"/>
      <c r="T7" s="508"/>
      <c r="U7" s="508"/>
      <c r="V7" s="508"/>
      <c r="W7" s="508"/>
      <c r="X7" s="508"/>
      <c r="Y7" s="508"/>
    </row>
    <row r="8" spans="1:25" s="248" customFormat="1" ht="12.75">
      <c r="A8" s="237"/>
      <c r="B8" s="248" t="s">
        <v>456</v>
      </c>
      <c r="C8" s="386"/>
      <c r="D8" s="395"/>
      <c r="E8" s="396"/>
      <c r="F8" s="509"/>
      <c r="G8" s="267" t="str">
        <f>IF(E8&lt;&gt;0,E8*F8," ")</f>
        <v> </v>
      </c>
      <c r="H8" s="508"/>
      <c r="I8" s="508"/>
      <c r="J8" s="508"/>
      <c r="K8" s="508"/>
      <c r="L8" s="508"/>
      <c r="M8" s="508"/>
      <c r="N8" s="508"/>
      <c r="O8" s="508"/>
      <c r="P8" s="508"/>
      <c r="Q8" s="508"/>
      <c r="R8" s="508"/>
      <c r="S8" s="508"/>
      <c r="T8" s="508"/>
      <c r="U8" s="508"/>
      <c r="V8" s="508"/>
      <c r="W8" s="508"/>
      <c r="X8" s="508"/>
      <c r="Y8" s="508"/>
    </row>
    <row r="9" spans="1:25" s="248" customFormat="1" ht="12.75">
      <c r="A9" s="237"/>
      <c r="B9" s="248" t="s">
        <v>457</v>
      </c>
      <c r="C9" s="386" t="s">
        <v>736</v>
      </c>
      <c r="D9" s="395" t="s">
        <v>254</v>
      </c>
      <c r="E9" s="396">
        <v>2</v>
      </c>
      <c r="F9" s="491"/>
      <c r="G9" s="242">
        <f>ROUND(E9*F9,2)</f>
        <v>0</v>
      </c>
      <c r="H9" s="508"/>
      <c r="I9" s="508"/>
      <c r="J9" s="508"/>
      <c r="K9" s="508"/>
      <c r="L9" s="508"/>
      <c r="M9" s="508"/>
      <c r="N9" s="508"/>
      <c r="O9" s="508"/>
      <c r="P9" s="508"/>
      <c r="Q9" s="508"/>
      <c r="R9" s="508"/>
      <c r="S9" s="508"/>
      <c r="T9" s="508"/>
      <c r="U9" s="508"/>
      <c r="V9" s="508"/>
      <c r="W9" s="508"/>
      <c r="X9" s="508"/>
      <c r="Y9" s="508"/>
    </row>
    <row r="10" spans="1:24" ht="12.75">
      <c r="A10" s="237"/>
      <c r="B10" s="248"/>
      <c r="F10" s="524"/>
      <c r="G10" s="345"/>
      <c r="H10" s="508"/>
      <c r="I10" s="508"/>
      <c r="J10" s="508"/>
      <c r="K10" s="508"/>
      <c r="L10" s="508"/>
      <c r="M10" s="508"/>
      <c r="N10" s="508"/>
      <c r="O10" s="508"/>
      <c r="P10" s="508"/>
      <c r="Q10" s="508"/>
      <c r="R10" s="508"/>
      <c r="S10" s="508"/>
      <c r="T10" s="508"/>
      <c r="U10" s="508"/>
      <c r="V10" s="508"/>
      <c r="W10" s="508"/>
      <c r="X10" s="508"/>
    </row>
    <row r="11" spans="1:25" s="248" customFormat="1" ht="12.75">
      <c r="A11" s="237">
        <f>1+COUNT(A$2:A10)</f>
        <v>2</v>
      </c>
      <c r="C11" s="386" t="s">
        <v>737</v>
      </c>
      <c r="D11" s="393"/>
      <c r="E11" s="394"/>
      <c r="F11" s="524"/>
      <c r="G11" s="267" t="str">
        <f>IF(E11&lt;&gt;0,E11*F11," ")</f>
        <v> </v>
      </c>
      <c r="H11" s="508"/>
      <c r="I11" s="508"/>
      <c r="J11" s="508"/>
      <c r="K11" s="508"/>
      <c r="L11" s="508"/>
      <c r="M11" s="508"/>
      <c r="N11" s="508"/>
      <c r="O11" s="508"/>
      <c r="P11" s="508"/>
      <c r="Q11" s="508"/>
      <c r="R11" s="508"/>
      <c r="S11" s="508"/>
      <c r="T11" s="508"/>
      <c r="U11" s="508"/>
      <c r="V11" s="508"/>
      <c r="W11" s="508"/>
      <c r="X11" s="508"/>
      <c r="Y11" s="508"/>
    </row>
    <row r="12" spans="1:25" s="248" customFormat="1" ht="51">
      <c r="A12" s="237"/>
      <c r="C12" s="386" t="s">
        <v>738</v>
      </c>
      <c r="D12" s="393"/>
      <c r="E12" s="394"/>
      <c r="F12" s="524"/>
      <c r="G12" s="267" t="str">
        <f>IF(E12&lt;&gt;0,E12*F12," ")</f>
        <v> </v>
      </c>
      <c r="H12" s="508"/>
      <c r="I12" s="508"/>
      <c r="J12" s="508"/>
      <c r="K12" s="508"/>
      <c r="L12" s="508"/>
      <c r="M12" s="508"/>
      <c r="N12" s="508"/>
      <c r="O12" s="508"/>
      <c r="P12" s="508"/>
      <c r="Q12" s="508"/>
      <c r="R12" s="508"/>
      <c r="S12" s="508"/>
      <c r="T12" s="508"/>
      <c r="U12" s="508"/>
      <c r="V12" s="508"/>
      <c r="W12" s="508"/>
      <c r="X12" s="508"/>
      <c r="Y12" s="508"/>
    </row>
    <row r="13" spans="1:25" s="248" customFormat="1" ht="12.75">
      <c r="A13" s="237"/>
      <c r="B13" s="248" t="s">
        <v>457</v>
      </c>
      <c r="C13" s="386" t="s">
        <v>739</v>
      </c>
      <c r="D13" s="393"/>
      <c r="E13" s="394"/>
      <c r="F13" s="524"/>
      <c r="G13" s="267" t="str">
        <f>IF(E13&lt;&gt;0,E13*F13," ")</f>
        <v> </v>
      </c>
      <c r="H13" s="508"/>
      <c r="I13" s="508"/>
      <c r="J13" s="508"/>
      <c r="K13" s="508"/>
      <c r="L13" s="508"/>
      <c r="M13" s="508"/>
      <c r="N13" s="508"/>
      <c r="O13" s="508"/>
      <c r="P13" s="508"/>
      <c r="Q13" s="508"/>
      <c r="R13" s="508"/>
      <c r="S13" s="508"/>
      <c r="T13" s="508"/>
      <c r="U13" s="508"/>
      <c r="V13" s="508"/>
      <c r="W13" s="508"/>
      <c r="X13" s="508"/>
      <c r="Y13" s="508"/>
    </row>
    <row r="14" spans="1:25" s="248" customFormat="1" ht="12.75">
      <c r="A14" s="237"/>
      <c r="C14" s="386" t="s">
        <v>452</v>
      </c>
      <c r="D14" s="393" t="s">
        <v>254</v>
      </c>
      <c r="E14" s="394">
        <v>2</v>
      </c>
      <c r="F14" s="491"/>
      <c r="G14" s="242">
        <f>ROUND(E14*F14,2)</f>
        <v>0</v>
      </c>
      <c r="H14" s="508"/>
      <c r="I14" s="508"/>
      <c r="J14" s="508"/>
      <c r="K14" s="508"/>
      <c r="L14" s="508"/>
      <c r="M14" s="508"/>
      <c r="N14" s="508"/>
      <c r="O14" s="508"/>
      <c r="P14" s="508"/>
      <c r="Q14" s="508"/>
      <c r="R14" s="508"/>
      <c r="S14" s="508"/>
      <c r="T14" s="508"/>
      <c r="U14" s="508"/>
      <c r="V14" s="508"/>
      <c r="W14" s="508"/>
      <c r="X14" s="508"/>
      <c r="Y14" s="508"/>
    </row>
    <row r="15" spans="1:25" s="239" customFormat="1" ht="12.75">
      <c r="A15" s="237"/>
      <c r="B15" s="248"/>
      <c r="D15" s="240"/>
      <c r="E15" s="241"/>
      <c r="F15" s="509"/>
      <c r="G15" s="267"/>
      <c r="H15" s="508"/>
      <c r="I15" s="508"/>
      <c r="J15" s="508"/>
      <c r="K15" s="508"/>
      <c r="L15" s="508"/>
      <c r="M15" s="508"/>
      <c r="N15" s="508"/>
      <c r="O15" s="508"/>
      <c r="P15" s="508"/>
      <c r="Q15" s="508"/>
      <c r="R15" s="508"/>
      <c r="S15" s="508"/>
      <c r="T15" s="508"/>
      <c r="U15" s="508"/>
      <c r="V15" s="508"/>
      <c r="W15" s="508"/>
      <c r="X15" s="508"/>
      <c r="Y15" s="498"/>
    </row>
    <row r="16" spans="1:25" s="248" customFormat="1" ht="12.75">
      <c r="A16" s="237">
        <f>1+COUNT(A$2:A15)</f>
        <v>3</v>
      </c>
      <c r="C16" s="386" t="s">
        <v>740</v>
      </c>
      <c r="D16" s="395"/>
      <c r="E16" s="396"/>
      <c r="F16" s="509"/>
      <c r="G16" s="267" t="str">
        <f>IF(E16&lt;&gt;0,E16*F16," ")</f>
        <v> </v>
      </c>
      <c r="H16" s="508"/>
      <c r="I16" s="508"/>
      <c r="J16" s="508"/>
      <c r="K16" s="508"/>
      <c r="L16" s="508"/>
      <c r="M16" s="508"/>
      <c r="N16" s="508"/>
      <c r="O16" s="508"/>
      <c r="P16" s="508"/>
      <c r="Q16" s="508"/>
      <c r="R16" s="508"/>
      <c r="S16" s="508"/>
      <c r="T16" s="508"/>
      <c r="U16" s="508"/>
      <c r="V16" s="508"/>
      <c r="W16" s="508"/>
      <c r="X16" s="508"/>
      <c r="Y16" s="508"/>
    </row>
    <row r="17" spans="1:25" s="248" customFormat="1" ht="38.25">
      <c r="A17" s="237"/>
      <c r="C17" s="386" t="s">
        <v>741</v>
      </c>
      <c r="D17" s="395"/>
      <c r="E17" s="396"/>
      <c r="F17" s="509"/>
      <c r="G17" s="267" t="str">
        <f>IF(E17&lt;&gt;0,E17*F17," ")</f>
        <v> </v>
      </c>
      <c r="H17" s="508"/>
      <c r="I17" s="508"/>
      <c r="J17" s="508"/>
      <c r="K17" s="508"/>
      <c r="L17" s="508"/>
      <c r="M17" s="508"/>
      <c r="N17" s="508"/>
      <c r="O17" s="508"/>
      <c r="P17" s="508"/>
      <c r="Q17" s="508"/>
      <c r="R17" s="508"/>
      <c r="S17" s="508"/>
      <c r="T17" s="508"/>
      <c r="U17" s="508"/>
      <c r="V17" s="508"/>
      <c r="W17" s="508"/>
      <c r="X17" s="508"/>
      <c r="Y17" s="508"/>
    </row>
    <row r="18" spans="1:25" s="248" customFormat="1" ht="12.75">
      <c r="A18" s="237"/>
      <c r="C18" s="386" t="s">
        <v>483</v>
      </c>
      <c r="D18" s="395"/>
      <c r="E18" s="396"/>
      <c r="F18" s="509"/>
      <c r="G18" s="267" t="str">
        <f>IF(E18&lt;&gt;0,E18*F18," ")</f>
        <v> </v>
      </c>
      <c r="H18" s="508"/>
      <c r="I18" s="508"/>
      <c r="J18" s="508"/>
      <c r="K18" s="508"/>
      <c r="L18" s="508"/>
      <c r="M18" s="508"/>
      <c r="N18" s="508"/>
      <c r="O18" s="508"/>
      <c r="P18" s="508"/>
      <c r="Q18" s="508"/>
      <c r="R18" s="508"/>
      <c r="S18" s="508"/>
      <c r="T18" s="508"/>
      <c r="U18" s="508"/>
      <c r="V18" s="508"/>
      <c r="W18" s="508"/>
      <c r="X18" s="508"/>
      <c r="Y18" s="508"/>
    </row>
    <row r="19" spans="1:25" s="248" customFormat="1" ht="12.75">
      <c r="A19" s="237"/>
      <c r="B19" s="248" t="s">
        <v>456</v>
      </c>
      <c r="C19" s="386"/>
      <c r="D19" s="395"/>
      <c r="E19" s="396"/>
      <c r="F19" s="509"/>
      <c r="G19" s="267" t="str">
        <f>IF(E19&lt;&gt;0,E19*F19," ")</f>
        <v> </v>
      </c>
      <c r="H19" s="508"/>
      <c r="I19" s="508"/>
      <c r="J19" s="508"/>
      <c r="K19" s="508"/>
      <c r="L19" s="508"/>
      <c r="M19" s="508"/>
      <c r="N19" s="508"/>
      <c r="O19" s="508"/>
      <c r="P19" s="508"/>
      <c r="Q19" s="508"/>
      <c r="R19" s="508"/>
      <c r="S19" s="508"/>
      <c r="T19" s="508"/>
      <c r="U19" s="508"/>
      <c r="V19" s="508"/>
      <c r="W19" s="508"/>
      <c r="X19" s="508"/>
      <c r="Y19" s="508"/>
    </row>
    <row r="20" spans="1:25" s="248" customFormat="1" ht="12.75">
      <c r="A20" s="237"/>
      <c r="B20" s="248" t="s">
        <v>457</v>
      </c>
      <c r="C20" s="386" t="s">
        <v>736</v>
      </c>
      <c r="D20" s="395" t="s">
        <v>254</v>
      </c>
      <c r="E20" s="396">
        <v>2</v>
      </c>
      <c r="F20" s="491"/>
      <c r="G20" s="242">
        <f>ROUND(E20*F20,2)</f>
        <v>0</v>
      </c>
      <c r="H20" s="508"/>
      <c r="I20" s="508"/>
      <c r="J20" s="508"/>
      <c r="K20" s="508"/>
      <c r="L20" s="508"/>
      <c r="M20" s="508"/>
      <c r="N20" s="508"/>
      <c r="O20" s="508"/>
      <c r="P20" s="508"/>
      <c r="Q20" s="508"/>
      <c r="R20" s="508"/>
      <c r="S20" s="508"/>
      <c r="T20" s="508"/>
      <c r="U20" s="508"/>
      <c r="V20" s="508"/>
      <c r="W20" s="508"/>
      <c r="X20" s="508"/>
      <c r="Y20" s="508"/>
    </row>
    <row r="21" spans="1:25" s="239" customFormat="1" ht="12.75">
      <c r="A21" s="237"/>
      <c r="B21" s="248"/>
      <c r="D21" s="240"/>
      <c r="E21" s="241"/>
      <c r="F21" s="509"/>
      <c r="G21" s="267"/>
      <c r="H21" s="508"/>
      <c r="I21" s="508"/>
      <c r="J21" s="508"/>
      <c r="K21" s="508"/>
      <c r="L21" s="508"/>
      <c r="M21" s="508"/>
      <c r="N21" s="508"/>
      <c r="O21" s="508"/>
      <c r="P21" s="508"/>
      <c r="Q21" s="508"/>
      <c r="R21" s="508"/>
      <c r="S21" s="508"/>
      <c r="T21" s="508"/>
      <c r="U21" s="508"/>
      <c r="V21" s="508"/>
      <c r="W21" s="508"/>
      <c r="X21" s="508"/>
      <c r="Y21" s="498"/>
    </row>
    <row r="22" spans="1:25" s="248" customFormat="1" ht="12.75">
      <c r="A22" s="237">
        <f>1+COUNT(A$2:A21)</f>
        <v>4</v>
      </c>
      <c r="C22" s="386" t="s">
        <v>742</v>
      </c>
      <c r="D22" s="395"/>
      <c r="E22" s="396"/>
      <c r="F22" s="509"/>
      <c r="G22" s="267" t="str">
        <f aca="true" t="shared" si="0" ref="G22:G27">IF(E22&lt;&gt;0,E22*F22," ")</f>
        <v> </v>
      </c>
      <c r="H22" s="508"/>
      <c r="I22" s="508"/>
      <c r="J22" s="508"/>
      <c r="K22" s="508"/>
      <c r="L22" s="508"/>
      <c r="M22" s="508"/>
      <c r="N22" s="508"/>
      <c r="O22" s="508"/>
      <c r="P22" s="508"/>
      <c r="Q22" s="508"/>
      <c r="R22" s="508"/>
      <c r="S22" s="508"/>
      <c r="T22" s="508"/>
      <c r="U22" s="508"/>
      <c r="V22" s="508"/>
      <c r="W22" s="508"/>
      <c r="X22" s="508"/>
      <c r="Y22" s="508"/>
    </row>
    <row r="23" spans="1:25" s="248" customFormat="1" ht="25.5">
      <c r="A23" s="237"/>
      <c r="C23" s="386" t="s">
        <v>743</v>
      </c>
      <c r="D23" s="395"/>
      <c r="E23" s="396"/>
      <c r="F23" s="509"/>
      <c r="G23" s="267" t="str">
        <f t="shared" si="0"/>
        <v> </v>
      </c>
      <c r="H23" s="508"/>
      <c r="I23" s="508"/>
      <c r="J23" s="508"/>
      <c r="K23" s="508"/>
      <c r="L23" s="508"/>
      <c r="M23" s="508"/>
      <c r="N23" s="508"/>
      <c r="O23" s="508"/>
      <c r="P23" s="508"/>
      <c r="Q23" s="508"/>
      <c r="R23" s="508"/>
      <c r="S23" s="508"/>
      <c r="T23" s="508"/>
      <c r="U23" s="508"/>
      <c r="V23" s="508"/>
      <c r="W23" s="508"/>
      <c r="X23" s="508"/>
      <c r="Y23" s="508"/>
    </row>
    <row r="24" spans="1:25" s="248" customFormat="1" ht="12.75">
      <c r="A24" s="237"/>
      <c r="C24" s="386" t="s">
        <v>483</v>
      </c>
      <c r="D24" s="395"/>
      <c r="E24" s="396"/>
      <c r="F24" s="509"/>
      <c r="G24" s="267" t="str">
        <f t="shared" si="0"/>
        <v> </v>
      </c>
      <c r="H24" s="508"/>
      <c r="I24" s="508"/>
      <c r="J24" s="508"/>
      <c r="K24" s="508"/>
      <c r="L24" s="508"/>
      <c r="M24" s="508"/>
      <c r="N24" s="508"/>
      <c r="O24" s="508"/>
      <c r="P24" s="508"/>
      <c r="Q24" s="508"/>
      <c r="R24" s="508"/>
      <c r="S24" s="508"/>
      <c r="T24" s="508"/>
      <c r="U24" s="508"/>
      <c r="V24" s="508"/>
      <c r="W24" s="508"/>
      <c r="X24" s="508"/>
      <c r="Y24" s="508"/>
    </row>
    <row r="25" spans="1:25" s="248" customFormat="1" ht="12.75">
      <c r="A25" s="237"/>
      <c r="B25" s="248" t="s">
        <v>456</v>
      </c>
      <c r="C25" s="386"/>
      <c r="D25" s="395"/>
      <c r="E25" s="396"/>
      <c r="F25" s="509"/>
      <c r="G25" s="267" t="str">
        <f t="shared" si="0"/>
        <v> </v>
      </c>
      <c r="H25" s="508"/>
      <c r="I25" s="508"/>
      <c r="J25" s="508"/>
      <c r="K25" s="508"/>
      <c r="L25" s="508"/>
      <c r="M25" s="508"/>
      <c r="N25" s="508"/>
      <c r="O25" s="508"/>
      <c r="P25" s="508"/>
      <c r="Q25" s="508"/>
      <c r="R25" s="508"/>
      <c r="S25" s="508"/>
      <c r="T25" s="508"/>
      <c r="U25" s="508"/>
      <c r="V25" s="508"/>
      <c r="W25" s="508"/>
      <c r="X25" s="508"/>
      <c r="Y25" s="508"/>
    </row>
    <row r="26" spans="1:25" s="248" customFormat="1" ht="12.75">
      <c r="A26" s="237"/>
      <c r="B26" s="248" t="s">
        <v>457</v>
      </c>
      <c r="C26" s="386" t="s">
        <v>736</v>
      </c>
      <c r="D26" s="395" t="s">
        <v>254</v>
      </c>
      <c r="E26" s="396">
        <v>4</v>
      </c>
      <c r="F26" s="491"/>
      <c r="G26" s="242">
        <f>ROUND(E26*F26,2)</f>
        <v>0</v>
      </c>
      <c r="H26" s="508"/>
      <c r="I26" s="508"/>
      <c r="J26" s="508"/>
      <c r="K26" s="508"/>
      <c r="L26" s="508"/>
      <c r="M26" s="508"/>
      <c r="N26" s="508"/>
      <c r="O26" s="508"/>
      <c r="P26" s="508"/>
      <c r="Q26" s="508"/>
      <c r="R26" s="508"/>
      <c r="S26" s="508"/>
      <c r="T26" s="508"/>
      <c r="U26" s="508"/>
      <c r="V26" s="508"/>
      <c r="W26" s="508"/>
      <c r="X26" s="508"/>
      <c r="Y26" s="508"/>
    </row>
    <row r="27" spans="1:25" s="248" customFormat="1" ht="12.75">
      <c r="A27" s="237"/>
      <c r="C27" s="386"/>
      <c r="D27" s="393"/>
      <c r="E27" s="394"/>
      <c r="F27" s="524"/>
      <c r="G27" s="267" t="str">
        <f t="shared" si="0"/>
        <v> </v>
      </c>
      <c r="H27" s="508"/>
      <c r="I27" s="508"/>
      <c r="J27" s="508"/>
      <c r="K27" s="508"/>
      <c r="L27" s="508"/>
      <c r="M27" s="508"/>
      <c r="N27" s="508"/>
      <c r="O27" s="508"/>
      <c r="P27" s="508"/>
      <c r="Q27" s="508"/>
      <c r="R27" s="508"/>
      <c r="S27" s="508"/>
      <c r="T27" s="508"/>
      <c r="U27" s="508"/>
      <c r="V27" s="508"/>
      <c r="W27" s="508"/>
      <c r="X27" s="508"/>
      <c r="Y27" s="508"/>
    </row>
    <row r="28" spans="1:25" s="248" customFormat="1" ht="12.75">
      <c r="A28" s="237">
        <f>1+COUNT(A$2:A27)</f>
        <v>5</v>
      </c>
      <c r="C28" s="239" t="s">
        <v>744</v>
      </c>
      <c r="D28" s="240"/>
      <c r="E28" s="241"/>
      <c r="F28" s="509"/>
      <c r="G28" s="267"/>
      <c r="H28" s="508"/>
      <c r="I28" s="508"/>
      <c r="J28" s="508"/>
      <c r="K28" s="508"/>
      <c r="L28" s="508"/>
      <c r="M28" s="508"/>
      <c r="N28" s="508"/>
      <c r="O28" s="508"/>
      <c r="P28" s="508"/>
      <c r="Q28" s="508"/>
      <c r="R28" s="508"/>
      <c r="S28" s="508"/>
      <c r="T28" s="508"/>
      <c r="U28" s="508"/>
      <c r="V28" s="508"/>
      <c r="W28" s="508"/>
      <c r="X28" s="508"/>
      <c r="Y28" s="508"/>
    </row>
    <row r="29" spans="1:25" s="248" customFormat="1" ht="38.25">
      <c r="A29" s="237"/>
      <c r="C29" s="239" t="s">
        <v>745</v>
      </c>
      <c r="D29" s="240"/>
      <c r="E29" s="241"/>
      <c r="F29" s="509"/>
      <c r="G29" s="267" t="str">
        <f>IF(E29&lt;&gt;0,E29*F29," ")</f>
        <v> </v>
      </c>
      <c r="H29" s="497"/>
      <c r="I29" s="497"/>
      <c r="J29" s="497"/>
      <c r="K29" s="497"/>
      <c r="L29" s="497"/>
      <c r="M29" s="497"/>
      <c r="N29" s="497"/>
      <c r="O29" s="497"/>
      <c r="P29" s="497"/>
      <c r="Q29" s="497"/>
      <c r="R29" s="497"/>
      <c r="S29" s="497"/>
      <c r="T29" s="497"/>
      <c r="U29" s="497"/>
      <c r="V29" s="497"/>
      <c r="W29" s="497"/>
      <c r="X29" s="508"/>
      <c r="Y29" s="508"/>
    </row>
    <row r="30" spans="1:25" s="248" customFormat="1" ht="12.75">
      <c r="A30" s="237"/>
      <c r="C30" s="239" t="s">
        <v>483</v>
      </c>
      <c r="D30" s="240"/>
      <c r="E30" s="241"/>
      <c r="F30" s="509"/>
      <c r="G30" s="267"/>
      <c r="H30" s="508"/>
      <c r="I30" s="508"/>
      <c r="J30" s="508"/>
      <c r="K30" s="508"/>
      <c r="L30" s="508"/>
      <c r="M30" s="508"/>
      <c r="N30" s="508"/>
      <c r="O30" s="508"/>
      <c r="P30" s="508"/>
      <c r="Q30" s="508"/>
      <c r="R30" s="508"/>
      <c r="S30" s="508"/>
      <c r="T30" s="508"/>
      <c r="U30" s="508"/>
      <c r="V30" s="508"/>
      <c r="W30" s="508"/>
      <c r="X30" s="508"/>
      <c r="Y30" s="508"/>
    </row>
    <row r="31" spans="1:25" s="248" customFormat="1" ht="12.75">
      <c r="A31" s="237"/>
      <c r="B31" s="248" t="s">
        <v>476</v>
      </c>
      <c r="C31" s="239" t="s">
        <v>746</v>
      </c>
      <c r="D31" s="240" t="s">
        <v>276</v>
      </c>
      <c r="E31" s="241">
        <v>18</v>
      </c>
      <c r="F31" s="491"/>
      <c r="G31" s="242">
        <f>ROUND(E31*F31,2)</f>
        <v>0</v>
      </c>
      <c r="H31" s="497"/>
      <c r="I31" s="497"/>
      <c r="J31" s="507"/>
      <c r="K31" s="497"/>
      <c r="L31" s="497"/>
      <c r="M31" s="507"/>
      <c r="N31" s="497"/>
      <c r="O31" s="507"/>
      <c r="P31" s="497"/>
      <c r="Q31" s="507"/>
      <c r="R31" s="507"/>
      <c r="S31" s="507"/>
      <c r="T31" s="497"/>
      <c r="U31" s="497"/>
      <c r="V31" s="497"/>
      <c r="W31" s="497"/>
      <c r="X31" s="508"/>
      <c r="Y31" s="508"/>
    </row>
    <row r="32" spans="1:25" s="248" customFormat="1" ht="12.75">
      <c r="A32" s="237"/>
      <c r="C32" s="386"/>
      <c r="D32" s="393"/>
      <c r="E32" s="394"/>
      <c r="F32" s="524"/>
      <c r="G32" s="345"/>
      <c r="H32" s="508"/>
      <c r="I32" s="508"/>
      <c r="J32" s="508"/>
      <c r="K32" s="508"/>
      <c r="L32" s="508"/>
      <c r="M32" s="508"/>
      <c r="N32" s="508"/>
      <c r="O32" s="504"/>
      <c r="P32" s="508"/>
      <c r="Q32" s="504"/>
      <c r="R32" s="504"/>
      <c r="S32" s="504"/>
      <c r="T32" s="508"/>
      <c r="U32" s="508"/>
      <c r="V32" s="508"/>
      <c r="W32" s="508"/>
      <c r="X32" s="508"/>
      <c r="Y32" s="508"/>
    </row>
    <row r="33" spans="1:25" s="239" customFormat="1" ht="12.75">
      <c r="A33" s="237">
        <f>1+COUNT(A$2:A32)</f>
        <v>6</v>
      </c>
      <c r="B33" s="248"/>
      <c r="C33" s="239" t="s">
        <v>546</v>
      </c>
      <c r="D33" s="240"/>
      <c r="E33" s="241"/>
      <c r="F33" s="509"/>
      <c r="G33" s="267" t="str">
        <f aca="true" t="shared" si="1" ref="G33:G55">IF(E33&lt;&gt;0,E33*F33," ")</f>
        <v> </v>
      </c>
      <c r="H33" s="508"/>
      <c r="I33" s="508"/>
      <c r="J33" s="508"/>
      <c r="K33" s="508"/>
      <c r="L33" s="508"/>
      <c r="M33" s="508"/>
      <c r="N33" s="508"/>
      <c r="O33" s="508"/>
      <c r="P33" s="508"/>
      <c r="Q33" s="508"/>
      <c r="R33" s="508"/>
      <c r="S33" s="508"/>
      <c r="T33" s="508"/>
      <c r="U33" s="508"/>
      <c r="V33" s="508"/>
      <c r="W33" s="508"/>
      <c r="X33" s="508"/>
      <c r="Y33" s="498"/>
    </row>
    <row r="34" spans="1:25" s="239" customFormat="1" ht="25.5">
      <c r="A34" s="237"/>
      <c r="B34" s="248"/>
      <c r="C34" s="239" t="s">
        <v>747</v>
      </c>
      <c r="D34" s="240"/>
      <c r="E34" s="241"/>
      <c r="F34" s="509"/>
      <c r="G34" s="267" t="str">
        <f t="shared" si="1"/>
        <v> </v>
      </c>
      <c r="H34" s="508"/>
      <c r="I34" s="508"/>
      <c r="J34" s="508"/>
      <c r="K34" s="508"/>
      <c r="L34" s="508"/>
      <c r="M34" s="508"/>
      <c r="N34" s="508"/>
      <c r="O34" s="508"/>
      <c r="P34" s="508"/>
      <c r="Q34" s="508"/>
      <c r="R34" s="508"/>
      <c r="S34" s="508"/>
      <c r="T34" s="508"/>
      <c r="U34" s="508"/>
      <c r="V34" s="508"/>
      <c r="W34" s="508"/>
      <c r="X34" s="508"/>
      <c r="Y34" s="498"/>
    </row>
    <row r="35" spans="1:25" s="239" customFormat="1" ht="12.75">
      <c r="A35" s="237"/>
      <c r="B35" s="248" t="s">
        <v>476</v>
      </c>
      <c r="D35" s="240"/>
      <c r="E35" s="241"/>
      <c r="F35" s="509"/>
      <c r="G35" s="267" t="str">
        <f t="shared" si="1"/>
        <v> </v>
      </c>
      <c r="H35" s="508"/>
      <c r="I35" s="508"/>
      <c r="J35" s="508"/>
      <c r="K35" s="508"/>
      <c r="L35" s="508"/>
      <c r="M35" s="508"/>
      <c r="N35" s="508"/>
      <c r="O35" s="508"/>
      <c r="P35" s="508"/>
      <c r="Q35" s="508"/>
      <c r="R35" s="508"/>
      <c r="S35" s="508"/>
      <c r="T35" s="508"/>
      <c r="U35" s="508"/>
      <c r="V35" s="508"/>
      <c r="W35" s="508"/>
      <c r="X35" s="508"/>
      <c r="Y35" s="498"/>
    </row>
    <row r="36" spans="1:25" s="239" customFormat="1" ht="12.75">
      <c r="A36" s="237"/>
      <c r="B36" s="248"/>
      <c r="C36" s="239" t="s">
        <v>483</v>
      </c>
      <c r="D36" s="240" t="s">
        <v>42</v>
      </c>
      <c r="E36" s="241">
        <v>2</v>
      </c>
      <c r="F36" s="491"/>
      <c r="G36" s="242">
        <f>ROUND(E36*F36,2)</f>
        <v>0</v>
      </c>
      <c r="H36" s="508"/>
      <c r="I36" s="508"/>
      <c r="J36" s="508"/>
      <c r="K36" s="508"/>
      <c r="L36" s="508"/>
      <c r="M36" s="508"/>
      <c r="N36" s="508"/>
      <c r="O36" s="508"/>
      <c r="P36" s="508"/>
      <c r="Q36" s="508"/>
      <c r="R36" s="508"/>
      <c r="S36" s="508"/>
      <c r="T36" s="508"/>
      <c r="U36" s="508"/>
      <c r="V36" s="508"/>
      <c r="W36" s="508"/>
      <c r="X36" s="508"/>
      <c r="Y36" s="498"/>
    </row>
    <row r="37" spans="1:25" s="239" customFormat="1" ht="12.75">
      <c r="A37" s="237"/>
      <c r="B37" s="248"/>
      <c r="D37" s="240"/>
      <c r="E37" s="241"/>
      <c r="F37" s="509"/>
      <c r="G37" s="267" t="str">
        <f t="shared" si="1"/>
        <v> </v>
      </c>
      <c r="H37" s="508"/>
      <c r="I37" s="508"/>
      <c r="J37" s="508"/>
      <c r="K37" s="508"/>
      <c r="L37" s="508"/>
      <c r="M37" s="508"/>
      <c r="N37" s="508"/>
      <c r="O37" s="508"/>
      <c r="P37" s="508"/>
      <c r="Q37" s="508"/>
      <c r="R37" s="508"/>
      <c r="S37" s="508"/>
      <c r="T37" s="508"/>
      <c r="U37" s="508"/>
      <c r="V37" s="508"/>
      <c r="W37" s="508"/>
      <c r="X37" s="508"/>
      <c r="Y37" s="498"/>
    </row>
    <row r="38" spans="1:25" s="239" customFormat="1" ht="12.75">
      <c r="A38" s="237">
        <f>1+COUNT(A$2:A37)</f>
        <v>7</v>
      </c>
      <c r="B38" s="248"/>
      <c r="C38" s="239" t="s">
        <v>548</v>
      </c>
      <c r="D38" s="240"/>
      <c r="E38" s="241"/>
      <c r="F38" s="509"/>
      <c r="G38" s="267" t="str">
        <f t="shared" si="1"/>
        <v> </v>
      </c>
      <c r="H38" s="508"/>
      <c r="I38" s="508"/>
      <c r="J38" s="508"/>
      <c r="K38" s="508"/>
      <c r="L38" s="508"/>
      <c r="M38" s="508"/>
      <c r="N38" s="508"/>
      <c r="O38" s="508"/>
      <c r="P38" s="508"/>
      <c r="Q38" s="508"/>
      <c r="R38" s="508"/>
      <c r="S38" s="508"/>
      <c r="T38" s="508"/>
      <c r="U38" s="508"/>
      <c r="V38" s="508"/>
      <c r="W38" s="508"/>
      <c r="X38" s="508"/>
      <c r="Y38" s="498"/>
    </row>
    <row r="39" spans="1:25" s="239" customFormat="1" ht="25.5">
      <c r="A39" s="237"/>
      <c r="B39" s="248"/>
      <c r="C39" s="239" t="s">
        <v>748</v>
      </c>
      <c r="D39" s="240"/>
      <c r="E39" s="241"/>
      <c r="F39" s="509"/>
      <c r="G39" s="267" t="str">
        <f t="shared" si="1"/>
        <v> </v>
      </c>
      <c r="H39" s="508"/>
      <c r="I39" s="508"/>
      <c r="J39" s="508"/>
      <c r="K39" s="508"/>
      <c r="L39" s="508"/>
      <c r="M39" s="508"/>
      <c r="N39" s="508"/>
      <c r="O39" s="508"/>
      <c r="P39" s="508"/>
      <c r="Q39" s="508"/>
      <c r="R39" s="508"/>
      <c r="S39" s="508"/>
      <c r="T39" s="508"/>
      <c r="U39" s="508"/>
      <c r="V39" s="508"/>
      <c r="W39" s="508"/>
      <c r="X39" s="508"/>
      <c r="Y39" s="498"/>
    </row>
    <row r="40" spans="1:25" s="239" customFormat="1" ht="12.75">
      <c r="A40" s="237"/>
      <c r="B40" s="248" t="s">
        <v>476</v>
      </c>
      <c r="C40" s="239" t="s">
        <v>749</v>
      </c>
      <c r="D40" s="240"/>
      <c r="E40" s="241"/>
      <c r="F40" s="509"/>
      <c r="G40" s="267" t="str">
        <f t="shared" si="1"/>
        <v> </v>
      </c>
      <c r="H40" s="508"/>
      <c r="I40" s="508"/>
      <c r="J40" s="508"/>
      <c r="K40" s="508"/>
      <c r="L40" s="508"/>
      <c r="M40" s="508"/>
      <c r="N40" s="508"/>
      <c r="O40" s="508"/>
      <c r="P40" s="508"/>
      <c r="Q40" s="508"/>
      <c r="R40" s="508"/>
      <c r="S40" s="508"/>
      <c r="T40" s="508"/>
      <c r="U40" s="508"/>
      <c r="V40" s="508"/>
      <c r="W40" s="508"/>
      <c r="X40" s="508"/>
      <c r="Y40" s="498"/>
    </row>
    <row r="41" spans="1:25" s="239" customFormat="1" ht="12.75">
      <c r="A41" s="237"/>
      <c r="B41" s="248"/>
      <c r="C41" s="239" t="s">
        <v>483</v>
      </c>
      <c r="D41" s="240" t="s">
        <v>42</v>
      </c>
      <c r="E41" s="241">
        <v>2</v>
      </c>
      <c r="F41" s="491"/>
      <c r="G41" s="242">
        <f>ROUND(E41*F41,2)</f>
        <v>0</v>
      </c>
      <c r="H41" s="508"/>
      <c r="I41" s="508"/>
      <c r="J41" s="508"/>
      <c r="K41" s="508"/>
      <c r="L41" s="508"/>
      <c r="M41" s="508"/>
      <c r="N41" s="508"/>
      <c r="O41" s="508"/>
      <c r="P41" s="508"/>
      <c r="Q41" s="508"/>
      <c r="R41" s="508"/>
      <c r="S41" s="508"/>
      <c r="T41" s="508"/>
      <c r="U41" s="508"/>
      <c r="V41" s="508"/>
      <c r="W41" s="508"/>
      <c r="X41" s="508"/>
      <c r="Y41" s="498"/>
    </row>
    <row r="42" spans="1:25" s="239" customFormat="1" ht="12.75">
      <c r="A42" s="237"/>
      <c r="B42" s="248"/>
      <c r="D42" s="240"/>
      <c r="E42" s="241"/>
      <c r="F42" s="509"/>
      <c r="G42" s="267"/>
      <c r="H42" s="508"/>
      <c r="I42" s="508"/>
      <c r="J42" s="508"/>
      <c r="K42" s="508"/>
      <c r="L42" s="508"/>
      <c r="M42" s="508"/>
      <c r="N42" s="508"/>
      <c r="O42" s="508"/>
      <c r="P42" s="508"/>
      <c r="Q42" s="508"/>
      <c r="R42" s="508"/>
      <c r="S42" s="508"/>
      <c r="T42" s="508"/>
      <c r="U42" s="508"/>
      <c r="V42" s="508"/>
      <c r="W42" s="508"/>
      <c r="X42" s="508"/>
      <c r="Y42" s="498"/>
    </row>
    <row r="43" spans="1:25" s="239" customFormat="1" ht="12.75">
      <c r="A43" s="237">
        <f>1+COUNT(A$2:A42)</f>
        <v>8</v>
      </c>
      <c r="B43" s="248"/>
      <c r="C43" s="239" t="s">
        <v>652</v>
      </c>
      <c r="D43" s="240"/>
      <c r="E43" s="241"/>
      <c r="F43" s="509"/>
      <c r="G43" s="267" t="str">
        <f>IF(E43&lt;&gt;0,E43*F43," ")</f>
        <v> </v>
      </c>
      <c r="H43" s="498"/>
      <c r="I43" s="498"/>
      <c r="J43" s="498"/>
      <c r="K43" s="498"/>
      <c r="L43" s="498"/>
      <c r="M43" s="498"/>
      <c r="N43" s="498"/>
      <c r="O43" s="498"/>
      <c r="P43" s="498"/>
      <c r="Q43" s="498"/>
      <c r="R43" s="498"/>
      <c r="S43" s="498"/>
      <c r="T43" s="498"/>
      <c r="U43" s="498"/>
      <c r="V43" s="498"/>
      <c r="W43" s="498"/>
      <c r="X43" s="498"/>
      <c r="Y43" s="498"/>
    </row>
    <row r="44" spans="1:25" s="239" customFormat="1" ht="38.25">
      <c r="A44" s="237"/>
      <c r="B44" s="248"/>
      <c r="C44" s="239" t="s">
        <v>750</v>
      </c>
      <c r="D44" s="240"/>
      <c r="E44" s="241"/>
      <c r="F44" s="509"/>
      <c r="G44" s="267" t="str">
        <f>IF(E44&lt;&gt;0,E44*F44," ")</f>
        <v> </v>
      </c>
      <c r="H44" s="498"/>
      <c r="I44" s="498"/>
      <c r="J44" s="498"/>
      <c r="K44" s="498"/>
      <c r="L44" s="498"/>
      <c r="M44" s="498"/>
      <c r="N44" s="498"/>
      <c r="O44" s="498"/>
      <c r="P44" s="498"/>
      <c r="Q44" s="498"/>
      <c r="R44" s="498"/>
      <c r="S44" s="498"/>
      <c r="T44" s="498"/>
      <c r="U44" s="498"/>
      <c r="V44" s="498"/>
      <c r="W44" s="498"/>
      <c r="X44" s="498"/>
      <c r="Y44" s="498"/>
    </row>
    <row r="45" spans="1:25" s="248" customFormat="1" ht="12.75">
      <c r="A45" s="237"/>
      <c r="C45" s="386" t="s">
        <v>483</v>
      </c>
      <c r="D45" s="395"/>
      <c r="E45" s="396"/>
      <c r="F45" s="509"/>
      <c r="G45" s="267" t="str">
        <f>IF(E45&lt;&gt;0,E45*F45," ")</f>
        <v> </v>
      </c>
      <c r="H45" s="508"/>
      <c r="I45" s="508"/>
      <c r="J45" s="508"/>
      <c r="K45" s="508"/>
      <c r="L45" s="508"/>
      <c r="M45" s="508"/>
      <c r="N45" s="508"/>
      <c r="O45" s="508"/>
      <c r="P45" s="508"/>
      <c r="Q45" s="508"/>
      <c r="R45" s="508"/>
      <c r="S45" s="508"/>
      <c r="T45" s="508"/>
      <c r="U45" s="508"/>
      <c r="V45" s="508"/>
      <c r="W45" s="508"/>
      <c r="X45" s="508"/>
      <c r="Y45" s="508"/>
    </row>
    <row r="46" spans="1:25" s="248" customFormat="1" ht="12.75">
      <c r="A46" s="237"/>
      <c r="B46" s="248" t="s">
        <v>456</v>
      </c>
      <c r="C46" s="386"/>
      <c r="D46" s="395"/>
      <c r="E46" s="396"/>
      <c r="F46" s="509"/>
      <c r="G46" s="267" t="str">
        <f>IF(E46&lt;&gt;0,E46*F46," ")</f>
        <v> </v>
      </c>
      <c r="H46" s="508"/>
      <c r="I46" s="508"/>
      <c r="J46" s="508"/>
      <c r="K46" s="508"/>
      <c r="L46" s="508"/>
      <c r="M46" s="508"/>
      <c r="N46" s="508"/>
      <c r="O46" s="508"/>
      <c r="P46" s="508"/>
      <c r="Q46" s="508"/>
      <c r="R46" s="508"/>
      <c r="S46" s="508"/>
      <c r="T46" s="508"/>
      <c r="U46" s="508"/>
      <c r="V46" s="508"/>
      <c r="W46" s="508"/>
      <c r="X46" s="508"/>
      <c r="Y46" s="508"/>
    </row>
    <row r="47" spans="1:25" s="248" customFormat="1" ht="12.75">
      <c r="A47" s="237"/>
      <c r="C47" s="386" t="s">
        <v>751</v>
      </c>
      <c r="D47" s="395"/>
      <c r="E47" s="396"/>
      <c r="F47" s="509"/>
      <c r="G47" s="267"/>
      <c r="H47" s="508"/>
      <c r="I47" s="508"/>
      <c r="J47" s="508"/>
      <c r="K47" s="508"/>
      <c r="L47" s="508"/>
      <c r="M47" s="508"/>
      <c r="N47" s="508"/>
      <c r="O47" s="508"/>
      <c r="P47" s="508"/>
      <c r="Q47" s="508"/>
      <c r="R47" s="508"/>
      <c r="S47" s="508"/>
      <c r="T47" s="508"/>
      <c r="U47" s="508"/>
      <c r="V47" s="508"/>
      <c r="W47" s="508"/>
      <c r="X47" s="508"/>
      <c r="Y47" s="508"/>
    </row>
    <row r="48" spans="1:25" s="248" customFormat="1" ht="12.75">
      <c r="A48" s="237"/>
      <c r="C48" s="386" t="s">
        <v>752</v>
      </c>
      <c r="D48" s="395" t="s">
        <v>254</v>
      </c>
      <c r="E48" s="396">
        <v>1</v>
      </c>
      <c r="F48" s="491"/>
      <c r="G48" s="242">
        <f>ROUND(E48*F48,2)</f>
        <v>0</v>
      </c>
      <c r="H48" s="508"/>
      <c r="I48" s="508"/>
      <c r="J48" s="508"/>
      <c r="K48" s="508"/>
      <c r="L48" s="508"/>
      <c r="M48" s="508"/>
      <c r="N48" s="508"/>
      <c r="O48" s="508"/>
      <c r="P48" s="508"/>
      <c r="Q48" s="508"/>
      <c r="R48" s="508"/>
      <c r="S48" s="508"/>
      <c r="T48" s="508"/>
      <c r="U48" s="508"/>
      <c r="V48" s="508"/>
      <c r="W48" s="508"/>
      <c r="X48" s="508"/>
      <c r="Y48" s="508"/>
    </row>
    <row r="49" spans="1:25" s="248" customFormat="1" ht="12.75">
      <c r="A49" s="237"/>
      <c r="C49" s="239"/>
      <c r="D49" s="240"/>
      <c r="E49" s="241"/>
      <c r="F49" s="509"/>
      <c r="G49" s="267" t="str">
        <f>IF(E49&lt;&gt;0,E49*F49," ")</f>
        <v> </v>
      </c>
      <c r="H49" s="508"/>
      <c r="I49" s="508"/>
      <c r="J49" s="508"/>
      <c r="K49" s="508"/>
      <c r="L49" s="508"/>
      <c r="M49" s="508"/>
      <c r="N49" s="508"/>
      <c r="O49" s="508"/>
      <c r="P49" s="508"/>
      <c r="Q49" s="508"/>
      <c r="R49" s="508"/>
      <c r="S49" s="508"/>
      <c r="T49" s="508"/>
      <c r="U49" s="508"/>
      <c r="V49" s="508"/>
      <c r="W49" s="508"/>
      <c r="X49" s="508"/>
      <c r="Y49" s="508"/>
    </row>
    <row r="50" spans="1:25" s="239" customFormat="1" ht="12.75">
      <c r="A50" s="237">
        <f>1+COUNT(A$2:A49)</f>
        <v>9</v>
      </c>
      <c r="B50" s="248"/>
      <c r="C50" s="239" t="s">
        <v>544</v>
      </c>
      <c r="D50" s="240"/>
      <c r="E50" s="241"/>
      <c r="F50" s="509"/>
      <c r="G50" s="267" t="str">
        <f t="shared" si="1"/>
        <v> </v>
      </c>
      <c r="H50" s="508"/>
      <c r="I50" s="508"/>
      <c r="J50" s="508"/>
      <c r="K50" s="508"/>
      <c r="L50" s="508"/>
      <c r="M50" s="508"/>
      <c r="N50" s="508"/>
      <c r="O50" s="508"/>
      <c r="P50" s="508"/>
      <c r="Q50" s="508"/>
      <c r="R50" s="508"/>
      <c r="S50" s="508"/>
      <c r="T50" s="508"/>
      <c r="U50" s="508"/>
      <c r="V50" s="508"/>
      <c r="W50" s="508"/>
      <c r="X50" s="508"/>
      <c r="Y50" s="498"/>
    </row>
    <row r="51" spans="1:25" s="239" customFormat="1" ht="51">
      <c r="A51" s="237"/>
      <c r="B51" s="248"/>
      <c r="C51" s="239" t="s">
        <v>597</v>
      </c>
      <c r="D51" s="240"/>
      <c r="E51" s="241"/>
      <c r="F51" s="509"/>
      <c r="G51" s="267" t="str">
        <f t="shared" si="1"/>
        <v> </v>
      </c>
      <c r="H51" s="508"/>
      <c r="I51" s="508"/>
      <c r="J51" s="508"/>
      <c r="K51" s="508"/>
      <c r="L51" s="508"/>
      <c r="M51" s="508"/>
      <c r="N51" s="508"/>
      <c r="O51" s="508"/>
      <c r="P51" s="508"/>
      <c r="Q51" s="508"/>
      <c r="R51" s="508"/>
      <c r="S51" s="508"/>
      <c r="T51" s="508"/>
      <c r="U51" s="508"/>
      <c r="V51" s="508"/>
      <c r="W51" s="508"/>
      <c r="X51" s="508"/>
      <c r="Y51" s="498"/>
    </row>
    <row r="52" spans="1:25" s="239" customFormat="1" ht="12.75">
      <c r="A52" s="237"/>
      <c r="B52" s="248"/>
      <c r="C52" s="239" t="s">
        <v>483</v>
      </c>
      <c r="D52" s="240" t="s">
        <v>311</v>
      </c>
      <c r="E52" s="241">
        <v>10</v>
      </c>
      <c r="F52" s="491"/>
      <c r="G52" s="242">
        <f>ROUND(E52*F52,2)</f>
        <v>0</v>
      </c>
      <c r="H52" s="508"/>
      <c r="I52" s="508"/>
      <c r="J52" s="508"/>
      <c r="K52" s="508"/>
      <c r="L52" s="508"/>
      <c r="M52" s="508"/>
      <c r="N52" s="508"/>
      <c r="O52" s="508"/>
      <c r="P52" s="508"/>
      <c r="Q52" s="508"/>
      <c r="R52" s="508"/>
      <c r="S52" s="508"/>
      <c r="T52" s="508"/>
      <c r="U52" s="508"/>
      <c r="V52" s="508"/>
      <c r="W52" s="508"/>
      <c r="X52" s="508"/>
      <c r="Y52" s="498"/>
    </row>
    <row r="53" spans="1:25" s="239" customFormat="1" ht="12.75">
      <c r="A53" s="237"/>
      <c r="B53" s="248"/>
      <c r="D53" s="240"/>
      <c r="E53" s="241"/>
      <c r="F53" s="509"/>
      <c r="G53" s="267" t="str">
        <f t="shared" si="1"/>
        <v> </v>
      </c>
      <c r="H53" s="508"/>
      <c r="I53" s="508"/>
      <c r="J53" s="508"/>
      <c r="K53" s="508"/>
      <c r="L53" s="508"/>
      <c r="M53" s="508"/>
      <c r="N53" s="508"/>
      <c r="O53" s="508"/>
      <c r="P53" s="508"/>
      <c r="Q53" s="508"/>
      <c r="R53" s="508"/>
      <c r="S53" s="508"/>
      <c r="T53" s="508"/>
      <c r="U53" s="508"/>
      <c r="V53" s="508"/>
      <c r="W53" s="508"/>
      <c r="X53" s="508"/>
      <c r="Y53" s="498"/>
    </row>
    <row r="54" spans="1:25" s="239" customFormat="1" ht="12.75">
      <c r="A54" s="237">
        <f>1+COUNT(A$2:A53)</f>
        <v>10</v>
      </c>
      <c r="B54" s="248"/>
      <c r="C54" s="239" t="s">
        <v>553</v>
      </c>
      <c r="D54" s="240"/>
      <c r="E54" s="241"/>
      <c r="F54" s="509"/>
      <c r="G54" s="267" t="str">
        <f t="shared" si="1"/>
        <v> </v>
      </c>
      <c r="H54" s="508"/>
      <c r="I54" s="508"/>
      <c r="J54" s="508"/>
      <c r="K54" s="508"/>
      <c r="L54" s="508"/>
      <c r="M54" s="508"/>
      <c r="N54" s="508"/>
      <c r="O54" s="508"/>
      <c r="P54" s="508"/>
      <c r="Q54" s="508"/>
      <c r="R54" s="508"/>
      <c r="S54" s="508"/>
      <c r="T54" s="508"/>
      <c r="U54" s="508"/>
      <c r="V54" s="508"/>
      <c r="W54" s="508"/>
      <c r="X54" s="508"/>
      <c r="Y54" s="498"/>
    </row>
    <row r="55" spans="1:25" s="239" customFormat="1" ht="38.25">
      <c r="A55" s="237"/>
      <c r="B55" s="248"/>
      <c r="C55" s="239" t="s">
        <v>753</v>
      </c>
      <c r="D55" s="240"/>
      <c r="E55" s="241"/>
      <c r="F55" s="509"/>
      <c r="G55" s="267" t="str">
        <f t="shared" si="1"/>
        <v> </v>
      </c>
      <c r="H55" s="508"/>
      <c r="I55" s="508"/>
      <c r="J55" s="508"/>
      <c r="K55" s="508"/>
      <c r="L55" s="508"/>
      <c r="M55" s="508"/>
      <c r="N55" s="508"/>
      <c r="O55" s="508"/>
      <c r="P55" s="508"/>
      <c r="Q55" s="508"/>
      <c r="R55" s="508"/>
      <c r="S55" s="508"/>
      <c r="T55" s="508"/>
      <c r="U55" s="508"/>
      <c r="V55" s="508"/>
      <c r="W55" s="508"/>
      <c r="X55" s="508"/>
      <c r="Y55" s="498"/>
    </row>
    <row r="56" spans="1:25" s="239" customFormat="1" ht="12.75">
      <c r="A56" s="237"/>
      <c r="B56" s="248"/>
      <c r="C56" s="239" t="s">
        <v>754</v>
      </c>
      <c r="D56" s="240" t="s">
        <v>254</v>
      </c>
      <c r="E56" s="241">
        <v>1</v>
      </c>
      <c r="F56" s="491"/>
      <c r="G56" s="242">
        <f>ROUND(E56*F56,2)</f>
        <v>0</v>
      </c>
      <c r="H56" s="508"/>
      <c r="I56" s="508"/>
      <c r="J56" s="508"/>
      <c r="K56" s="508"/>
      <c r="L56" s="508"/>
      <c r="M56" s="508"/>
      <c r="N56" s="508"/>
      <c r="O56" s="508"/>
      <c r="P56" s="508"/>
      <c r="Q56" s="508"/>
      <c r="R56" s="508"/>
      <c r="S56" s="508"/>
      <c r="T56" s="508"/>
      <c r="U56" s="508"/>
      <c r="V56" s="508"/>
      <c r="W56" s="508"/>
      <c r="X56" s="508"/>
      <c r="Y56" s="498"/>
    </row>
    <row r="57" spans="1:25" s="239" customFormat="1" ht="12.75">
      <c r="A57" s="237"/>
      <c r="B57" s="248"/>
      <c r="D57" s="240"/>
      <c r="E57" s="241"/>
      <c r="F57" s="509"/>
      <c r="G57" s="267"/>
      <c r="H57" s="508"/>
      <c r="I57" s="508"/>
      <c r="J57" s="508"/>
      <c r="K57" s="508"/>
      <c r="L57" s="508"/>
      <c r="M57" s="508"/>
      <c r="N57" s="508"/>
      <c r="O57" s="508"/>
      <c r="P57" s="508"/>
      <c r="Q57" s="508"/>
      <c r="R57" s="508"/>
      <c r="S57" s="508"/>
      <c r="T57" s="508"/>
      <c r="U57" s="508"/>
      <c r="V57" s="508"/>
      <c r="W57" s="508"/>
      <c r="X57" s="498"/>
      <c r="Y57" s="498"/>
    </row>
    <row r="58" spans="1:25" s="248" customFormat="1" ht="12.75">
      <c r="A58" s="237">
        <f>1+COUNT(A$4:A56)</f>
        <v>11</v>
      </c>
      <c r="C58" s="239" t="s">
        <v>755</v>
      </c>
      <c r="D58" s="240"/>
      <c r="E58" s="241"/>
      <c r="F58" s="509"/>
      <c r="G58" s="267"/>
      <c r="H58" s="508"/>
      <c r="I58" s="508"/>
      <c r="J58" s="508"/>
      <c r="K58" s="508"/>
      <c r="L58" s="508"/>
      <c r="M58" s="508"/>
      <c r="N58" s="508"/>
      <c r="O58" s="508"/>
      <c r="P58" s="508"/>
      <c r="Q58" s="508"/>
      <c r="R58" s="508"/>
      <c r="S58" s="508"/>
      <c r="T58" s="508"/>
      <c r="U58" s="508"/>
      <c r="V58" s="508"/>
      <c r="W58" s="508"/>
      <c r="X58" s="508"/>
      <c r="Y58" s="508"/>
    </row>
    <row r="59" spans="1:25" s="248" customFormat="1" ht="25.5">
      <c r="A59" s="237"/>
      <c r="C59" s="239" t="s">
        <v>756</v>
      </c>
      <c r="D59" s="240"/>
      <c r="E59" s="241"/>
      <c r="F59" s="509"/>
      <c r="G59" s="267"/>
      <c r="H59" s="508"/>
      <c r="I59" s="508"/>
      <c r="J59" s="508"/>
      <c r="K59" s="508"/>
      <c r="L59" s="508"/>
      <c r="M59" s="508"/>
      <c r="N59" s="508"/>
      <c r="O59" s="508"/>
      <c r="P59" s="508"/>
      <c r="Q59" s="508"/>
      <c r="R59" s="508"/>
      <c r="S59" s="508"/>
      <c r="T59" s="508"/>
      <c r="U59" s="508"/>
      <c r="V59" s="508"/>
      <c r="W59" s="508"/>
      <c r="X59" s="508"/>
      <c r="Y59" s="508"/>
    </row>
    <row r="60" spans="1:25" s="248" customFormat="1" ht="12.75">
      <c r="A60" s="237"/>
      <c r="C60" s="239" t="s">
        <v>757</v>
      </c>
      <c r="D60" s="240" t="s">
        <v>71</v>
      </c>
      <c r="E60" s="241">
        <v>1</v>
      </c>
      <c r="F60" s="491"/>
      <c r="G60" s="242">
        <f>ROUND(E60*F60,2)</f>
        <v>0</v>
      </c>
      <c r="H60" s="508"/>
      <c r="I60" s="508"/>
      <c r="J60" s="508"/>
      <c r="K60" s="508"/>
      <c r="L60" s="508"/>
      <c r="M60" s="508"/>
      <c r="N60" s="508"/>
      <c r="O60" s="508"/>
      <c r="P60" s="508"/>
      <c r="Q60" s="508"/>
      <c r="R60" s="508"/>
      <c r="S60" s="508"/>
      <c r="T60" s="508"/>
      <c r="U60" s="508"/>
      <c r="V60" s="508"/>
      <c r="W60" s="508"/>
      <c r="X60" s="508"/>
      <c r="Y60" s="508"/>
    </row>
    <row r="61" spans="1:24" ht="12.75">
      <c r="A61" s="237"/>
      <c r="B61" s="248"/>
      <c r="F61" s="524"/>
      <c r="G61" s="345"/>
      <c r="H61" s="508"/>
      <c r="I61" s="508"/>
      <c r="J61" s="508"/>
      <c r="K61" s="508"/>
      <c r="L61" s="508"/>
      <c r="M61" s="508"/>
      <c r="N61" s="508"/>
      <c r="O61" s="508"/>
      <c r="P61" s="508"/>
      <c r="Q61" s="508"/>
      <c r="R61" s="508"/>
      <c r="S61" s="508"/>
      <c r="T61" s="508"/>
      <c r="U61" s="508"/>
      <c r="V61" s="508"/>
      <c r="W61" s="508"/>
      <c r="X61" s="508"/>
    </row>
    <row r="62" spans="1:24" ht="12.75">
      <c r="A62" s="397"/>
      <c r="B62" s="398"/>
      <c r="C62" s="399" t="str">
        <f>C1</f>
        <v>KOMPRIMIRAN ZRAK IZDELOVALNEGA LABORATORIJA</v>
      </c>
      <c r="D62" s="400"/>
      <c r="E62" s="401"/>
      <c r="F62" s="402"/>
      <c r="G62" s="402">
        <f>SUM(G3:G61)</f>
        <v>0</v>
      </c>
      <c r="H62" s="508"/>
      <c r="I62" s="508"/>
      <c r="J62" s="508"/>
      <c r="K62" s="508"/>
      <c r="L62" s="508"/>
      <c r="M62" s="508"/>
      <c r="N62" s="508"/>
      <c r="O62" s="508"/>
      <c r="P62" s="508"/>
      <c r="Q62" s="508"/>
      <c r="R62" s="508"/>
      <c r="S62" s="508"/>
      <c r="T62" s="508"/>
      <c r="U62" s="508"/>
      <c r="V62" s="508"/>
      <c r="W62" s="508"/>
      <c r="X62" s="508"/>
    </row>
    <row r="63" spans="1:24" ht="12.75">
      <c r="A63" s="237"/>
      <c r="B63" s="248"/>
      <c r="F63" s="345"/>
      <c r="G63" s="345"/>
      <c r="H63" s="508"/>
      <c r="I63" s="508"/>
      <c r="J63" s="508"/>
      <c r="K63" s="508"/>
      <c r="L63" s="508"/>
      <c r="M63" s="508"/>
      <c r="N63" s="508"/>
      <c r="O63" s="508"/>
      <c r="P63" s="508"/>
      <c r="Q63" s="508"/>
      <c r="R63" s="508"/>
      <c r="S63" s="508"/>
      <c r="T63" s="508"/>
      <c r="U63" s="508"/>
      <c r="V63" s="508"/>
      <c r="W63" s="508"/>
      <c r="X63" s="508"/>
    </row>
    <row r="64" spans="1:24" ht="12.75">
      <c r="A64" s="237"/>
      <c r="B64" s="248"/>
      <c r="F64" s="345"/>
      <c r="G64" s="345"/>
      <c r="H64" s="508"/>
      <c r="I64" s="508"/>
      <c r="J64" s="508"/>
      <c r="K64" s="508"/>
      <c r="L64" s="508"/>
      <c r="M64" s="508"/>
      <c r="N64" s="508"/>
      <c r="O64" s="508"/>
      <c r="P64" s="508"/>
      <c r="Q64" s="508"/>
      <c r="R64" s="508"/>
      <c r="S64" s="508"/>
      <c r="T64" s="508"/>
      <c r="U64" s="508"/>
      <c r="V64" s="508"/>
      <c r="W64" s="508"/>
      <c r="X64" s="508"/>
    </row>
    <row r="65" spans="1:24" ht="12.75">
      <c r="A65" s="237"/>
      <c r="B65" s="248"/>
      <c r="F65" s="345"/>
      <c r="G65" s="345"/>
      <c r="H65" s="508"/>
      <c r="I65" s="508"/>
      <c r="J65" s="508"/>
      <c r="K65" s="508"/>
      <c r="L65" s="508"/>
      <c r="M65" s="508"/>
      <c r="N65" s="508"/>
      <c r="O65" s="508"/>
      <c r="P65" s="508"/>
      <c r="Q65" s="508"/>
      <c r="R65" s="508"/>
      <c r="S65" s="508"/>
      <c r="T65" s="508"/>
      <c r="U65" s="508"/>
      <c r="V65" s="508"/>
      <c r="W65" s="508"/>
      <c r="X65" s="508"/>
    </row>
    <row r="66" spans="1:24" ht="12.75">
      <c r="A66" s="237"/>
      <c r="B66" s="248"/>
      <c r="F66" s="345"/>
      <c r="G66" s="345"/>
      <c r="H66" s="508"/>
      <c r="I66" s="508"/>
      <c r="J66" s="508"/>
      <c r="K66" s="508"/>
      <c r="L66" s="508"/>
      <c r="M66" s="508"/>
      <c r="N66" s="508"/>
      <c r="O66" s="508"/>
      <c r="P66" s="508"/>
      <c r="Q66" s="508"/>
      <c r="R66" s="508"/>
      <c r="S66" s="508"/>
      <c r="T66" s="508"/>
      <c r="U66" s="508"/>
      <c r="V66" s="508"/>
      <c r="W66" s="508"/>
      <c r="X66" s="508"/>
    </row>
    <row r="67" spans="1:24" ht="12.75">
      <c r="A67" s="237"/>
      <c r="B67" s="248"/>
      <c r="F67" s="345"/>
      <c r="G67" s="345"/>
      <c r="H67" s="508"/>
      <c r="I67" s="508"/>
      <c r="J67" s="508"/>
      <c r="K67" s="508"/>
      <c r="L67" s="508"/>
      <c r="M67" s="508"/>
      <c r="N67" s="508"/>
      <c r="O67" s="508"/>
      <c r="P67" s="508"/>
      <c r="Q67" s="508"/>
      <c r="R67" s="508"/>
      <c r="S67" s="508"/>
      <c r="T67" s="508"/>
      <c r="U67" s="508"/>
      <c r="V67" s="508"/>
      <c r="W67" s="508"/>
      <c r="X67" s="508"/>
    </row>
    <row r="68" spans="1:24" ht="12.75">
      <c r="A68" s="237"/>
      <c r="B68" s="248"/>
      <c r="F68" s="345"/>
      <c r="G68" s="345"/>
      <c r="H68" s="508"/>
      <c r="I68" s="508"/>
      <c r="J68" s="508"/>
      <c r="K68" s="508"/>
      <c r="L68" s="508"/>
      <c r="M68" s="508"/>
      <c r="N68" s="508"/>
      <c r="O68" s="508"/>
      <c r="P68" s="508"/>
      <c r="Q68" s="508"/>
      <c r="R68" s="508"/>
      <c r="S68" s="508"/>
      <c r="T68" s="508"/>
      <c r="U68" s="508"/>
      <c r="V68" s="508"/>
      <c r="W68" s="508"/>
      <c r="X68" s="508"/>
    </row>
    <row r="69" spans="1:24" ht="12.75">
      <c r="A69" s="237"/>
      <c r="B69" s="248"/>
      <c r="F69" s="345"/>
      <c r="G69" s="345"/>
      <c r="H69" s="508"/>
      <c r="I69" s="508"/>
      <c r="J69" s="508"/>
      <c r="K69" s="508"/>
      <c r="L69" s="508"/>
      <c r="M69" s="508"/>
      <c r="N69" s="508"/>
      <c r="O69" s="508"/>
      <c r="P69" s="508"/>
      <c r="Q69" s="508"/>
      <c r="R69" s="508"/>
      <c r="S69" s="508"/>
      <c r="T69" s="508"/>
      <c r="U69" s="508"/>
      <c r="V69" s="508"/>
      <c r="W69" s="508"/>
      <c r="X69" s="508"/>
    </row>
    <row r="70" spans="1:24" ht="12.75">
      <c r="A70" s="237"/>
      <c r="B70" s="248"/>
      <c r="F70" s="345"/>
      <c r="G70" s="345"/>
      <c r="H70" s="508"/>
      <c r="I70" s="508"/>
      <c r="J70" s="508"/>
      <c r="K70" s="508"/>
      <c r="L70" s="508"/>
      <c r="M70" s="508"/>
      <c r="N70" s="508"/>
      <c r="O70" s="508"/>
      <c r="P70" s="508"/>
      <c r="Q70" s="508"/>
      <c r="R70" s="508"/>
      <c r="S70" s="508"/>
      <c r="T70" s="508"/>
      <c r="U70" s="508"/>
      <c r="V70" s="508"/>
      <c r="W70" s="508"/>
      <c r="X70" s="508"/>
    </row>
    <row r="71" spans="1:24" ht="12.75">
      <c r="A71" s="237"/>
      <c r="B71" s="248"/>
      <c r="F71" s="345"/>
      <c r="G71" s="345"/>
      <c r="H71" s="508"/>
      <c r="I71" s="508"/>
      <c r="J71" s="508"/>
      <c r="K71" s="508"/>
      <c r="L71" s="508"/>
      <c r="M71" s="508"/>
      <c r="N71" s="508"/>
      <c r="O71" s="508"/>
      <c r="P71" s="508"/>
      <c r="Q71" s="508"/>
      <c r="R71" s="508"/>
      <c r="S71" s="508"/>
      <c r="T71" s="508"/>
      <c r="U71" s="508"/>
      <c r="V71" s="508"/>
      <c r="W71" s="508"/>
      <c r="X71" s="508"/>
    </row>
    <row r="72" spans="1:24" ht="12.75">
      <c r="A72" s="237"/>
      <c r="B72" s="248"/>
      <c r="F72" s="345"/>
      <c r="G72" s="345"/>
      <c r="H72" s="508"/>
      <c r="I72" s="508"/>
      <c r="J72" s="508"/>
      <c r="K72" s="508"/>
      <c r="L72" s="508"/>
      <c r="M72" s="508"/>
      <c r="N72" s="508"/>
      <c r="O72" s="508"/>
      <c r="P72" s="508"/>
      <c r="Q72" s="508"/>
      <c r="R72" s="508"/>
      <c r="S72" s="508"/>
      <c r="T72" s="508"/>
      <c r="U72" s="508"/>
      <c r="V72" s="508"/>
      <c r="W72" s="508"/>
      <c r="X72" s="508"/>
    </row>
    <row r="73" spans="1:24" ht="12.75">
      <c r="A73" s="237"/>
      <c r="B73" s="248"/>
      <c r="F73" s="345"/>
      <c r="G73" s="345"/>
      <c r="H73" s="508"/>
      <c r="I73" s="508"/>
      <c r="J73" s="508"/>
      <c r="K73" s="508"/>
      <c r="L73" s="508"/>
      <c r="M73" s="508"/>
      <c r="N73" s="508"/>
      <c r="O73" s="508"/>
      <c r="P73" s="508"/>
      <c r="Q73" s="508"/>
      <c r="R73" s="508"/>
      <c r="S73" s="508"/>
      <c r="T73" s="508"/>
      <c r="U73" s="508"/>
      <c r="V73" s="508"/>
      <c r="W73" s="508"/>
      <c r="X73" s="508"/>
    </row>
    <row r="74" spans="1:24" ht="12.75">
      <c r="A74" s="237"/>
      <c r="B74" s="248"/>
      <c r="F74" s="345"/>
      <c r="G74" s="345"/>
      <c r="H74" s="508"/>
      <c r="I74" s="508"/>
      <c r="J74" s="508"/>
      <c r="K74" s="508"/>
      <c r="L74" s="508"/>
      <c r="M74" s="508"/>
      <c r="N74" s="508"/>
      <c r="O74" s="508"/>
      <c r="P74" s="508"/>
      <c r="Q74" s="508"/>
      <c r="R74" s="508"/>
      <c r="S74" s="508"/>
      <c r="T74" s="508"/>
      <c r="U74" s="508"/>
      <c r="V74" s="508"/>
      <c r="W74" s="508"/>
      <c r="X74" s="508"/>
    </row>
    <row r="75" spans="1:24" ht="12.75">
      <c r="A75" s="237"/>
      <c r="B75" s="248"/>
      <c r="F75" s="345"/>
      <c r="G75" s="345"/>
      <c r="H75" s="508"/>
      <c r="I75" s="508"/>
      <c r="J75" s="508"/>
      <c r="K75" s="508"/>
      <c r="L75" s="508"/>
      <c r="M75" s="508"/>
      <c r="N75" s="508"/>
      <c r="O75" s="508"/>
      <c r="P75" s="508"/>
      <c r="Q75" s="508"/>
      <c r="R75" s="508"/>
      <c r="S75" s="508"/>
      <c r="T75" s="508"/>
      <c r="U75" s="508"/>
      <c r="V75" s="508"/>
      <c r="W75" s="508"/>
      <c r="X75" s="508"/>
    </row>
    <row r="76" spans="1:24" ht="12.75">
      <c r="A76" s="237"/>
      <c r="B76" s="248"/>
      <c r="F76" s="345"/>
      <c r="G76" s="345"/>
      <c r="H76" s="508"/>
      <c r="I76" s="508"/>
      <c r="J76" s="508"/>
      <c r="K76" s="508"/>
      <c r="L76" s="508"/>
      <c r="M76" s="508"/>
      <c r="N76" s="508"/>
      <c r="O76" s="508"/>
      <c r="P76" s="508"/>
      <c r="Q76" s="508"/>
      <c r="R76" s="508"/>
      <c r="S76" s="508"/>
      <c r="T76" s="508"/>
      <c r="U76" s="508"/>
      <c r="V76" s="508"/>
      <c r="W76" s="508"/>
      <c r="X76" s="508"/>
    </row>
    <row r="77" spans="1:24" ht="12.75">
      <c r="A77" s="237"/>
      <c r="B77" s="248"/>
      <c r="F77" s="345"/>
      <c r="G77" s="345"/>
      <c r="H77" s="508"/>
      <c r="I77" s="508"/>
      <c r="J77" s="508"/>
      <c r="K77" s="508"/>
      <c r="L77" s="508"/>
      <c r="M77" s="508"/>
      <c r="N77" s="508"/>
      <c r="O77" s="508"/>
      <c r="P77" s="508"/>
      <c r="Q77" s="508"/>
      <c r="R77" s="508"/>
      <c r="S77" s="508"/>
      <c r="T77" s="508"/>
      <c r="U77" s="508"/>
      <c r="V77" s="508"/>
      <c r="W77" s="508"/>
      <c r="X77" s="508"/>
    </row>
    <row r="78" spans="1:24" ht="12.75">
      <c r="A78" s="237"/>
      <c r="B78" s="248"/>
      <c r="F78" s="345"/>
      <c r="G78" s="345"/>
      <c r="H78" s="508"/>
      <c r="I78" s="508"/>
      <c r="J78" s="508"/>
      <c r="K78" s="508"/>
      <c r="L78" s="508"/>
      <c r="M78" s="508"/>
      <c r="N78" s="508"/>
      <c r="O78" s="508"/>
      <c r="P78" s="508"/>
      <c r="Q78" s="508"/>
      <c r="R78" s="508"/>
      <c r="S78" s="508"/>
      <c r="T78" s="508"/>
      <c r="U78" s="508"/>
      <c r="V78" s="508"/>
      <c r="W78" s="508"/>
      <c r="X78" s="508"/>
    </row>
    <row r="79" spans="1:24" ht="12.75">
      <c r="A79" s="237"/>
      <c r="B79" s="248"/>
      <c r="F79" s="345"/>
      <c r="G79" s="345"/>
      <c r="H79" s="508"/>
      <c r="I79" s="508"/>
      <c r="J79" s="508"/>
      <c r="K79" s="508"/>
      <c r="L79" s="508"/>
      <c r="M79" s="508"/>
      <c r="N79" s="508"/>
      <c r="O79" s="508"/>
      <c r="P79" s="508"/>
      <c r="Q79" s="508"/>
      <c r="R79" s="508"/>
      <c r="S79" s="508"/>
      <c r="T79" s="508"/>
      <c r="U79" s="508"/>
      <c r="V79" s="508"/>
      <c r="W79" s="508"/>
      <c r="X79" s="508"/>
    </row>
    <row r="80" spans="1:24" ht="12.75">
      <c r="A80" s="237"/>
      <c r="B80" s="248"/>
      <c r="F80" s="345"/>
      <c r="G80" s="345"/>
      <c r="H80" s="508"/>
      <c r="I80" s="508"/>
      <c r="J80" s="508"/>
      <c r="K80" s="508"/>
      <c r="L80" s="508"/>
      <c r="M80" s="508"/>
      <c r="N80" s="508"/>
      <c r="O80" s="508"/>
      <c r="P80" s="508"/>
      <c r="Q80" s="508"/>
      <c r="R80" s="508"/>
      <c r="S80" s="508"/>
      <c r="T80" s="508"/>
      <c r="U80" s="508"/>
      <c r="V80" s="508"/>
      <c r="W80" s="508"/>
      <c r="X80" s="508"/>
    </row>
    <row r="81" spans="1:24" ht="12.75">
      <c r="A81" s="237"/>
      <c r="B81" s="248"/>
      <c r="F81" s="345"/>
      <c r="G81" s="345"/>
      <c r="H81" s="508"/>
      <c r="I81" s="508"/>
      <c r="J81" s="508"/>
      <c r="K81" s="508"/>
      <c r="L81" s="508"/>
      <c r="M81" s="508"/>
      <c r="N81" s="508"/>
      <c r="O81" s="508"/>
      <c r="P81" s="508"/>
      <c r="Q81" s="508"/>
      <c r="R81" s="508"/>
      <c r="S81" s="508"/>
      <c r="T81" s="508"/>
      <c r="U81" s="508"/>
      <c r="V81" s="508"/>
      <c r="W81" s="508"/>
      <c r="X81" s="508"/>
    </row>
    <row r="82" spans="1:24" ht="12.75">
      <c r="A82" s="237"/>
      <c r="B82" s="248"/>
      <c r="F82" s="345"/>
      <c r="G82" s="345"/>
      <c r="H82" s="508"/>
      <c r="I82" s="508"/>
      <c r="J82" s="508"/>
      <c r="K82" s="508"/>
      <c r="L82" s="508"/>
      <c r="M82" s="508"/>
      <c r="N82" s="508"/>
      <c r="O82" s="508"/>
      <c r="P82" s="508"/>
      <c r="Q82" s="508"/>
      <c r="R82" s="508"/>
      <c r="S82" s="508"/>
      <c r="T82" s="508"/>
      <c r="U82" s="508"/>
      <c r="V82" s="508"/>
      <c r="W82" s="508"/>
      <c r="X82" s="508"/>
    </row>
    <row r="83" spans="1:24" ht="12.75">
      <c r="A83" s="237"/>
      <c r="B83" s="248"/>
      <c r="F83" s="345"/>
      <c r="G83" s="345"/>
      <c r="H83" s="508"/>
      <c r="I83" s="508"/>
      <c r="J83" s="508"/>
      <c r="K83" s="508"/>
      <c r="L83" s="508"/>
      <c r="M83" s="508"/>
      <c r="N83" s="508"/>
      <c r="O83" s="508"/>
      <c r="P83" s="508"/>
      <c r="Q83" s="508"/>
      <c r="R83" s="508"/>
      <c r="S83" s="508"/>
      <c r="T83" s="508"/>
      <c r="U83" s="508"/>
      <c r="V83" s="508"/>
      <c r="W83" s="508"/>
      <c r="X83" s="508"/>
    </row>
    <row r="84" spans="1:24" ht="12.75">
      <c r="A84" s="237"/>
      <c r="B84" s="248"/>
      <c r="F84" s="345"/>
      <c r="G84" s="345"/>
      <c r="H84" s="508"/>
      <c r="I84" s="508"/>
      <c r="J84" s="508"/>
      <c r="K84" s="508"/>
      <c r="L84" s="508"/>
      <c r="M84" s="508"/>
      <c r="N84" s="508"/>
      <c r="O84" s="508"/>
      <c r="P84" s="508"/>
      <c r="Q84" s="508"/>
      <c r="R84" s="508"/>
      <c r="S84" s="508"/>
      <c r="T84" s="508"/>
      <c r="U84" s="508"/>
      <c r="V84" s="508"/>
      <c r="W84" s="508"/>
      <c r="X84" s="508"/>
    </row>
    <row r="85" spans="1:24" ht="12.75">
      <c r="A85" s="237"/>
      <c r="B85" s="248"/>
      <c r="F85" s="345"/>
      <c r="G85" s="345"/>
      <c r="H85" s="508"/>
      <c r="I85" s="508"/>
      <c r="J85" s="508"/>
      <c r="K85" s="508"/>
      <c r="L85" s="508"/>
      <c r="M85" s="508"/>
      <c r="N85" s="508"/>
      <c r="O85" s="508"/>
      <c r="P85" s="508"/>
      <c r="Q85" s="508"/>
      <c r="R85" s="508"/>
      <c r="S85" s="508"/>
      <c r="T85" s="508"/>
      <c r="U85" s="508"/>
      <c r="V85" s="508"/>
      <c r="W85" s="508"/>
      <c r="X85" s="508"/>
    </row>
    <row r="86" spans="1:24" ht="12.75">
      <c r="A86" s="237"/>
      <c r="B86" s="248"/>
      <c r="F86" s="345"/>
      <c r="G86" s="345"/>
      <c r="H86" s="508"/>
      <c r="I86" s="508"/>
      <c r="J86" s="508"/>
      <c r="K86" s="508"/>
      <c r="L86" s="508"/>
      <c r="M86" s="508"/>
      <c r="N86" s="508"/>
      <c r="O86" s="508"/>
      <c r="P86" s="508"/>
      <c r="Q86" s="508"/>
      <c r="R86" s="508"/>
      <c r="S86" s="508"/>
      <c r="T86" s="508"/>
      <c r="U86" s="508"/>
      <c r="V86" s="508"/>
      <c r="W86" s="508"/>
      <c r="X86" s="508"/>
    </row>
    <row r="87" spans="1:24" ht="12.75">
      <c r="A87" s="237"/>
      <c r="B87" s="248"/>
      <c r="F87" s="345"/>
      <c r="G87" s="345"/>
      <c r="H87" s="508"/>
      <c r="I87" s="508"/>
      <c r="J87" s="508"/>
      <c r="K87" s="508"/>
      <c r="L87" s="508"/>
      <c r="M87" s="508"/>
      <c r="N87" s="508"/>
      <c r="O87" s="508"/>
      <c r="P87" s="508"/>
      <c r="Q87" s="508"/>
      <c r="R87" s="508"/>
      <c r="S87" s="508"/>
      <c r="T87" s="508"/>
      <c r="U87" s="508"/>
      <c r="V87" s="508"/>
      <c r="W87" s="508"/>
      <c r="X87" s="508"/>
    </row>
    <row r="88" spans="1:24" ht="12.75">
      <c r="A88" s="237"/>
      <c r="B88" s="248"/>
      <c r="F88" s="345"/>
      <c r="G88" s="345"/>
      <c r="H88" s="508"/>
      <c r="I88" s="508"/>
      <c r="J88" s="508"/>
      <c r="K88" s="508"/>
      <c r="L88" s="508"/>
      <c r="M88" s="508"/>
      <c r="N88" s="508"/>
      <c r="O88" s="508"/>
      <c r="P88" s="508"/>
      <c r="Q88" s="508"/>
      <c r="R88" s="508"/>
      <c r="S88" s="508"/>
      <c r="T88" s="508"/>
      <c r="U88" s="508"/>
      <c r="V88" s="508"/>
      <c r="W88" s="508"/>
      <c r="X88" s="508"/>
    </row>
    <row r="89" spans="1:24" ht="12.75">
      <c r="A89" s="237"/>
      <c r="B89" s="248"/>
      <c r="F89" s="345"/>
      <c r="G89" s="345"/>
      <c r="H89" s="508"/>
      <c r="I89" s="508"/>
      <c r="J89" s="508"/>
      <c r="K89" s="508"/>
      <c r="L89" s="508"/>
      <c r="M89" s="508"/>
      <c r="N89" s="508"/>
      <c r="O89" s="508"/>
      <c r="P89" s="508"/>
      <c r="Q89" s="508"/>
      <c r="R89" s="508"/>
      <c r="S89" s="508"/>
      <c r="T89" s="508"/>
      <c r="U89" s="508"/>
      <c r="V89" s="508"/>
      <c r="W89" s="508"/>
      <c r="X89" s="508"/>
    </row>
    <row r="90" spans="1:24" ht="12.75">
      <c r="A90" s="237"/>
      <c r="B90" s="248"/>
      <c r="F90" s="345"/>
      <c r="G90" s="345"/>
      <c r="H90" s="508"/>
      <c r="I90" s="508"/>
      <c r="J90" s="508"/>
      <c r="K90" s="508"/>
      <c r="L90" s="508"/>
      <c r="M90" s="508"/>
      <c r="N90" s="508"/>
      <c r="O90" s="508"/>
      <c r="P90" s="508"/>
      <c r="Q90" s="508"/>
      <c r="R90" s="508"/>
      <c r="S90" s="508"/>
      <c r="T90" s="508"/>
      <c r="U90" s="508"/>
      <c r="V90" s="508"/>
      <c r="W90" s="508"/>
      <c r="X90" s="508"/>
    </row>
    <row r="91" spans="1:24" ht="12.75">
      <c r="A91" s="237"/>
      <c r="B91" s="248"/>
      <c r="F91" s="345"/>
      <c r="G91" s="345"/>
      <c r="H91" s="508"/>
      <c r="I91" s="508"/>
      <c r="J91" s="508"/>
      <c r="K91" s="508"/>
      <c r="L91" s="508"/>
      <c r="M91" s="508"/>
      <c r="N91" s="508"/>
      <c r="O91" s="508"/>
      <c r="P91" s="508"/>
      <c r="Q91" s="508"/>
      <c r="R91" s="508"/>
      <c r="S91" s="508"/>
      <c r="T91" s="508"/>
      <c r="U91" s="508"/>
      <c r="V91" s="508"/>
      <c r="W91" s="508"/>
      <c r="X91" s="508"/>
    </row>
    <row r="92" spans="1:24" ht="12.75">
      <c r="A92" s="237"/>
      <c r="B92" s="248"/>
      <c r="F92" s="345"/>
      <c r="G92" s="345"/>
      <c r="H92" s="508"/>
      <c r="I92" s="508"/>
      <c r="J92" s="508"/>
      <c r="K92" s="508"/>
      <c r="L92" s="508"/>
      <c r="M92" s="508"/>
      <c r="N92" s="508"/>
      <c r="O92" s="508"/>
      <c r="P92" s="508"/>
      <c r="Q92" s="508"/>
      <c r="R92" s="508"/>
      <c r="S92" s="508"/>
      <c r="T92" s="508"/>
      <c r="U92" s="508"/>
      <c r="V92" s="508"/>
      <c r="W92" s="508"/>
      <c r="X92" s="508"/>
    </row>
    <row r="93" spans="1:24" ht="12.75">
      <c r="A93" s="237"/>
      <c r="B93" s="248"/>
      <c r="F93" s="345"/>
      <c r="G93" s="345"/>
      <c r="H93" s="508"/>
      <c r="I93" s="508"/>
      <c r="J93" s="508"/>
      <c r="K93" s="508"/>
      <c r="L93" s="508"/>
      <c r="M93" s="508"/>
      <c r="N93" s="508"/>
      <c r="O93" s="508"/>
      <c r="P93" s="508"/>
      <c r="Q93" s="508"/>
      <c r="R93" s="508"/>
      <c r="S93" s="508"/>
      <c r="T93" s="508"/>
      <c r="U93" s="508"/>
      <c r="V93" s="508"/>
      <c r="W93" s="508"/>
      <c r="X93" s="508"/>
    </row>
    <row r="94" spans="1:24" ht="12.75">
      <c r="A94" s="237"/>
      <c r="B94" s="248"/>
      <c r="F94" s="345"/>
      <c r="G94" s="345"/>
      <c r="H94" s="508"/>
      <c r="I94" s="508"/>
      <c r="J94" s="508"/>
      <c r="K94" s="508"/>
      <c r="L94" s="508"/>
      <c r="M94" s="508"/>
      <c r="N94" s="508"/>
      <c r="O94" s="508"/>
      <c r="P94" s="508"/>
      <c r="Q94" s="508"/>
      <c r="R94" s="508"/>
      <c r="S94" s="508"/>
      <c r="T94" s="508"/>
      <c r="U94" s="508"/>
      <c r="V94" s="508"/>
      <c r="W94" s="508"/>
      <c r="X94" s="508"/>
    </row>
    <row r="95" spans="1:24" ht="12.75">
      <c r="A95" s="237"/>
      <c r="B95" s="248"/>
      <c r="F95" s="345"/>
      <c r="G95" s="345"/>
      <c r="H95" s="508"/>
      <c r="I95" s="508"/>
      <c r="J95" s="508"/>
      <c r="K95" s="508"/>
      <c r="L95" s="508"/>
      <c r="M95" s="508"/>
      <c r="N95" s="508"/>
      <c r="O95" s="508"/>
      <c r="P95" s="508"/>
      <c r="Q95" s="508"/>
      <c r="R95" s="508"/>
      <c r="S95" s="508"/>
      <c r="T95" s="508"/>
      <c r="U95" s="508"/>
      <c r="V95" s="508"/>
      <c r="W95" s="508"/>
      <c r="X95" s="508"/>
    </row>
    <row r="96" spans="1:24" ht="12.75">
      <c r="A96" s="237"/>
      <c r="B96" s="248"/>
      <c r="F96" s="345"/>
      <c r="G96" s="345"/>
      <c r="H96" s="508"/>
      <c r="I96" s="508"/>
      <c r="J96" s="508"/>
      <c r="K96" s="508"/>
      <c r="L96" s="508"/>
      <c r="M96" s="508"/>
      <c r="N96" s="508"/>
      <c r="O96" s="508"/>
      <c r="P96" s="508"/>
      <c r="Q96" s="508"/>
      <c r="R96" s="508"/>
      <c r="S96" s="508"/>
      <c r="T96" s="508"/>
      <c r="U96" s="508"/>
      <c r="V96" s="508"/>
      <c r="W96" s="508"/>
      <c r="X96" s="508"/>
    </row>
    <row r="97" spans="1:24" ht="12.75">
      <c r="A97" s="237"/>
      <c r="B97" s="248"/>
      <c r="F97" s="345"/>
      <c r="G97" s="345"/>
      <c r="H97" s="508"/>
      <c r="I97" s="508"/>
      <c r="J97" s="508"/>
      <c r="K97" s="508"/>
      <c r="L97" s="508"/>
      <c r="M97" s="508"/>
      <c r="N97" s="508"/>
      <c r="O97" s="508"/>
      <c r="P97" s="508"/>
      <c r="Q97" s="508"/>
      <c r="R97" s="508"/>
      <c r="S97" s="508"/>
      <c r="T97" s="508"/>
      <c r="U97" s="508"/>
      <c r="V97" s="508"/>
      <c r="W97" s="508"/>
      <c r="X97" s="508"/>
    </row>
    <row r="98" spans="1:24" ht="12.75">
      <c r="A98" s="237"/>
      <c r="B98" s="248"/>
      <c r="F98" s="345"/>
      <c r="G98" s="345"/>
      <c r="H98" s="508"/>
      <c r="I98" s="508"/>
      <c r="J98" s="508"/>
      <c r="K98" s="508"/>
      <c r="L98" s="508"/>
      <c r="M98" s="508"/>
      <c r="N98" s="508"/>
      <c r="O98" s="508"/>
      <c r="P98" s="508"/>
      <c r="Q98" s="508"/>
      <c r="R98" s="508"/>
      <c r="S98" s="508"/>
      <c r="T98" s="508"/>
      <c r="U98" s="508"/>
      <c r="V98" s="508"/>
      <c r="W98" s="508"/>
      <c r="X98" s="508"/>
    </row>
    <row r="99" spans="1:24" ht="12.75">
      <c r="A99" s="237"/>
      <c r="B99" s="248"/>
      <c r="F99" s="345"/>
      <c r="G99" s="345"/>
      <c r="H99" s="508"/>
      <c r="I99" s="508"/>
      <c r="J99" s="508"/>
      <c r="K99" s="508"/>
      <c r="L99" s="508"/>
      <c r="M99" s="508"/>
      <c r="N99" s="508"/>
      <c r="O99" s="508"/>
      <c r="P99" s="508"/>
      <c r="Q99" s="508"/>
      <c r="R99" s="508"/>
      <c r="S99" s="508"/>
      <c r="T99" s="508"/>
      <c r="U99" s="508"/>
      <c r="V99" s="508"/>
      <c r="W99" s="508"/>
      <c r="X99" s="508"/>
    </row>
    <row r="100" spans="1:24" ht="12.75">
      <c r="A100" s="237"/>
      <c r="B100" s="248"/>
      <c r="F100" s="345"/>
      <c r="G100" s="345"/>
      <c r="H100" s="508"/>
      <c r="I100" s="508"/>
      <c r="J100" s="508"/>
      <c r="K100" s="508"/>
      <c r="L100" s="508"/>
      <c r="M100" s="508"/>
      <c r="N100" s="508"/>
      <c r="O100" s="508"/>
      <c r="P100" s="508"/>
      <c r="Q100" s="508"/>
      <c r="R100" s="508"/>
      <c r="S100" s="508"/>
      <c r="T100" s="508"/>
      <c r="U100" s="508"/>
      <c r="V100" s="508"/>
      <c r="W100" s="508"/>
      <c r="X100" s="508"/>
    </row>
    <row r="101" spans="1:24" ht="12.75">
      <c r="A101" s="237"/>
      <c r="B101" s="248"/>
      <c r="F101" s="345"/>
      <c r="G101" s="345"/>
      <c r="H101" s="508"/>
      <c r="I101" s="508"/>
      <c r="J101" s="508"/>
      <c r="K101" s="508"/>
      <c r="L101" s="508"/>
      <c r="M101" s="508"/>
      <c r="N101" s="508"/>
      <c r="O101" s="508"/>
      <c r="P101" s="508"/>
      <c r="Q101" s="508"/>
      <c r="R101" s="508"/>
      <c r="S101" s="508"/>
      <c r="T101" s="508"/>
      <c r="U101" s="508"/>
      <c r="V101" s="508"/>
      <c r="W101" s="508"/>
      <c r="X101" s="508"/>
    </row>
    <row r="102" spans="1:24" ht="12.75">
      <c r="A102" s="237"/>
      <c r="B102" s="248"/>
      <c r="F102" s="345"/>
      <c r="G102" s="345"/>
      <c r="H102" s="508"/>
      <c r="I102" s="508"/>
      <c r="J102" s="508"/>
      <c r="K102" s="508"/>
      <c r="L102" s="508"/>
      <c r="M102" s="508"/>
      <c r="N102" s="508"/>
      <c r="O102" s="508"/>
      <c r="P102" s="508"/>
      <c r="Q102" s="508"/>
      <c r="R102" s="508"/>
      <c r="S102" s="508"/>
      <c r="T102" s="508"/>
      <c r="U102" s="508"/>
      <c r="V102" s="508"/>
      <c r="W102" s="508"/>
      <c r="X102" s="508"/>
    </row>
    <row r="103" spans="1:24" ht="12.75">
      <c r="A103" s="237"/>
      <c r="B103" s="248"/>
      <c r="F103" s="345"/>
      <c r="G103" s="345"/>
      <c r="H103" s="508"/>
      <c r="I103" s="508"/>
      <c r="J103" s="508"/>
      <c r="K103" s="508"/>
      <c r="L103" s="508"/>
      <c r="M103" s="508"/>
      <c r="N103" s="508"/>
      <c r="O103" s="508"/>
      <c r="P103" s="508"/>
      <c r="Q103" s="508"/>
      <c r="R103" s="508"/>
      <c r="S103" s="508"/>
      <c r="T103" s="508"/>
      <c r="U103" s="508"/>
      <c r="V103" s="508"/>
      <c r="W103" s="508"/>
      <c r="X103" s="508"/>
    </row>
    <row r="104" spans="1:24" ht="12.75">
      <c r="A104" s="237"/>
      <c r="B104" s="248"/>
      <c r="F104" s="345"/>
      <c r="G104" s="345"/>
      <c r="H104" s="508"/>
      <c r="I104" s="508"/>
      <c r="J104" s="508"/>
      <c r="K104" s="508"/>
      <c r="L104" s="508"/>
      <c r="M104" s="508"/>
      <c r="N104" s="508"/>
      <c r="O104" s="508"/>
      <c r="P104" s="508"/>
      <c r="Q104" s="508"/>
      <c r="R104" s="508"/>
      <c r="S104" s="508"/>
      <c r="T104" s="508"/>
      <c r="U104" s="508"/>
      <c r="V104" s="508"/>
      <c r="W104" s="508"/>
      <c r="X104" s="508"/>
    </row>
    <row r="105" spans="1:24" ht="12.75">
      <c r="A105" s="237"/>
      <c r="B105" s="248"/>
      <c r="F105" s="345"/>
      <c r="G105" s="345"/>
      <c r="H105" s="508"/>
      <c r="I105" s="508"/>
      <c r="J105" s="508"/>
      <c r="K105" s="508"/>
      <c r="L105" s="508"/>
      <c r="M105" s="508"/>
      <c r="N105" s="508"/>
      <c r="O105" s="508"/>
      <c r="P105" s="508"/>
      <c r="Q105" s="508"/>
      <c r="R105" s="508"/>
      <c r="S105" s="508"/>
      <c r="T105" s="508"/>
      <c r="U105" s="508"/>
      <c r="V105" s="508"/>
      <c r="W105" s="508"/>
      <c r="X105" s="508"/>
    </row>
    <row r="106" spans="1:24" ht="12.75">
      <c r="A106" s="237"/>
      <c r="B106" s="248"/>
      <c r="F106" s="345"/>
      <c r="G106" s="345"/>
      <c r="H106" s="508"/>
      <c r="I106" s="508"/>
      <c r="J106" s="508"/>
      <c r="K106" s="508"/>
      <c r="L106" s="508"/>
      <c r="M106" s="508"/>
      <c r="N106" s="508"/>
      <c r="O106" s="508"/>
      <c r="P106" s="508"/>
      <c r="Q106" s="508"/>
      <c r="R106" s="508"/>
      <c r="S106" s="508"/>
      <c r="T106" s="508"/>
      <c r="U106" s="508"/>
      <c r="V106" s="508"/>
      <c r="W106" s="508"/>
      <c r="X106" s="508"/>
    </row>
    <row r="107" spans="1:24" ht="12.75">
      <c r="A107" s="237"/>
      <c r="B107" s="248"/>
      <c r="F107" s="345"/>
      <c r="G107" s="345"/>
      <c r="H107" s="508"/>
      <c r="I107" s="508"/>
      <c r="J107" s="508"/>
      <c r="K107" s="508"/>
      <c r="L107" s="508"/>
      <c r="M107" s="508"/>
      <c r="N107" s="508"/>
      <c r="O107" s="508"/>
      <c r="P107" s="508"/>
      <c r="Q107" s="508"/>
      <c r="R107" s="508"/>
      <c r="S107" s="508"/>
      <c r="T107" s="508"/>
      <c r="U107" s="508"/>
      <c r="V107" s="508"/>
      <c r="W107" s="508"/>
      <c r="X107" s="508"/>
    </row>
    <row r="108" spans="1:24" ht="12.75">
      <c r="A108" s="237"/>
      <c r="B108" s="248"/>
      <c r="F108" s="345"/>
      <c r="G108" s="345"/>
      <c r="H108" s="508"/>
      <c r="I108" s="508"/>
      <c r="J108" s="508"/>
      <c r="K108" s="508"/>
      <c r="L108" s="508"/>
      <c r="M108" s="508"/>
      <c r="N108" s="508"/>
      <c r="O108" s="508"/>
      <c r="P108" s="508"/>
      <c r="Q108" s="508"/>
      <c r="R108" s="508"/>
      <c r="S108" s="508"/>
      <c r="T108" s="508"/>
      <c r="U108" s="508"/>
      <c r="V108" s="508"/>
      <c r="W108" s="508"/>
      <c r="X108" s="508"/>
    </row>
    <row r="109" spans="1:24" ht="12.75">
      <c r="A109" s="237"/>
      <c r="B109" s="248"/>
      <c r="F109" s="345"/>
      <c r="G109" s="345"/>
      <c r="H109" s="508"/>
      <c r="I109" s="508"/>
      <c r="J109" s="508"/>
      <c r="K109" s="508"/>
      <c r="L109" s="508"/>
      <c r="M109" s="508"/>
      <c r="N109" s="508"/>
      <c r="O109" s="508"/>
      <c r="P109" s="508"/>
      <c r="Q109" s="508"/>
      <c r="R109" s="508"/>
      <c r="S109" s="508"/>
      <c r="T109" s="508"/>
      <c r="U109" s="508"/>
      <c r="V109" s="508"/>
      <c r="W109" s="508"/>
      <c r="X109" s="508"/>
    </row>
    <row r="110" spans="1:24" ht="12.75">
      <c r="A110" s="237"/>
      <c r="B110" s="248"/>
      <c r="F110" s="345"/>
      <c r="G110" s="345"/>
      <c r="H110" s="508"/>
      <c r="I110" s="508"/>
      <c r="J110" s="508"/>
      <c r="K110" s="508"/>
      <c r="L110" s="508"/>
      <c r="M110" s="508"/>
      <c r="N110" s="508"/>
      <c r="O110" s="508"/>
      <c r="P110" s="508"/>
      <c r="Q110" s="508"/>
      <c r="R110" s="508"/>
      <c r="S110" s="508"/>
      <c r="T110" s="508"/>
      <c r="U110" s="508"/>
      <c r="V110" s="508"/>
      <c r="W110" s="508"/>
      <c r="X110" s="508"/>
    </row>
    <row r="111" spans="1:24" ht="12.75">
      <c r="A111" s="237"/>
      <c r="B111" s="248"/>
      <c r="F111" s="345"/>
      <c r="G111" s="345"/>
      <c r="H111" s="508"/>
      <c r="I111" s="508"/>
      <c r="J111" s="508"/>
      <c r="K111" s="508"/>
      <c r="L111" s="508"/>
      <c r="M111" s="508"/>
      <c r="N111" s="508"/>
      <c r="O111" s="508"/>
      <c r="P111" s="508"/>
      <c r="Q111" s="508"/>
      <c r="R111" s="508"/>
      <c r="S111" s="508"/>
      <c r="T111" s="508"/>
      <c r="U111" s="508"/>
      <c r="V111" s="508"/>
      <c r="W111" s="508"/>
      <c r="X111" s="508"/>
    </row>
    <row r="112" spans="1:24" ht="12.75">
      <c r="A112" s="237"/>
      <c r="B112" s="248"/>
      <c r="F112" s="345"/>
      <c r="G112" s="345"/>
      <c r="H112" s="508"/>
      <c r="I112" s="508"/>
      <c r="J112" s="508"/>
      <c r="K112" s="508"/>
      <c r="L112" s="508"/>
      <c r="M112" s="508"/>
      <c r="N112" s="508"/>
      <c r="O112" s="508"/>
      <c r="P112" s="508"/>
      <c r="Q112" s="508"/>
      <c r="R112" s="508"/>
      <c r="S112" s="508"/>
      <c r="T112" s="508"/>
      <c r="U112" s="508"/>
      <c r="V112" s="508"/>
      <c r="W112" s="508"/>
      <c r="X112" s="508"/>
    </row>
    <row r="113" spans="1:24" ht="12.75">
      <c r="A113" s="237"/>
      <c r="B113" s="248"/>
      <c r="F113" s="345"/>
      <c r="G113" s="345"/>
      <c r="H113" s="508"/>
      <c r="I113" s="508"/>
      <c r="J113" s="508"/>
      <c r="K113" s="508"/>
      <c r="L113" s="508"/>
      <c r="M113" s="508"/>
      <c r="N113" s="508"/>
      <c r="O113" s="508"/>
      <c r="P113" s="508"/>
      <c r="Q113" s="508"/>
      <c r="R113" s="508"/>
      <c r="S113" s="508"/>
      <c r="T113" s="508"/>
      <c r="U113" s="508"/>
      <c r="V113" s="508"/>
      <c r="W113" s="508"/>
      <c r="X113" s="508"/>
    </row>
    <row r="114" spans="1:24" ht="12.75">
      <c r="A114" s="237"/>
      <c r="B114" s="248"/>
      <c r="F114" s="345"/>
      <c r="G114" s="345"/>
      <c r="H114" s="508"/>
      <c r="I114" s="508"/>
      <c r="J114" s="508"/>
      <c r="K114" s="508"/>
      <c r="L114" s="508"/>
      <c r="M114" s="508"/>
      <c r="N114" s="508"/>
      <c r="O114" s="508"/>
      <c r="P114" s="508"/>
      <c r="Q114" s="508"/>
      <c r="R114" s="508"/>
      <c r="S114" s="508"/>
      <c r="T114" s="508"/>
      <c r="U114" s="508"/>
      <c r="V114" s="508"/>
      <c r="W114" s="508"/>
      <c r="X114" s="508"/>
    </row>
    <row r="115" spans="1:24" ht="12.75">
      <c r="A115" s="237"/>
      <c r="B115" s="248"/>
      <c r="F115" s="345"/>
      <c r="G115" s="345"/>
      <c r="H115" s="508"/>
      <c r="I115" s="508"/>
      <c r="J115" s="508"/>
      <c r="K115" s="508"/>
      <c r="L115" s="508"/>
      <c r="M115" s="508"/>
      <c r="N115" s="508"/>
      <c r="O115" s="508"/>
      <c r="P115" s="508"/>
      <c r="Q115" s="508"/>
      <c r="R115" s="508"/>
      <c r="S115" s="508"/>
      <c r="T115" s="508"/>
      <c r="U115" s="508"/>
      <c r="V115" s="508"/>
      <c r="W115" s="508"/>
      <c r="X115" s="508"/>
    </row>
    <row r="116" spans="1:24" ht="12.75">
      <c r="A116" s="237"/>
      <c r="B116" s="248"/>
      <c r="F116" s="345"/>
      <c r="G116" s="345"/>
      <c r="H116" s="508"/>
      <c r="I116" s="508"/>
      <c r="J116" s="508"/>
      <c r="K116" s="508"/>
      <c r="L116" s="508"/>
      <c r="M116" s="508"/>
      <c r="N116" s="508"/>
      <c r="O116" s="508"/>
      <c r="P116" s="508"/>
      <c r="Q116" s="508"/>
      <c r="R116" s="508"/>
      <c r="S116" s="508"/>
      <c r="T116" s="508"/>
      <c r="U116" s="508"/>
      <c r="V116" s="508"/>
      <c r="W116" s="508"/>
      <c r="X116" s="508"/>
    </row>
    <row r="117" spans="1:24" ht="12.75">
      <c r="A117" s="237"/>
      <c r="B117" s="248"/>
      <c r="F117" s="345"/>
      <c r="G117" s="345"/>
      <c r="H117" s="508"/>
      <c r="I117" s="508"/>
      <c r="J117" s="508"/>
      <c r="K117" s="508"/>
      <c r="L117" s="508"/>
      <c r="M117" s="508"/>
      <c r="N117" s="508"/>
      <c r="O117" s="508"/>
      <c r="P117" s="508"/>
      <c r="Q117" s="508"/>
      <c r="R117" s="508"/>
      <c r="S117" s="508"/>
      <c r="T117" s="508"/>
      <c r="U117" s="508"/>
      <c r="V117" s="508"/>
      <c r="W117" s="508"/>
      <c r="X117" s="508"/>
    </row>
    <row r="118" spans="1:24" ht="12.75">
      <c r="A118" s="237"/>
      <c r="B118" s="248"/>
      <c r="F118" s="345"/>
      <c r="G118" s="345"/>
      <c r="H118" s="508"/>
      <c r="I118" s="508"/>
      <c r="J118" s="508"/>
      <c r="K118" s="508"/>
      <c r="L118" s="508"/>
      <c r="M118" s="508"/>
      <c r="N118" s="508"/>
      <c r="O118" s="508"/>
      <c r="P118" s="508"/>
      <c r="Q118" s="508"/>
      <c r="R118" s="508"/>
      <c r="S118" s="508"/>
      <c r="T118" s="508"/>
      <c r="U118" s="508"/>
      <c r="V118" s="508"/>
      <c r="W118" s="508"/>
      <c r="X118" s="508"/>
    </row>
    <row r="119" spans="1:24" ht="12.75">
      <c r="A119" s="237"/>
      <c r="B119" s="248"/>
      <c r="F119" s="345"/>
      <c r="G119" s="345"/>
      <c r="H119" s="508"/>
      <c r="I119" s="508"/>
      <c r="J119" s="508"/>
      <c r="K119" s="508"/>
      <c r="L119" s="508"/>
      <c r="M119" s="508"/>
      <c r="N119" s="508"/>
      <c r="O119" s="508"/>
      <c r="P119" s="508"/>
      <c r="Q119" s="508"/>
      <c r="R119" s="508"/>
      <c r="S119" s="508"/>
      <c r="T119" s="508"/>
      <c r="U119" s="508"/>
      <c r="V119" s="508"/>
      <c r="W119" s="508"/>
      <c r="X119" s="508"/>
    </row>
    <row r="120" spans="1:24" ht="12.75">
      <c r="A120" s="237"/>
      <c r="B120" s="248"/>
      <c r="F120" s="345"/>
      <c r="G120" s="345"/>
      <c r="H120" s="508"/>
      <c r="I120" s="508"/>
      <c r="J120" s="508"/>
      <c r="K120" s="508"/>
      <c r="L120" s="508"/>
      <c r="M120" s="508"/>
      <c r="N120" s="508"/>
      <c r="O120" s="508"/>
      <c r="P120" s="508"/>
      <c r="Q120" s="508"/>
      <c r="R120" s="508"/>
      <c r="S120" s="508"/>
      <c r="T120" s="508"/>
      <c r="U120" s="508"/>
      <c r="V120" s="508"/>
      <c r="W120" s="508"/>
      <c r="X120" s="508"/>
    </row>
    <row r="121" spans="1:24" ht="12.75">
      <c r="A121" s="237"/>
      <c r="B121" s="248"/>
      <c r="F121" s="345"/>
      <c r="G121" s="345"/>
      <c r="H121" s="508"/>
      <c r="I121" s="508"/>
      <c r="J121" s="508"/>
      <c r="K121" s="508"/>
      <c r="L121" s="508"/>
      <c r="M121" s="508"/>
      <c r="N121" s="508"/>
      <c r="O121" s="508"/>
      <c r="P121" s="508"/>
      <c r="Q121" s="508"/>
      <c r="R121" s="508"/>
      <c r="S121" s="508"/>
      <c r="T121" s="508"/>
      <c r="U121" s="508"/>
      <c r="V121" s="508"/>
      <c r="W121" s="508"/>
      <c r="X121" s="508"/>
    </row>
    <row r="122" spans="1:24" ht="12.75">
      <c r="A122" s="237"/>
      <c r="B122" s="248"/>
      <c r="F122" s="345"/>
      <c r="G122" s="345"/>
      <c r="H122" s="508"/>
      <c r="I122" s="508"/>
      <c r="J122" s="508"/>
      <c r="K122" s="508"/>
      <c r="L122" s="508"/>
      <c r="M122" s="508"/>
      <c r="N122" s="508"/>
      <c r="O122" s="508"/>
      <c r="P122" s="508"/>
      <c r="Q122" s="508"/>
      <c r="R122" s="508"/>
      <c r="S122" s="508"/>
      <c r="T122" s="508"/>
      <c r="U122" s="508"/>
      <c r="V122" s="508"/>
      <c r="W122" s="508"/>
      <c r="X122" s="508"/>
    </row>
    <row r="123" spans="1:24" ht="12.75">
      <c r="A123" s="237"/>
      <c r="B123" s="248"/>
      <c r="F123" s="345"/>
      <c r="G123" s="345"/>
      <c r="H123" s="508"/>
      <c r="I123" s="508"/>
      <c r="J123" s="508"/>
      <c r="K123" s="508"/>
      <c r="L123" s="508"/>
      <c r="M123" s="508"/>
      <c r="N123" s="508"/>
      <c r="O123" s="508"/>
      <c r="P123" s="508"/>
      <c r="Q123" s="508"/>
      <c r="R123" s="508"/>
      <c r="S123" s="508"/>
      <c r="T123" s="508"/>
      <c r="U123" s="508"/>
      <c r="V123" s="508"/>
      <c r="W123" s="508"/>
      <c r="X123" s="508"/>
    </row>
    <row r="124" spans="1:24" ht="12.75">
      <c r="A124" s="237"/>
      <c r="B124" s="248"/>
      <c r="F124" s="345"/>
      <c r="G124" s="345"/>
      <c r="H124" s="508"/>
      <c r="I124" s="508"/>
      <c r="J124" s="508"/>
      <c r="K124" s="508"/>
      <c r="L124" s="508"/>
      <c r="M124" s="508"/>
      <c r="N124" s="508"/>
      <c r="O124" s="508"/>
      <c r="P124" s="508"/>
      <c r="Q124" s="508"/>
      <c r="R124" s="508"/>
      <c r="S124" s="508"/>
      <c r="T124" s="508"/>
      <c r="U124" s="508"/>
      <c r="V124" s="508"/>
      <c r="W124" s="508"/>
      <c r="X124" s="508"/>
    </row>
    <row r="125" spans="1:24" ht="12.75">
      <c r="A125" s="237"/>
      <c r="B125" s="248"/>
      <c r="F125" s="345"/>
      <c r="G125" s="345"/>
      <c r="H125" s="508"/>
      <c r="I125" s="508"/>
      <c r="J125" s="508"/>
      <c r="K125" s="508"/>
      <c r="L125" s="508"/>
      <c r="M125" s="508"/>
      <c r="N125" s="508"/>
      <c r="O125" s="508"/>
      <c r="P125" s="508"/>
      <c r="Q125" s="508"/>
      <c r="R125" s="508"/>
      <c r="S125" s="508"/>
      <c r="T125" s="508"/>
      <c r="U125" s="508"/>
      <c r="V125" s="508"/>
      <c r="W125" s="508"/>
      <c r="X125" s="508"/>
    </row>
    <row r="126" spans="1:24" ht="12.75">
      <c r="A126" s="237"/>
      <c r="B126" s="248"/>
      <c r="F126" s="345"/>
      <c r="G126" s="345"/>
      <c r="H126" s="508"/>
      <c r="I126" s="508"/>
      <c r="J126" s="508"/>
      <c r="K126" s="508"/>
      <c r="L126" s="508"/>
      <c r="M126" s="508"/>
      <c r="N126" s="508"/>
      <c r="O126" s="508"/>
      <c r="P126" s="508"/>
      <c r="Q126" s="508"/>
      <c r="R126" s="508"/>
      <c r="S126" s="508"/>
      <c r="T126" s="508"/>
      <c r="U126" s="508"/>
      <c r="V126" s="508"/>
      <c r="W126" s="508"/>
      <c r="X126" s="508"/>
    </row>
    <row r="127" spans="1:24" ht="12.75">
      <c r="A127" s="237"/>
      <c r="B127" s="248"/>
      <c r="F127" s="345"/>
      <c r="G127" s="345"/>
      <c r="H127" s="508"/>
      <c r="I127" s="508"/>
      <c r="J127" s="508"/>
      <c r="K127" s="508"/>
      <c r="L127" s="508"/>
      <c r="M127" s="508"/>
      <c r="N127" s="508"/>
      <c r="O127" s="508"/>
      <c r="P127" s="508"/>
      <c r="Q127" s="508"/>
      <c r="R127" s="508"/>
      <c r="S127" s="508"/>
      <c r="T127" s="508"/>
      <c r="U127" s="508"/>
      <c r="V127" s="508"/>
      <c r="W127" s="508"/>
      <c r="X127" s="508"/>
    </row>
    <row r="128" spans="1:24" ht="12.75">
      <c r="A128" s="237"/>
      <c r="B128" s="248"/>
      <c r="F128" s="345"/>
      <c r="G128" s="345"/>
      <c r="H128" s="508"/>
      <c r="I128" s="508"/>
      <c r="J128" s="508"/>
      <c r="K128" s="508"/>
      <c r="L128" s="508"/>
      <c r="M128" s="508"/>
      <c r="N128" s="508"/>
      <c r="O128" s="508"/>
      <c r="P128" s="508"/>
      <c r="Q128" s="508"/>
      <c r="R128" s="508"/>
      <c r="S128" s="508"/>
      <c r="T128" s="508"/>
      <c r="U128" s="508"/>
      <c r="V128" s="508"/>
      <c r="W128" s="508"/>
      <c r="X128" s="508"/>
    </row>
    <row r="129" spans="1:24" ht="12.75">
      <c r="A129" s="237"/>
      <c r="B129" s="248"/>
      <c r="F129" s="345"/>
      <c r="G129" s="345"/>
      <c r="H129" s="508"/>
      <c r="I129" s="508"/>
      <c r="J129" s="508"/>
      <c r="K129" s="508"/>
      <c r="L129" s="508"/>
      <c r="M129" s="508"/>
      <c r="N129" s="508"/>
      <c r="O129" s="508"/>
      <c r="P129" s="508"/>
      <c r="Q129" s="508"/>
      <c r="R129" s="508"/>
      <c r="S129" s="508"/>
      <c r="T129" s="508"/>
      <c r="U129" s="508"/>
      <c r="V129" s="508"/>
      <c r="W129" s="508"/>
      <c r="X129" s="508"/>
    </row>
    <row r="130" spans="1:24" ht="12.75">
      <c r="A130" s="237"/>
      <c r="B130" s="248"/>
      <c r="F130" s="345"/>
      <c r="G130" s="345"/>
      <c r="H130" s="508"/>
      <c r="I130" s="508"/>
      <c r="J130" s="508"/>
      <c r="K130" s="508"/>
      <c r="L130" s="508"/>
      <c r="M130" s="508"/>
      <c r="N130" s="508"/>
      <c r="O130" s="508"/>
      <c r="P130" s="508"/>
      <c r="Q130" s="508"/>
      <c r="R130" s="508"/>
      <c r="S130" s="508"/>
      <c r="T130" s="508"/>
      <c r="U130" s="508"/>
      <c r="V130" s="508"/>
      <c r="W130" s="508"/>
      <c r="X130" s="508"/>
    </row>
    <row r="131" spans="1:24" ht="12.75">
      <c r="A131" s="237"/>
      <c r="B131" s="248"/>
      <c r="F131" s="345"/>
      <c r="G131" s="345"/>
      <c r="H131" s="508"/>
      <c r="I131" s="508"/>
      <c r="J131" s="508"/>
      <c r="K131" s="508"/>
      <c r="L131" s="508"/>
      <c r="M131" s="508"/>
      <c r="N131" s="508"/>
      <c r="O131" s="508"/>
      <c r="P131" s="508"/>
      <c r="Q131" s="508"/>
      <c r="R131" s="508"/>
      <c r="S131" s="508"/>
      <c r="T131" s="508"/>
      <c r="U131" s="508"/>
      <c r="V131" s="508"/>
      <c r="W131" s="508"/>
      <c r="X131" s="508"/>
    </row>
    <row r="132" spans="1:24" ht="12.75">
      <c r="A132" s="237"/>
      <c r="B132" s="248"/>
      <c r="F132" s="345"/>
      <c r="G132" s="345"/>
      <c r="H132" s="508"/>
      <c r="I132" s="508"/>
      <c r="J132" s="508"/>
      <c r="K132" s="508"/>
      <c r="L132" s="508"/>
      <c r="M132" s="508"/>
      <c r="N132" s="508"/>
      <c r="O132" s="508"/>
      <c r="P132" s="508"/>
      <c r="Q132" s="508"/>
      <c r="R132" s="508"/>
      <c r="S132" s="508"/>
      <c r="T132" s="508"/>
      <c r="U132" s="508"/>
      <c r="V132" s="508"/>
      <c r="W132" s="508"/>
      <c r="X132" s="508"/>
    </row>
    <row r="133" spans="1:24" ht="12.75">
      <c r="A133" s="237"/>
      <c r="B133" s="248"/>
      <c r="F133" s="345"/>
      <c r="G133" s="345"/>
      <c r="H133" s="508"/>
      <c r="I133" s="508"/>
      <c r="J133" s="508"/>
      <c r="K133" s="508"/>
      <c r="L133" s="508"/>
      <c r="M133" s="508"/>
      <c r="N133" s="508"/>
      <c r="O133" s="508"/>
      <c r="P133" s="508"/>
      <c r="Q133" s="508"/>
      <c r="R133" s="508"/>
      <c r="S133" s="508"/>
      <c r="T133" s="508"/>
      <c r="U133" s="508"/>
      <c r="V133" s="508"/>
      <c r="W133" s="508"/>
      <c r="X133" s="508"/>
    </row>
    <row r="134" spans="1:24" ht="12.75">
      <c r="A134" s="237"/>
      <c r="B134" s="248"/>
      <c r="F134" s="345"/>
      <c r="G134" s="345"/>
      <c r="H134" s="508"/>
      <c r="I134" s="508"/>
      <c r="J134" s="508"/>
      <c r="K134" s="508"/>
      <c r="L134" s="508"/>
      <c r="M134" s="508"/>
      <c r="N134" s="508"/>
      <c r="O134" s="508"/>
      <c r="P134" s="508"/>
      <c r="Q134" s="508"/>
      <c r="R134" s="508"/>
      <c r="S134" s="508"/>
      <c r="T134" s="508"/>
      <c r="U134" s="508"/>
      <c r="V134" s="508"/>
      <c r="W134" s="508"/>
      <c r="X134" s="508"/>
    </row>
    <row r="135" spans="1:24" ht="12.75">
      <c r="A135" s="237"/>
      <c r="B135" s="248"/>
      <c r="F135" s="345"/>
      <c r="G135" s="345"/>
      <c r="H135" s="508"/>
      <c r="I135" s="508"/>
      <c r="J135" s="508"/>
      <c r="K135" s="508"/>
      <c r="L135" s="508"/>
      <c r="M135" s="508"/>
      <c r="N135" s="508"/>
      <c r="O135" s="508"/>
      <c r="P135" s="508"/>
      <c r="Q135" s="508"/>
      <c r="R135" s="508"/>
      <c r="S135" s="508"/>
      <c r="T135" s="508"/>
      <c r="U135" s="508"/>
      <c r="V135" s="508"/>
      <c r="W135" s="508"/>
      <c r="X135" s="508"/>
    </row>
    <row r="136" spans="1:24" ht="12.75">
      <c r="A136" s="237"/>
      <c r="B136" s="248"/>
      <c r="F136" s="345"/>
      <c r="G136" s="345"/>
      <c r="H136" s="508"/>
      <c r="I136" s="508"/>
      <c r="J136" s="508"/>
      <c r="K136" s="508"/>
      <c r="L136" s="508"/>
      <c r="M136" s="508"/>
      <c r="N136" s="508"/>
      <c r="O136" s="508"/>
      <c r="P136" s="508"/>
      <c r="Q136" s="508"/>
      <c r="R136" s="508"/>
      <c r="S136" s="508"/>
      <c r="T136" s="508"/>
      <c r="U136" s="508"/>
      <c r="V136" s="508"/>
      <c r="W136" s="508"/>
      <c r="X136" s="508"/>
    </row>
    <row r="137" spans="1:24" ht="12.75">
      <c r="A137" s="237"/>
      <c r="B137" s="248"/>
      <c r="F137" s="345"/>
      <c r="G137" s="345"/>
      <c r="H137" s="508"/>
      <c r="I137" s="508"/>
      <c r="J137" s="508"/>
      <c r="K137" s="508"/>
      <c r="L137" s="508"/>
      <c r="M137" s="508"/>
      <c r="N137" s="508"/>
      <c r="O137" s="508"/>
      <c r="P137" s="508"/>
      <c r="Q137" s="508"/>
      <c r="R137" s="508"/>
      <c r="S137" s="508"/>
      <c r="T137" s="508"/>
      <c r="U137" s="508"/>
      <c r="V137" s="508"/>
      <c r="W137" s="508"/>
      <c r="X137" s="508"/>
    </row>
    <row r="138" spans="1:24" ht="12.75">
      <c r="A138" s="237"/>
      <c r="B138" s="248"/>
      <c r="F138" s="345"/>
      <c r="G138" s="345"/>
      <c r="H138" s="508"/>
      <c r="I138" s="508"/>
      <c r="J138" s="508"/>
      <c r="K138" s="508"/>
      <c r="L138" s="508"/>
      <c r="M138" s="508"/>
      <c r="N138" s="508"/>
      <c r="O138" s="508"/>
      <c r="P138" s="508"/>
      <c r="Q138" s="508"/>
      <c r="R138" s="508"/>
      <c r="S138" s="508"/>
      <c r="T138" s="508"/>
      <c r="U138" s="508"/>
      <c r="V138" s="508"/>
      <c r="W138" s="508"/>
      <c r="X138" s="508"/>
    </row>
    <row r="139" spans="1:24" ht="12.75">
      <c r="A139" s="237"/>
      <c r="B139" s="248"/>
      <c r="F139" s="345"/>
      <c r="G139" s="345"/>
      <c r="H139" s="508"/>
      <c r="I139" s="508"/>
      <c r="J139" s="508"/>
      <c r="K139" s="508"/>
      <c r="L139" s="508"/>
      <c r="M139" s="508"/>
      <c r="N139" s="508"/>
      <c r="O139" s="508"/>
      <c r="P139" s="508"/>
      <c r="Q139" s="508"/>
      <c r="R139" s="508"/>
      <c r="S139" s="508"/>
      <c r="T139" s="508"/>
      <c r="U139" s="508"/>
      <c r="V139" s="508"/>
      <c r="W139" s="508"/>
      <c r="X139" s="508"/>
    </row>
    <row r="140" spans="1:24" ht="12.75">
      <c r="A140" s="237"/>
      <c r="B140" s="248"/>
      <c r="F140" s="345"/>
      <c r="G140" s="345"/>
      <c r="H140" s="508"/>
      <c r="I140" s="508"/>
      <c r="J140" s="508"/>
      <c r="K140" s="508"/>
      <c r="L140" s="508"/>
      <c r="M140" s="508"/>
      <c r="N140" s="508"/>
      <c r="O140" s="508"/>
      <c r="P140" s="508"/>
      <c r="Q140" s="508"/>
      <c r="R140" s="508"/>
      <c r="S140" s="508"/>
      <c r="T140" s="508"/>
      <c r="U140" s="508"/>
      <c r="V140" s="508"/>
      <c r="W140" s="508"/>
      <c r="X140" s="508"/>
    </row>
    <row r="141" spans="1:24" ht="12.75">
      <c r="A141" s="237"/>
      <c r="B141" s="248"/>
      <c r="F141" s="345"/>
      <c r="G141" s="345"/>
      <c r="H141" s="508"/>
      <c r="I141" s="508"/>
      <c r="J141" s="508"/>
      <c r="K141" s="508"/>
      <c r="L141" s="508"/>
      <c r="M141" s="508"/>
      <c r="N141" s="508"/>
      <c r="O141" s="508"/>
      <c r="P141" s="508"/>
      <c r="Q141" s="508"/>
      <c r="R141" s="508"/>
      <c r="S141" s="508"/>
      <c r="T141" s="508"/>
      <c r="U141" s="508"/>
      <c r="V141" s="508"/>
      <c r="W141" s="508"/>
      <c r="X141" s="508"/>
    </row>
    <row r="142" spans="1:24" ht="12.75">
      <c r="A142" s="237"/>
      <c r="B142" s="248"/>
      <c r="F142" s="345"/>
      <c r="G142" s="345"/>
      <c r="H142" s="508"/>
      <c r="I142" s="508"/>
      <c r="J142" s="508"/>
      <c r="K142" s="508"/>
      <c r="L142" s="508"/>
      <c r="M142" s="508"/>
      <c r="N142" s="508"/>
      <c r="O142" s="508"/>
      <c r="P142" s="508"/>
      <c r="Q142" s="508"/>
      <c r="R142" s="508"/>
      <c r="S142" s="508"/>
      <c r="T142" s="508"/>
      <c r="U142" s="508"/>
      <c r="V142" s="508"/>
      <c r="W142" s="508"/>
      <c r="X142" s="508"/>
    </row>
    <row r="143" spans="1:24" ht="12.75">
      <c r="A143" s="237"/>
      <c r="B143" s="248"/>
      <c r="F143" s="345"/>
      <c r="G143" s="345"/>
      <c r="H143" s="508"/>
      <c r="I143" s="508"/>
      <c r="J143" s="508"/>
      <c r="K143" s="508"/>
      <c r="L143" s="508"/>
      <c r="M143" s="508"/>
      <c r="N143" s="508"/>
      <c r="O143" s="508"/>
      <c r="P143" s="508"/>
      <c r="Q143" s="508"/>
      <c r="R143" s="508"/>
      <c r="S143" s="508"/>
      <c r="T143" s="508"/>
      <c r="U143" s="508"/>
      <c r="V143" s="508"/>
      <c r="W143" s="508"/>
      <c r="X143" s="508"/>
    </row>
    <row r="144" spans="1:24" ht="12.75">
      <c r="A144" s="237"/>
      <c r="B144" s="248"/>
      <c r="F144" s="345"/>
      <c r="G144" s="345"/>
      <c r="H144" s="508"/>
      <c r="I144" s="508"/>
      <c r="J144" s="508"/>
      <c r="K144" s="508"/>
      <c r="L144" s="508"/>
      <c r="M144" s="508"/>
      <c r="N144" s="508"/>
      <c r="O144" s="508"/>
      <c r="P144" s="508"/>
      <c r="Q144" s="508"/>
      <c r="R144" s="508"/>
      <c r="S144" s="508"/>
      <c r="T144" s="508"/>
      <c r="U144" s="508"/>
      <c r="V144" s="508"/>
      <c r="W144" s="508"/>
      <c r="X144" s="508"/>
    </row>
    <row r="145" spans="1:24" ht="12.75">
      <c r="A145" s="237"/>
      <c r="B145" s="248"/>
      <c r="F145" s="345"/>
      <c r="G145" s="345"/>
      <c r="H145" s="508"/>
      <c r="I145" s="508"/>
      <c r="J145" s="508"/>
      <c r="K145" s="508"/>
      <c r="L145" s="508"/>
      <c r="M145" s="508"/>
      <c r="N145" s="508"/>
      <c r="O145" s="508"/>
      <c r="P145" s="508"/>
      <c r="Q145" s="508"/>
      <c r="R145" s="508"/>
      <c r="S145" s="508"/>
      <c r="T145" s="508"/>
      <c r="U145" s="508"/>
      <c r="V145" s="508"/>
      <c r="W145" s="508"/>
      <c r="X145" s="508"/>
    </row>
    <row r="146" spans="1:24" ht="12.75">
      <c r="A146" s="237"/>
      <c r="B146" s="248"/>
      <c r="F146" s="345"/>
      <c r="G146" s="345"/>
      <c r="H146" s="508"/>
      <c r="I146" s="508"/>
      <c r="J146" s="508"/>
      <c r="K146" s="508"/>
      <c r="L146" s="508"/>
      <c r="M146" s="508"/>
      <c r="N146" s="508"/>
      <c r="O146" s="508"/>
      <c r="P146" s="508"/>
      <c r="Q146" s="508"/>
      <c r="R146" s="508"/>
      <c r="S146" s="508"/>
      <c r="T146" s="508"/>
      <c r="U146" s="508"/>
      <c r="V146" s="508"/>
      <c r="W146" s="508"/>
      <c r="X146" s="508"/>
    </row>
    <row r="147" spans="1:24" ht="12.75">
      <c r="A147" s="237"/>
      <c r="B147" s="248"/>
      <c r="F147" s="345"/>
      <c r="G147" s="345"/>
      <c r="H147" s="508"/>
      <c r="I147" s="508"/>
      <c r="J147" s="508"/>
      <c r="K147" s="508"/>
      <c r="L147" s="508"/>
      <c r="M147" s="508"/>
      <c r="N147" s="508"/>
      <c r="O147" s="508"/>
      <c r="P147" s="508"/>
      <c r="Q147" s="508"/>
      <c r="R147" s="508"/>
      <c r="S147" s="508"/>
      <c r="T147" s="508"/>
      <c r="U147" s="508"/>
      <c r="V147" s="508"/>
      <c r="W147" s="508"/>
      <c r="X147" s="508"/>
    </row>
    <row r="148" spans="1:24" ht="12.75">
      <c r="A148" s="237"/>
      <c r="B148" s="248"/>
      <c r="F148" s="345"/>
      <c r="G148" s="345"/>
      <c r="H148" s="508"/>
      <c r="I148" s="508"/>
      <c r="J148" s="508"/>
      <c r="K148" s="508"/>
      <c r="L148" s="508"/>
      <c r="M148" s="508"/>
      <c r="N148" s="508"/>
      <c r="O148" s="508"/>
      <c r="P148" s="508"/>
      <c r="Q148" s="508"/>
      <c r="R148" s="508"/>
      <c r="S148" s="508"/>
      <c r="T148" s="508"/>
      <c r="U148" s="508"/>
      <c r="V148" s="508"/>
      <c r="W148" s="508"/>
      <c r="X148" s="508"/>
    </row>
    <row r="149" spans="1:24" ht="12.75">
      <c r="A149" s="237"/>
      <c r="B149" s="248"/>
      <c r="F149" s="345"/>
      <c r="G149" s="345"/>
      <c r="H149" s="508"/>
      <c r="I149" s="508"/>
      <c r="J149" s="508"/>
      <c r="K149" s="508"/>
      <c r="L149" s="508"/>
      <c r="M149" s="508"/>
      <c r="N149" s="508"/>
      <c r="O149" s="508"/>
      <c r="P149" s="508"/>
      <c r="Q149" s="508"/>
      <c r="R149" s="508"/>
      <c r="S149" s="508"/>
      <c r="T149" s="508"/>
      <c r="U149" s="508"/>
      <c r="V149" s="508"/>
      <c r="W149" s="508"/>
      <c r="X149" s="508"/>
    </row>
    <row r="150" spans="1:24" ht="12.75">
      <c r="A150" s="237"/>
      <c r="B150" s="248"/>
      <c r="F150" s="345"/>
      <c r="G150" s="345"/>
      <c r="H150" s="508"/>
      <c r="I150" s="508"/>
      <c r="J150" s="508"/>
      <c r="K150" s="508"/>
      <c r="L150" s="508"/>
      <c r="M150" s="508"/>
      <c r="N150" s="508"/>
      <c r="O150" s="508"/>
      <c r="P150" s="508"/>
      <c r="Q150" s="508"/>
      <c r="R150" s="508"/>
      <c r="S150" s="508"/>
      <c r="T150" s="508"/>
      <c r="U150" s="508"/>
      <c r="V150" s="508"/>
      <c r="W150" s="508"/>
      <c r="X150" s="508"/>
    </row>
    <row r="151" spans="1:24" ht="12.75">
      <c r="A151" s="237"/>
      <c r="B151" s="248"/>
      <c r="F151" s="345"/>
      <c r="G151" s="345"/>
      <c r="H151" s="508"/>
      <c r="I151" s="508"/>
      <c r="J151" s="508"/>
      <c r="K151" s="508"/>
      <c r="L151" s="508"/>
      <c r="M151" s="508"/>
      <c r="N151" s="508"/>
      <c r="O151" s="508"/>
      <c r="P151" s="508"/>
      <c r="Q151" s="508"/>
      <c r="R151" s="508"/>
      <c r="S151" s="508"/>
      <c r="T151" s="508"/>
      <c r="U151" s="508"/>
      <c r="V151" s="508"/>
      <c r="W151" s="508"/>
      <c r="X151" s="508"/>
    </row>
    <row r="152" spans="1:24" ht="12.75">
      <c r="A152" s="237"/>
      <c r="B152" s="248"/>
      <c r="F152" s="345"/>
      <c r="G152" s="345"/>
      <c r="H152" s="508"/>
      <c r="I152" s="508"/>
      <c r="J152" s="508"/>
      <c r="K152" s="508"/>
      <c r="L152" s="508"/>
      <c r="M152" s="508"/>
      <c r="N152" s="508"/>
      <c r="O152" s="508"/>
      <c r="P152" s="508"/>
      <c r="Q152" s="508"/>
      <c r="R152" s="508"/>
      <c r="S152" s="508"/>
      <c r="T152" s="508"/>
      <c r="U152" s="508"/>
      <c r="V152" s="508"/>
      <c r="W152" s="508"/>
      <c r="X152" s="508"/>
    </row>
    <row r="153" spans="1:24" ht="12.75">
      <c r="A153" s="237"/>
      <c r="B153" s="248"/>
      <c r="F153" s="345"/>
      <c r="G153" s="345"/>
      <c r="H153" s="508"/>
      <c r="I153" s="508"/>
      <c r="J153" s="508"/>
      <c r="K153" s="508"/>
      <c r="L153" s="508"/>
      <c r="M153" s="508"/>
      <c r="N153" s="508"/>
      <c r="O153" s="508"/>
      <c r="P153" s="508"/>
      <c r="Q153" s="508"/>
      <c r="R153" s="508"/>
      <c r="S153" s="508"/>
      <c r="T153" s="508"/>
      <c r="U153" s="508"/>
      <c r="V153" s="508"/>
      <c r="W153" s="508"/>
      <c r="X153" s="508"/>
    </row>
    <row r="154" spans="1:24" ht="12.75">
      <c r="A154" s="237"/>
      <c r="B154" s="248"/>
      <c r="F154" s="345"/>
      <c r="G154" s="345"/>
      <c r="H154" s="508"/>
      <c r="I154" s="508"/>
      <c r="J154" s="508"/>
      <c r="K154" s="508"/>
      <c r="L154" s="508"/>
      <c r="M154" s="508"/>
      <c r="N154" s="508"/>
      <c r="O154" s="508"/>
      <c r="P154" s="508"/>
      <c r="Q154" s="508"/>
      <c r="R154" s="508"/>
      <c r="S154" s="508"/>
      <c r="T154" s="508"/>
      <c r="U154" s="508"/>
      <c r="V154" s="508"/>
      <c r="W154" s="508"/>
      <c r="X154" s="508"/>
    </row>
    <row r="155" spans="1:24" ht="12.75">
      <c r="A155" s="237"/>
      <c r="B155" s="248"/>
      <c r="F155" s="345"/>
      <c r="G155" s="345"/>
      <c r="H155" s="508"/>
      <c r="I155" s="508"/>
      <c r="J155" s="508"/>
      <c r="K155" s="508"/>
      <c r="L155" s="508"/>
      <c r="M155" s="508"/>
      <c r="N155" s="508"/>
      <c r="O155" s="508"/>
      <c r="P155" s="508"/>
      <c r="Q155" s="508"/>
      <c r="R155" s="508"/>
      <c r="S155" s="508"/>
      <c r="T155" s="508"/>
      <c r="U155" s="508"/>
      <c r="V155" s="508"/>
      <c r="W155" s="508"/>
      <c r="X155" s="508"/>
    </row>
    <row r="156" spans="1:24" ht="12.75">
      <c r="A156" s="237"/>
      <c r="B156" s="248"/>
      <c r="F156" s="345"/>
      <c r="G156" s="345"/>
      <c r="H156" s="508"/>
      <c r="I156" s="508"/>
      <c r="J156" s="508"/>
      <c r="K156" s="508"/>
      <c r="L156" s="508"/>
      <c r="M156" s="508"/>
      <c r="N156" s="508"/>
      <c r="O156" s="508"/>
      <c r="P156" s="508"/>
      <c r="Q156" s="508"/>
      <c r="R156" s="508"/>
      <c r="S156" s="508"/>
      <c r="T156" s="508"/>
      <c r="U156" s="508"/>
      <c r="V156" s="508"/>
      <c r="W156" s="508"/>
      <c r="X156" s="508"/>
    </row>
    <row r="157" spans="1:24" ht="12.75">
      <c r="A157" s="237"/>
      <c r="B157" s="248"/>
      <c r="F157" s="345"/>
      <c r="G157" s="345"/>
      <c r="H157" s="508"/>
      <c r="I157" s="508"/>
      <c r="J157" s="508"/>
      <c r="K157" s="508"/>
      <c r="L157" s="508"/>
      <c r="M157" s="508"/>
      <c r="N157" s="508"/>
      <c r="O157" s="508"/>
      <c r="P157" s="508"/>
      <c r="Q157" s="508"/>
      <c r="R157" s="508"/>
      <c r="S157" s="508"/>
      <c r="T157" s="508"/>
      <c r="U157" s="508"/>
      <c r="V157" s="508"/>
      <c r="W157" s="508"/>
      <c r="X157" s="508"/>
    </row>
    <row r="158" spans="1:24" ht="12.75">
      <c r="A158" s="237"/>
      <c r="B158" s="248"/>
      <c r="F158" s="345"/>
      <c r="G158" s="345"/>
      <c r="H158" s="508"/>
      <c r="I158" s="508"/>
      <c r="J158" s="508"/>
      <c r="K158" s="508"/>
      <c r="L158" s="508"/>
      <c r="M158" s="508"/>
      <c r="N158" s="508"/>
      <c r="O158" s="508"/>
      <c r="P158" s="508"/>
      <c r="Q158" s="508"/>
      <c r="R158" s="508"/>
      <c r="S158" s="508"/>
      <c r="T158" s="508"/>
      <c r="U158" s="508"/>
      <c r="V158" s="508"/>
      <c r="W158" s="508"/>
      <c r="X158" s="508"/>
    </row>
    <row r="159" spans="1:24" ht="12.75">
      <c r="A159" s="237"/>
      <c r="B159" s="248"/>
      <c r="F159" s="345"/>
      <c r="G159" s="345"/>
      <c r="H159" s="508"/>
      <c r="I159" s="508"/>
      <c r="J159" s="508"/>
      <c r="K159" s="508"/>
      <c r="L159" s="508"/>
      <c r="M159" s="508"/>
      <c r="N159" s="508"/>
      <c r="O159" s="508"/>
      <c r="P159" s="508"/>
      <c r="Q159" s="508"/>
      <c r="R159" s="508"/>
      <c r="S159" s="508"/>
      <c r="T159" s="508"/>
      <c r="U159" s="508"/>
      <c r="V159" s="508"/>
      <c r="W159" s="508"/>
      <c r="X159" s="508"/>
    </row>
    <row r="160" spans="1:24" ht="12.75">
      <c r="A160" s="237"/>
      <c r="B160" s="248"/>
      <c r="F160" s="345"/>
      <c r="G160" s="345"/>
      <c r="H160" s="508"/>
      <c r="I160" s="508"/>
      <c r="J160" s="508"/>
      <c r="K160" s="508"/>
      <c r="L160" s="508"/>
      <c r="M160" s="508"/>
      <c r="N160" s="508"/>
      <c r="O160" s="508"/>
      <c r="P160" s="508"/>
      <c r="Q160" s="508"/>
      <c r="R160" s="508"/>
      <c r="S160" s="508"/>
      <c r="T160" s="508"/>
      <c r="U160" s="508"/>
      <c r="V160" s="508"/>
      <c r="W160" s="508"/>
      <c r="X160" s="508"/>
    </row>
    <row r="161" spans="1:24" ht="12.75">
      <c r="A161" s="237"/>
      <c r="B161" s="248"/>
      <c r="F161" s="345"/>
      <c r="G161" s="345"/>
      <c r="H161" s="508"/>
      <c r="I161" s="508"/>
      <c r="J161" s="508"/>
      <c r="K161" s="508"/>
      <c r="L161" s="508"/>
      <c r="M161" s="508"/>
      <c r="N161" s="508"/>
      <c r="O161" s="508"/>
      <c r="P161" s="508"/>
      <c r="Q161" s="508"/>
      <c r="R161" s="508"/>
      <c r="S161" s="508"/>
      <c r="T161" s="508"/>
      <c r="U161" s="508"/>
      <c r="V161" s="508"/>
      <c r="W161" s="508"/>
      <c r="X161" s="508"/>
    </row>
    <row r="162" spans="1:24" ht="12.75">
      <c r="A162" s="237"/>
      <c r="B162" s="248"/>
      <c r="F162" s="345"/>
      <c r="G162" s="345"/>
      <c r="H162" s="508"/>
      <c r="I162" s="508"/>
      <c r="J162" s="508"/>
      <c r="K162" s="508"/>
      <c r="L162" s="508"/>
      <c r="M162" s="508"/>
      <c r="N162" s="508"/>
      <c r="O162" s="508"/>
      <c r="P162" s="508"/>
      <c r="Q162" s="508"/>
      <c r="R162" s="508"/>
      <c r="S162" s="508"/>
      <c r="T162" s="508"/>
      <c r="U162" s="508"/>
      <c r="V162" s="508"/>
      <c r="W162" s="508"/>
      <c r="X162" s="508"/>
    </row>
    <row r="163" spans="1:24" ht="12.75">
      <c r="A163" s="237"/>
      <c r="B163" s="248"/>
      <c r="F163" s="345"/>
      <c r="G163" s="345"/>
      <c r="H163" s="508"/>
      <c r="I163" s="508"/>
      <c r="J163" s="508"/>
      <c r="K163" s="508"/>
      <c r="L163" s="508"/>
      <c r="M163" s="508"/>
      <c r="N163" s="508"/>
      <c r="O163" s="508"/>
      <c r="P163" s="508"/>
      <c r="Q163" s="508"/>
      <c r="R163" s="508"/>
      <c r="S163" s="508"/>
      <c r="T163" s="508"/>
      <c r="U163" s="508"/>
      <c r="V163" s="508"/>
      <c r="W163" s="508"/>
      <c r="X163" s="508"/>
    </row>
    <row r="164" spans="1:24" ht="12.75">
      <c r="A164" s="237"/>
      <c r="B164" s="248"/>
      <c r="F164" s="345"/>
      <c r="G164" s="345"/>
      <c r="H164" s="508"/>
      <c r="I164" s="508"/>
      <c r="J164" s="508"/>
      <c r="K164" s="508"/>
      <c r="L164" s="508"/>
      <c r="M164" s="508"/>
      <c r="N164" s="508"/>
      <c r="O164" s="508"/>
      <c r="P164" s="508"/>
      <c r="Q164" s="508"/>
      <c r="R164" s="508"/>
      <c r="S164" s="508"/>
      <c r="T164" s="508"/>
      <c r="U164" s="508"/>
      <c r="V164" s="508"/>
      <c r="W164" s="508"/>
      <c r="X164" s="508"/>
    </row>
    <row r="165" spans="1:24" ht="12.75">
      <c r="A165" s="237"/>
      <c r="B165" s="248"/>
      <c r="F165" s="345"/>
      <c r="G165" s="345"/>
      <c r="H165" s="508"/>
      <c r="I165" s="508"/>
      <c r="J165" s="508"/>
      <c r="K165" s="508"/>
      <c r="L165" s="508"/>
      <c r="M165" s="508"/>
      <c r="N165" s="508"/>
      <c r="O165" s="508"/>
      <c r="P165" s="508"/>
      <c r="Q165" s="508"/>
      <c r="R165" s="508"/>
      <c r="S165" s="508"/>
      <c r="T165" s="508"/>
      <c r="U165" s="508"/>
      <c r="V165" s="508"/>
      <c r="W165" s="508"/>
      <c r="X165" s="508"/>
    </row>
    <row r="166" spans="1:24" ht="12.75">
      <c r="A166" s="237"/>
      <c r="B166" s="248"/>
      <c r="F166" s="345"/>
      <c r="G166" s="345"/>
      <c r="H166" s="508"/>
      <c r="I166" s="508"/>
      <c r="J166" s="508"/>
      <c r="K166" s="508"/>
      <c r="L166" s="508"/>
      <c r="M166" s="508"/>
      <c r="N166" s="508"/>
      <c r="O166" s="508"/>
      <c r="P166" s="508"/>
      <c r="Q166" s="508"/>
      <c r="R166" s="508"/>
      <c r="S166" s="508"/>
      <c r="T166" s="508"/>
      <c r="U166" s="508"/>
      <c r="V166" s="508"/>
      <c r="W166" s="508"/>
      <c r="X166" s="508"/>
    </row>
    <row r="167" spans="1:24" ht="12.75">
      <c r="A167" s="237"/>
      <c r="B167" s="248"/>
      <c r="F167" s="345"/>
      <c r="G167" s="345"/>
      <c r="H167" s="508"/>
      <c r="I167" s="508"/>
      <c r="J167" s="508"/>
      <c r="K167" s="508"/>
      <c r="L167" s="508"/>
      <c r="M167" s="508"/>
      <c r="N167" s="508"/>
      <c r="O167" s="508"/>
      <c r="P167" s="508"/>
      <c r="Q167" s="508"/>
      <c r="R167" s="508"/>
      <c r="S167" s="508"/>
      <c r="T167" s="508"/>
      <c r="U167" s="508"/>
      <c r="V167" s="508"/>
      <c r="W167" s="508"/>
      <c r="X167" s="508"/>
    </row>
    <row r="168" spans="1:24" ht="12.75">
      <c r="A168" s="237"/>
      <c r="B168" s="248"/>
      <c r="F168" s="345"/>
      <c r="G168" s="345"/>
      <c r="H168" s="508"/>
      <c r="I168" s="508"/>
      <c r="J168" s="508"/>
      <c r="K168" s="508"/>
      <c r="L168" s="508"/>
      <c r="M168" s="508"/>
      <c r="N168" s="508"/>
      <c r="O168" s="508"/>
      <c r="P168" s="508"/>
      <c r="Q168" s="508"/>
      <c r="R168" s="508"/>
      <c r="S168" s="508"/>
      <c r="T168" s="508"/>
      <c r="U168" s="508"/>
      <c r="V168" s="508"/>
      <c r="W168" s="508"/>
      <c r="X168" s="508"/>
    </row>
    <row r="169" spans="1:24" ht="12.75">
      <c r="A169" s="237"/>
      <c r="B169" s="248"/>
      <c r="F169" s="345"/>
      <c r="G169" s="345"/>
      <c r="H169" s="508"/>
      <c r="I169" s="508"/>
      <c r="J169" s="508"/>
      <c r="K169" s="508"/>
      <c r="L169" s="508"/>
      <c r="M169" s="508"/>
      <c r="N169" s="508"/>
      <c r="O169" s="508"/>
      <c r="P169" s="508"/>
      <c r="Q169" s="508"/>
      <c r="R169" s="508"/>
      <c r="S169" s="508"/>
      <c r="T169" s="508"/>
      <c r="U169" s="508"/>
      <c r="V169" s="508"/>
      <c r="W169" s="508"/>
      <c r="X169" s="508"/>
    </row>
    <row r="170" spans="1:24" ht="12.75">
      <c r="A170" s="237"/>
      <c r="B170" s="248"/>
      <c r="F170" s="345"/>
      <c r="G170" s="345"/>
      <c r="H170" s="508"/>
      <c r="I170" s="508"/>
      <c r="J170" s="508"/>
      <c r="K170" s="508"/>
      <c r="L170" s="508"/>
      <c r="M170" s="508"/>
      <c r="N170" s="508"/>
      <c r="O170" s="508"/>
      <c r="P170" s="508"/>
      <c r="Q170" s="508"/>
      <c r="R170" s="508"/>
      <c r="S170" s="508"/>
      <c r="T170" s="508"/>
      <c r="U170" s="508"/>
      <c r="V170" s="508"/>
      <c r="W170" s="508"/>
      <c r="X170" s="508"/>
    </row>
    <row r="171" spans="1:24" ht="12.75">
      <c r="A171" s="237"/>
      <c r="B171" s="248"/>
      <c r="F171" s="345"/>
      <c r="G171" s="345"/>
      <c r="H171" s="508"/>
      <c r="I171" s="508"/>
      <c r="J171" s="508"/>
      <c r="K171" s="508"/>
      <c r="L171" s="508"/>
      <c r="M171" s="508"/>
      <c r="N171" s="508"/>
      <c r="O171" s="508"/>
      <c r="P171" s="508"/>
      <c r="Q171" s="508"/>
      <c r="R171" s="508"/>
      <c r="S171" s="508"/>
      <c r="T171" s="508"/>
      <c r="U171" s="508"/>
      <c r="V171" s="508"/>
      <c r="W171" s="508"/>
      <c r="X171" s="508"/>
    </row>
    <row r="172" spans="1:24" ht="12.75">
      <c r="A172" s="237"/>
      <c r="B172" s="248"/>
      <c r="F172" s="345"/>
      <c r="G172" s="345"/>
      <c r="H172" s="508"/>
      <c r="I172" s="508"/>
      <c r="J172" s="508"/>
      <c r="K172" s="508"/>
      <c r="L172" s="508"/>
      <c r="M172" s="508"/>
      <c r="N172" s="508"/>
      <c r="O172" s="508"/>
      <c r="P172" s="508"/>
      <c r="Q172" s="508"/>
      <c r="R172" s="508"/>
      <c r="S172" s="508"/>
      <c r="T172" s="508"/>
      <c r="U172" s="508"/>
      <c r="V172" s="508"/>
      <c r="W172" s="508"/>
      <c r="X172" s="508"/>
    </row>
    <row r="173" spans="1:24" ht="12.75">
      <c r="A173" s="237"/>
      <c r="B173" s="248"/>
      <c r="F173" s="345"/>
      <c r="G173" s="345"/>
      <c r="H173" s="508"/>
      <c r="I173" s="508"/>
      <c r="J173" s="508"/>
      <c r="K173" s="508"/>
      <c r="L173" s="508"/>
      <c r="M173" s="508"/>
      <c r="N173" s="508"/>
      <c r="O173" s="508"/>
      <c r="P173" s="508"/>
      <c r="Q173" s="508"/>
      <c r="R173" s="508"/>
      <c r="S173" s="508"/>
      <c r="T173" s="508"/>
      <c r="U173" s="508"/>
      <c r="V173" s="508"/>
      <c r="W173" s="508"/>
      <c r="X173" s="508"/>
    </row>
    <row r="174" spans="1:24" ht="12.75">
      <c r="A174" s="237"/>
      <c r="B174" s="248"/>
      <c r="F174" s="345"/>
      <c r="G174" s="345"/>
      <c r="H174" s="508"/>
      <c r="I174" s="508"/>
      <c r="J174" s="508"/>
      <c r="K174" s="508"/>
      <c r="L174" s="508"/>
      <c r="M174" s="508"/>
      <c r="N174" s="508"/>
      <c r="O174" s="508"/>
      <c r="P174" s="508"/>
      <c r="Q174" s="508"/>
      <c r="R174" s="508"/>
      <c r="S174" s="508"/>
      <c r="T174" s="508"/>
      <c r="U174" s="508"/>
      <c r="V174" s="508"/>
      <c r="W174" s="508"/>
      <c r="X174" s="508"/>
    </row>
    <row r="175" spans="1:24" ht="12.75">
      <c r="A175" s="237"/>
      <c r="B175" s="248"/>
      <c r="F175" s="345"/>
      <c r="G175" s="345"/>
      <c r="H175" s="508"/>
      <c r="I175" s="508"/>
      <c r="J175" s="508"/>
      <c r="K175" s="508"/>
      <c r="L175" s="508"/>
      <c r="M175" s="508"/>
      <c r="N175" s="508"/>
      <c r="O175" s="508"/>
      <c r="P175" s="508"/>
      <c r="Q175" s="508"/>
      <c r="R175" s="508"/>
      <c r="S175" s="508"/>
      <c r="T175" s="508"/>
      <c r="U175" s="508"/>
      <c r="V175" s="508"/>
      <c r="W175" s="508"/>
      <c r="X175" s="508"/>
    </row>
    <row r="176" spans="1:24" ht="12.75">
      <c r="A176" s="237"/>
      <c r="B176" s="248"/>
      <c r="F176" s="345"/>
      <c r="G176" s="345"/>
      <c r="H176" s="508"/>
      <c r="I176" s="508"/>
      <c r="J176" s="508"/>
      <c r="K176" s="508"/>
      <c r="L176" s="508"/>
      <c r="M176" s="508"/>
      <c r="N176" s="508"/>
      <c r="O176" s="508"/>
      <c r="P176" s="508"/>
      <c r="Q176" s="508"/>
      <c r="R176" s="508"/>
      <c r="S176" s="508"/>
      <c r="T176" s="508"/>
      <c r="U176" s="508"/>
      <c r="V176" s="508"/>
      <c r="W176" s="508"/>
      <c r="X176" s="508"/>
    </row>
    <row r="177" spans="1:24" ht="12.75">
      <c r="A177" s="237"/>
      <c r="B177" s="248"/>
      <c r="F177" s="345"/>
      <c r="G177" s="345"/>
      <c r="H177" s="508"/>
      <c r="I177" s="508"/>
      <c r="J177" s="508"/>
      <c r="K177" s="508"/>
      <c r="L177" s="508"/>
      <c r="M177" s="508"/>
      <c r="N177" s="508"/>
      <c r="O177" s="508"/>
      <c r="P177" s="508"/>
      <c r="Q177" s="508"/>
      <c r="R177" s="508"/>
      <c r="S177" s="508"/>
      <c r="T177" s="508"/>
      <c r="U177" s="508"/>
      <c r="V177" s="508"/>
      <c r="W177" s="508"/>
      <c r="X177" s="508"/>
    </row>
    <row r="178" spans="1:24" ht="12.75">
      <c r="A178" s="237"/>
      <c r="B178" s="248"/>
      <c r="F178" s="345"/>
      <c r="G178" s="345"/>
      <c r="H178" s="508"/>
      <c r="I178" s="508"/>
      <c r="J178" s="508"/>
      <c r="K178" s="508"/>
      <c r="L178" s="508"/>
      <c r="M178" s="508"/>
      <c r="N178" s="508"/>
      <c r="O178" s="508"/>
      <c r="P178" s="508"/>
      <c r="Q178" s="508"/>
      <c r="R178" s="508"/>
      <c r="S178" s="508"/>
      <c r="T178" s="508"/>
      <c r="U178" s="508"/>
      <c r="V178" s="508"/>
      <c r="W178" s="508"/>
      <c r="X178" s="508"/>
    </row>
    <row r="179" spans="1:24" ht="12.75">
      <c r="A179" s="237"/>
      <c r="B179" s="248"/>
      <c r="F179" s="345"/>
      <c r="G179" s="345"/>
      <c r="H179" s="508"/>
      <c r="I179" s="508"/>
      <c r="J179" s="508"/>
      <c r="K179" s="508"/>
      <c r="L179" s="508"/>
      <c r="M179" s="508"/>
      <c r="N179" s="508"/>
      <c r="O179" s="508"/>
      <c r="P179" s="508"/>
      <c r="Q179" s="508"/>
      <c r="R179" s="508"/>
      <c r="S179" s="508"/>
      <c r="T179" s="508"/>
      <c r="U179" s="508"/>
      <c r="V179" s="508"/>
      <c r="W179" s="508"/>
      <c r="X179" s="508"/>
    </row>
    <row r="180" spans="1:24" ht="12.75">
      <c r="A180" s="237"/>
      <c r="B180" s="248"/>
      <c r="F180" s="345"/>
      <c r="G180" s="345"/>
      <c r="H180" s="508"/>
      <c r="I180" s="508"/>
      <c r="J180" s="508"/>
      <c r="K180" s="508"/>
      <c r="L180" s="508"/>
      <c r="M180" s="508"/>
      <c r="N180" s="508"/>
      <c r="O180" s="508"/>
      <c r="P180" s="508"/>
      <c r="Q180" s="508"/>
      <c r="R180" s="508"/>
      <c r="S180" s="508"/>
      <c r="T180" s="508"/>
      <c r="U180" s="508"/>
      <c r="V180" s="508"/>
      <c r="W180" s="508"/>
      <c r="X180" s="508"/>
    </row>
    <row r="181" spans="1:24" ht="12.75">
      <c r="A181" s="237"/>
      <c r="B181" s="248"/>
      <c r="F181" s="345"/>
      <c r="G181" s="345"/>
      <c r="H181" s="508"/>
      <c r="I181" s="508"/>
      <c r="J181" s="508"/>
      <c r="K181" s="508"/>
      <c r="L181" s="508"/>
      <c r="M181" s="508"/>
      <c r="N181" s="508"/>
      <c r="O181" s="508"/>
      <c r="P181" s="508"/>
      <c r="Q181" s="508"/>
      <c r="R181" s="508"/>
      <c r="S181" s="508"/>
      <c r="T181" s="508"/>
      <c r="U181" s="508"/>
      <c r="V181" s="508"/>
      <c r="W181" s="508"/>
      <c r="X181" s="508"/>
    </row>
    <row r="182" spans="1:24" ht="12.75">
      <c r="A182" s="237"/>
      <c r="B182" s="248"/>
      <c r="F182" s="345"/>
      <c r="G182" s="345"/>
      <c r="H182" s="508"/>
      <c r="I182" s="508"/>
      <c r="J182" s="508"/>
      <c r="K182" s="508"/>
      <c r="L182" s="508"/>
      <c r="M182" s="508"/>
      <c r="N182" s="508"/>
      <c r="O182" s="508"/>
      <c r="P182" s="508"/>
      <c r="Q182" s="508"/>
      <c r="R182" s="508"/>
      <c r="S182" s="508"/>
      <c r="T182" s="508"/>
      <c r="U182" s="508"/>
      <c r="V182" s="508"/>
      <c r="W182" s="508"/>
      <c r="X182" s="508"/>
    </row>
    <row r="183" spans="1:24" ht="12.75">
      <c r="A183" s="237"/>
      <c r="B183" s="248"/>
      <c r="F183" s="345"/>
      <c r="G183" s="345"/>
      <c r="H183" s="508"/>
      <c r="I183" s="508"/>
      <c r="J183" s="508"/>
      <c r="K183" s="508"/>
      <c r="L183" s="508"/>
      <c r="M183" s="508"/>
      <c r="N183" s="508"/>
      <c r="O183" s="508"/>
      <c r="P183" s="508"/>
      <c r="Q183" s="508"/>
      <c r="R183" s="508"/>
      <c r="S183" s="508"/>
      <c r="T183" s="508"/>
      <c r="U183" s="508"/>
      <c r="V183" s="508"/>
      <c r="W183" s="508"/>
      <c r="X183" s="508"/>
    </row>
    <row r="184" spans="1:24" ht="12.75">
      <c r="A184" s="237"/>
      <c r="B184" s="248"/>
      <c r="F184" s="345"/>
      <c r="G184" s="345"/>
      <c r="H184" s="508"/>
      <c r="I184" s="508"/>
      <c r="J184" s="508"/>
      <c r="K184" s="508"/>
      <c r="L184" s="508"/>
      <c r="M184" s="508"/>
      <c r="N184" s="508"/>
      <c r="O184" s="508"/>
      <c r="P184" s="508"/>
      <c r="Q184" s="508"/>
      <c r="R184" s="508"/>
      <c r="S184" s="508"/>
      <c r="T184" s="508"/>
      <c r="U184" s="508"/>
      <c r="V184" s="508"/>
      <c r="W184" s="508"/>
      <c r="X184" s="508"/>
    </row>
    <row r="185" spans="1:24" ht="12.75">
      <c r="A185" s="237"/>
      <c r="B185" s="248"/>
      <c r="F185" s="345"/>
      <c r="G185" s="345"/>
      <c r="H185" s="508"/>
      <c r="I185" s="508"/>
      <c r="J185" s="508"/>
      <c r="K185" s="508"/>
      <c r="L185" s="508"/>
      <c r="M185" s="508"/>
      <c r="N185" s="508"/>
      <c r="O185" s="508"/>
      <c r="P185" s="508"/>
      <c r="Q185" s="508"/>
      <c r="R185" s="508"/>
      <c r="S185" s="508"/>
      <c r="T185" s="508"/>
      <c r="U185" s="508"/>
      <c r="V185" s="508"/>
      <c r="W185" s="508"/>
      <c r="X185" s="508"/>
    </row>
    <row r="186" spans="1:24" ht="12.75">
      <c r="A186" s="237"/>
      <c r="B186" s="248"/>
      <c r="F186" s="345"/>
      <c r="G186" s="345"/>
      <c r="H186" s="508"/>
      <c r="I186" s="508"/>
      <c r="J186" s="508"/>
      <c r="K186" s="508"/>
      <c r="L186" s="508"/>
      <c r="M186" s="508"/>
      <c r="N186" s="508"/>
      <c r="O186" s="508"/>
      <c r="P186" s="508"/>
      <c r="Q186" s="508"/>
      <c r="R186" s="508"/>
      <c r="S186" s="508"/>
      <c r="T186" s="508"/>
      <c r="U186" s="508"/>
      <c r="V186" s="508"/>
      <c r="W186" s="508"/>
      <c r="X186" s="508"/>
    </row>
    <row r="187" spans="1:24" ht="12.75">
      <c r="A187" s="237"/>
      <c r="B187" s="248"/>
      <c r="F187" s="345"/>
      <c r="G187" s="345"/>
      <c r="H187" s="508"/>
      <c r="I187" s="508"/>
      <c r="J187" s="508"/>
      <c r="K187" s="508"/>
      <c r="L187" s="508"/>
      <c r="M187" s="508"/>
      <c r="N187" s="508"/>
      <c r="O187" s="508"/>
      <c r="P187" s="508"/>
      <c r="Q187" s="508"/>
      <c r="R187" s="508"/>
      <c r="S187" s="508"/>
      <c r="T187" s="508"/>
      <c r="U187" s="508"/>
      <c r="V187" s="508"/>
      <c r="W187" s="508"/>
      <c r="X187" s="508"/>
    </row>
    <row r="188" spans="1:24" ht="12.75">
      <c r="A188" s="237"/>
      <c r="B188" s="248"/>
      <c r="F188" s="345"/>
      <c r="G188" s="345"/>
      <c r="H188" s="508"/>
      <c r="I188" s="508"/>
      <c r="J188" s="508"/>
      <c r="K188" s="508"/>
      <c r="L188" s="508"/>
      <c r="M188" s="508"/>
      <c r="N188" s="508"/>
      <c r="O188" s="508"/>
      <c r="P188" s="508"/>
      <c r="Q188" s="508"/>
      <c r="R188" s="508"/>
      <c r="S188" s="508"/>
      <c r="T188" s="508"/>
      <c r="U188" s="508"/>
      <c r="V188" s="508"/>
      <c r="W188" s="508"/>
      <c r="X188" s="508"/>
    </row>
    <row r="189" spans="1:24" ht="12.75">
      <c r="A189" s="237"/>
      <c r="B189" s="248"/>
      <c r="F189" s="345"/>
      <c r="G189" s="345"/>
      <c r="H189" s="508"/>
      <c r="I189" s="508"/>
      <c r="J189" s="508"/>
      <c r="K189" s="508"/>
      <c r="L189" s="508"/>
      <c r="M189" s="508"/>
      <c r="N189" s="508"/>
      <c r="O189" s="508"/>
      <c r="P189" s="508"/>
      <c r="Q189" s="508"/>
      <c r="R189" s="508"/>
      <c r="S189" s="508"/>
      <c r="T189" s="508"/>
      <c r="U189" s="508"/>
      <c r="V189" s="508"/>
      <c r="W189" s="508"/>
      <c r="X189" s="508"/>
    </row>
    <row r="190" spans="1:24" ht="12.75">
      <c r="A190" s="237"/>
      <c r="B190" s="248"/>
      <c r="F190" s="345"/>
      <c r="G190" s="345"/>
      <c r="H190" s="508"/>
      <c r="I190" s="508"/>
      <c r="J190" s="508"/>
      <c r="K190" s="508"/>
      <c r="L190" s="508"/>
      <c r="M190" s="508"/>
      <c r="N190" s="508"/>
      <c r="O190" s="508"/>
      <c r="P190" s="508"/>
      <c r="Q190" s="508"/>
      <c r="R190" s="508"/>
      <c r="S190" s="508"/>
      <c r="T190" s="508"/>
      <c r="U190" s="508"/>
      <c r="V190" s="508"/>
      <c r="W190" s="508"/>
      <c r="X190" s="508"/>
    </row>
    <row r="191" spans="1:24" ht="12.75">
      <c r="A191" s="237"/>
      <c r="B191" s="248"/>
      <c r="F191" s="345"/>
      <c r="G191" s="345"/>
      <c r="H191" s="508"/>
      <c r="I191" s="508"/>
      <c r="J191" s="508"/>
      <c r="K191" s="508"/>
      <c r="L191" s="508"/>
      <c r="M191" s="508"/>
      <c r="N191" s="508"/>
      <c r="O191" s="508"/>
      <c r="P191" s="508"/>
      <c r="Q191" s="508"/>
      <c r="R191" s="508"/>
      <c r="S191" s="508"/>
      <c r="T191" s="508"/>
      <c r="U191" s="508"/>
      <c r="V191" s="508"/>
      <c r="W191" s="508"/>
      <c r="X191" s="508"/>
    </row>
    <row r="192" spans="1:24" ht="12.75">
      <c r="A192" s="237"/>
      <c r="B192" s="248"/>
      <c r="F192" s="345"/>
      <c r="G192" s="345"/>
      <c r="H192" s="508"/>
      <c r="I192" s="508"/>
      <c r="J192" s="508"/>
      <c r="K192" s="508"/>
      <c r="L192" s="508"/>
      <c r="M192" s="508"/>
      <c r="N192" s="508"/>
      <c r="O192" s="508"/>
      <c r="P192" s="508"/>
      <c r="Q192" s="508"/>
      <c r="R192" s="508"/>
      <c r="S192" s="508"/>
      <c r="T192" s="508"/>
      <c r="U192" s="508"/>
      <c r="V192" s="508"/>
      <c r="W192" s="508"/>
      <c r="X192" s="508"/>
    </row>
    <row r="193" spans="1:24" ht="12.75">
      <c r="A193" s="237"/>
      <c r="B193" s="248"/>
      <c r="F193" s="345"/>
      <c r="G193" s="345"/>
      <c r="H193" s="508"/>
      <c r="I193" s="508"/>
      <c r="J193" s="508"/>
      <c r="K193" s="508"/>
      <c r="L193" s="508"/>
      <c r="M193" s="508"/>
      <c r="N193" s="508"/>
      <c r="O193" s="508"/>
      <c r="P193" s="508"/>
      <c r="Q193" s="508"/>
      <c r="R193" s="508"/>
      <c r="S193" s="508"/>
      <c r="T193" s="508"/>
      <c r="U193" s="508"/>
      <c r="V193" s="508"/>
      <c r="W193" s="508"/>
      <c r="X193" s="508"/>
    </row>
    <row r="194" spans="1:24" ht="12.75">
      <c r="A194" s="237"/>
      <c r="B194" s="248"/>
      <c r="F194" s="345"/>
      <c r="G194" s="345"/>
      <c r="H194" s="508"/>
      <c r="I194" s="508"/>
      <c r="J194" s="508"/>
      <c r="K194" s="508"/>
      <c r="L194" s="508"/>
      <c r="M194" s="508"/>
      <c r="N194" s="508"/>
      <c r="O194" s="508"/>
      <c r="P194" s="508"/>
      <c r="Q194" s="508"/>
      <c r="R194" s="508"/>
      <c r="S194" s="508"/>
      <c r="T194" s="508"/>
      <c r="U194" s="508"/>
      <c r="V194" s="508"/>
      <c r="W194" s="508"/>
      <c r="X194" s="508"/>
    </row>
    <row r="195" spans="1:24" ht="12.75">
      <c r="A195" s="237"/>
      <c r="B195" s="248"/>
      <c r="F195" s="345"/>
      <c r="G195" s="345"/>
      <c r="H195" s="508"/>
      <c r="I195" s="508"/>
      <c r="J195" s="508"/>
      <c r="K195" s="508"/>
      <c r="L195" s="508"/>
      <c r="M195" s="508"/>
      <c r="N195" s="508"/>
      <c r="O195" s="508"/>
      <c r="P195" s="508"/>
      <c r="Q195" s="508"/>
      <c r="R195" s="508"/>
      <c r="S195" s="508"/>
      <c r="T195" s="508"/>
      <c r="U195" s="508"/>
      <c r="V195" s="508"/>
      <c r="W195" s="508"/>
      <c r="X195" s="508"/>
    </row>
    <row r="196" spans="1:24" ht="12.75">
      <c r="A196" s="237"/>
      <c r="B196" s="248"/>
      <c r="F196" s="345"/>
      <c r="G196" s="345"/>
      <c r="H196" s="508"/>
      <c r="I196" s="508"/>
      <c r="J196" s="508"/>
      <c r="K196" s="508"/>
      <c r="L196" s="508"/>
      <c r="M196" s="508"/>
      <c r="N196" s="508"/>
      <c r="O196" s="508"/>
      <c r="P196" s="508"/>
      <c r="Q196" s="508"/>
      <c r="R196" s="508"/>
      <c r="S196" s="508"/>
      <c r="T196" s="508"/>
      <c r="U196" s="508"/>
      <c r="V196" s="508"/>
      <c r="W196" s="508"/>
      <c r="X196" s="508"/>
    </row>
    <row r="197" spans="1:24" ht="12.75">
      <c r="A197" s="237"/>
      <c r="B197" s="248"/>
      <c r="F197" s="345"/>
      <c r="G197" s="345"/>
      <c r="H197" s="508"/>
      <c r="I197" s="508"/>
      <c r="J197" s="508"/>
      <c r="K197" s="508"/>
      <c r="L197" s="508"/>
      <c r="M197" s="508"/>
      <c r="N197" s="508"/>
      <c r="O197" s="508"/>
      <c r="P197" s="508"/>
      <c r="Q197" s="508"/>
      <c r="R197" s="508"/>
      <c r="S197" s="508"/>
      <c r="T197" s="508"/>
      <c r="U197" s="508"/>
      <c r="V197" s="508"/>
      <c r="W197" s="508"/>
      <c r="X197" s="508"/>
    </row>
    <row r="198" spans="1:24" ht="12.75">
      <c r="A198" s="237"/>
      <c r="B198" s="248"/>
      <c r="F198" s="345"/>
      <c r="G198" s="345"/>
      <c r="H198" s="508"/>
      <c r="I198" s="508"/>
      <c r="J198" s="508"/>
      <c r="K198" s="508"/>
      <c r="L198" s="508"/>
      <c r="M198" s="508"/>
      <c r="N198" s="508"/>
      <c r="O198" s="508"/>
      <c r="P198" s="508"/>
      <c r="Q198" s="508"/>
      <c r="R198" s="508"/>
      <c r="S198" s="508"/>
      <c r="T198" s="508"/>
      <c r="U198" s="508"/>
      <c r="V198" s="508"/>
      <c r="W198" s="508"/>
      <c r="X198" s="508"/>
    </row>
    <row r="199" spans="1:24" ht="12.75">
      <c r="A199" s="237"/>
      <c r="B199" s="248"/>
      <c r="F199" s="345"/>
      <c r="G199" s="345"/>
      <c r="H199" s="508"/>
      <c r="I199" s="508"/>
      <c r="J199" s="508"/>
      <c r="K199" s="508"/>
      <c r="L199" s="508"/>
      <c r="M199" s="508"/>
      <c r="N199" s="508"/>
      <c r="O199" s="508"/>
      <c r="P199" s="508"/>
      <c r="Q199" s="508"/>
      <c r="R199" s="508"/>
      <c r="S199" s="508"/>
      <c r="T199" s="508"/>
      <c r="U199" s="508"/>
      <c r="V199" s="508"/>
      <c r="W199" s="508"/>
      <c r="X199" s="508"/>
    </row>
    <row r="200" spans="1:24" ht="12.75">
      <c r="A200" s="237"/>
      <c r="B200" s="248"/>
      <c r="F200" s="345"/>
      <c r="G200" s="345"/>
      <c r="H200" s="508"/>
      <c r="I200" s="508"/>
      <c r="J200" s="508"/>
      <c r="K200" s="508"/>
      <c r="L200" s="508"/>
      <c r="M200" s="508"/>
      <c r="N200" s="508"/>
      <c r="O200" s="508"/>
      <c r="P200" s="508"/>
      <c r="Q200" s="508"/>
      <c r="R200" s="508"/>
      <c r="S200" s="508"/>
      <c r="T200" s="508"/>
      <c r="U200" s="508"/>
      <c r="V200" s="508"/>
      <c r="W200" s="508"/>
      <c r="X200" s="508"/>
    </row>
    <row r="201" spans="1:24" ht="12.75">
      <c r="A201" s="237"/>
      <c r="B201" s="248"/>
      <c r="F201" s="345"/>
      <c r="G201" s="345"/>
      <c r="H201" s="508"/>
      <c r="I201" s="508"/>
      <c r="J201" s="508"/>
      <c r="K201" s="508"/>
      <c r="L201" s="508"/>
      <c r="M201" s="508"/>
      <c r="N201" s="508"/>
      <c r="O201" s="508"/>
      <c r="P201" s="508"/>
      <c r="Q201" s="508"/>
      <c r="R201" s="508"/>
      <c r="S201" s="508"/>
      <c r="T201" s="508"/>
      <c r="U201" s="508"/>
      <c r="V201" s="508"/>
      <c r="W201" s="508"/>
      <c r="X201" s="508"/>
    </row>
    <row r="202" spans="1:24" ht="12.75">
      <c r="A202" s="237"/>
      <c r="B202" s="248"/>
      <c r="F202" s="345"/>
      <c r="G202" s="345"/>
      <c r="H202" s="508"/>
      <c r="I202" s="508"/>
      <c r="J202" s="508"/>
      <c r="K202" s="508"/>
      <c r="L202" s="508"/>
      <c r="M202" s="508"/>
      <c r="N202" s="508"/>
      <c r="O202" s="508"/>
      <c r="P202" s="508"/>
      <c r="Q202" s="508"/>
      <c r="R202" s="508"/>
      <c r="S202" s="508"/>
      <c r="T202" s="508"/>
      <c r="U202" s="508"/>
      <c r="V202" s="508"/>
      <c r="W202" s="508"/>
      <c r="X202" s="508"/>
    </row>
    <row r="203" spans="1:24" ht="12.75">
      <c r="A203" s="237"/>
      <c r="B203" s="248"/>
      <c r="F203" s="345"/>
      <c r="G203" s="345"/>
      <c r="H203" s="508"/>
      <c r="I203" s="508"/>
      <c r="J203" s="508"/>
      <c r="K203" s="508"/>
      <c r="L203" s="508"/>
      <c r="M203" s="508"/>
      <c r="N203" s="508"/>
      <c r="O203" s="508"/>
      <c r="P203" s="508"/>
      <c r="Q203" s="508"/>
      <c r="R203" s="508"/>
      <c r="S203" s="508"/>
      <c r="T203" s="508"/>
      <c r="U203" s="508"/>
      <c r="V203" s="508"/>
      <c r="W203" s="508"/>
      <c r="X203" s="508"/>
    </row>
    <row r="204" spans="1:24" ht="12.75">
      <c r="A204" s="237"/>
      <c r="B204" s="248"/>
      <c r="F204" s="345"/>
      <c r="G204" s="345"/>
      <c r="H204" s="508"/>
      <c r="I204" s="508"/>
      <c r="J204" s="508"/>
      <c r="K204" s="508"/>
      <c r="L204" s="508"/>
      <c r="M204" s="508"/>
      <c r="N204" s="508"/>
      <c r="O204" s="508"/>
      <c r="P204" s="508"/>
      <c r="Q204" s="508"/>
      <c r="R204" s="508"/>
      <c r="S204" s="508"/>
      <c r="T204" s="508"/>
      <c r="U204" s="508"/>
      <c r="V204" s="508"/>
      <c r="W204" s="508"/>
      <c r="X204" s="508"/>
    </row>
    <row r="205" spans="1:24" ht="12.75">
      <c r="A205" s="237"/>
      <c r="B205" s="248"/>
      <c r="F205" s="345"/>
      <c r="G205" s="345"/>
      <c r="H205" s="508"/>
      <c r="I205" s="508"/>
      <c r="J205" s="508"/>
      <c r="K205" s="508"/>
      <c r="L205" s="508"/>
      <c r="M205" s="508"/>
      <c r="N205" s="508"/>
      <c r="O205" s="508"/>
      <c r="P205" s="508"/>
      <c r="Q205" s="508"/>
      <c r="R205" s="508"/>
      <c r="S205" s="508"/>
      <c r="T205" s="508"/>
      <c r="U205" s="508"/>
      <c r="V205" s="508"/>
      <c r="W205" s="508"/>
      <c r="X205" s="508"/>
    </row>
    <row r="206" spans="1:24" ht="12.75">
      <c r="A206" s="237"/>
      <c r="B206" s="248"/>
      <c r="F206" s="345"/>
      <c r="G206" s="345"/>
      <c r="H206" s="508"/>
      <c r="I206" s="508"/>
      <c r="J206" s="508"/>
      <c r="K206" s="508"/>
      <c r="L206" s="508"/>
      <c r="M206" s="508"/>
      <c r="N206" s="508"/>
      <c r="O206" s="508"/>
      <c r="P206" s="508"/>
      <c r="Q206" s="508"/>
      <c r="R206" s="508"/>
      <c r="S206" s="508"/>
      <c r="T206" s="508"/>
      <c r="U206" s="508"/>
      <c r="V206" s="508"/>
      <c r="W206" s="508"/>
      <c r="X206" s="508"/>
    </row>
    <row r="207" spans="1:24" ht="12.75">
      <c r="A207" s="237"/>
      <c r="B207" s="248"/>
      <c r="F207" s="345"/>
      <c r="G207" s="345"/>
      <c r="H207" s="508"/>
      <c r="I207" s="508"/>
      <c r="J207" s="508"/>
      <c r="K207" s="508"/>
      <c r="L207" s="508"/>
      <c r="M207" s="508"/>
      <c r="N207" s="508"/>
      <c r="O207" s="508"/>
      <c r="P207" s="508"/>
      <c r="Q207" s="508"/>
      <c r="R207" s="508"/>
      <c r="S207" s="508"/>
      <c r="T207" s="508"/>
      <c r="U207" s="508"/>
      <c r="V207" s="508"/>
      <c r="W207" s="508"/>
      <c r="X207" s="508"/>
    </row>
    <row r="208" spans="1:24" ht="12.75">
      <c r="A208" s="237"/>
      <c r="B208" s="248"/>
      <c r="F208" s="345"/>
      <c r="G208" s="345"/>
      <c r="H208" s="508"/>
      <c r="I208" s="508"/>
      <c r="J208" s="508"/>
      <c r="K208" s="508"/>
      <c r="L208" s="508"/>
      <c r="M208" s="508"/>
      <c r="N208" s="508"/>
      <c r="O208" s="508"/>
      <c r="P208" s="508"/>
      <c r="Q208" s="508"/>
      <c r="R208" s="508"/>
      <c r="S208" s="508"/>
      <c r="T208" s="508"/>
      <c r="U208" s="508"/>
      <c r="V208" s="508"/>
      <c r="W208" s="508"/>
      <c r="X208" s="508"/>
    </row>
    <row r="209" spans="1:24" ht="12.75">
      <c r="A209" s="237"/>
      <c r="B209" s="248"/>
      <c r="F209" s="345"/>
      <c r="G209" s="345"/>
      <c r="H209" s="508"/>
      <c r="I209" s="508"/>
      <c r="J209" s="508"/>
      <c r="K209" s="508"/>
      <c r="L209" s="508"/>
      <c r="M209" s="508"/>
      <c r="N209" s="508"/>
      <c r="O209" s="508"/>
      <c r="P209" s="508"/>
      <c r="Q209" s="508"/>
      <c r="R209" s="508"/>
      <c r="S209" s="508"/>
      <c r="T209" s="508"/>
      <c r="U209" s="508"/>
      <c r="V209" s="508"/>
      <c r="W209" s="508"/>
      <c r="X209" s="508"/>
    </row>
    <row r="210" spans="1:24" ht="12.75">
      <c r="A210" s="237"/>
      <c r="B210" s="248"/>
      <c r="F210" s="345"/>
      <c r="G210" s="345"/>
      <c r="H210" s="508"/>
      <c r="I210" s="508"/>
      <c r="J210" s="508"/>
      <c r="K210" s="508"/>
      <c r="L210" s="508"/>
      <c r="M210" s="508"/>
      <c r="N210" s="508"/>
      <c r="O210" s="508"/>
      <c r="P210" s="508"/>
      <c r="Q210" s="508"/>
      <c r="R210" s="508"/>
      <c r="S210" s="508"/>
      <c r="T210" s="508"/>
      <c r="U210" s="508"/>
      <c r="V210" s="508"/>
      <c r="W210" s="508"/>
      <c r="X210" s="508"/>
    </row>
    <row r="211" spans="1:24" ht="12.75">
      <c r="A211" s="237"/>
      <c r="B211" s="248"/>
      <c r="F211" s="345"/>
      <c r="G211" s="345"/>
      <c r="H211" s="508"/>
      <c r="I211" s="508"/>
      <c r="J211" s="508"/>
      <c r="K211" s="508"/>
      <c r="L211" s="508"/>
      <c r="M211" s="508"/>
      <c r="N211" s="508"/>
      <c r="O211" s="508"/>
      <c r="P211" s="508"/>
      <c r="Q211" s="508"/>
      <c r="R211" s="508"/>
      <c r="S211" s="508"/>
      <c r="T211" s="508"/>
      <c r="U211" s="508"/>
      <c r="V211" s="508"/>
      <c r="W211" s="508"/>
      <c r="X211" s="508"/>
    </row>
    <row r="212" spans="1:24" ht="12.75">
      <c r="A212" s="237"/>
      <c r="B212" s="248"/>
      <c r="F212" s="345"/>
      <c r="G212" s="345"/>
      <c r="H212" s="508"/>
      <c r="I212" s="508"/>
      <c r="J212" s="508"/>
      <c r="K212" s="508"/>
      <c r="L212" s="508"/>
      <c r="M212" s="508"/>
      <c r="N212" s="508"/>
      <c r="O212" s="508"/>
      <c r="P212" s="508"/>
      <c r="Q212" s="508"/>
      <c r="R212" s="508"/>
      <c r="S212" s="508"/>
      <c r="T212" s="508"/>
      <c r="U212" s="508"/>
      <c r="V212" s="508"/>
      <c r="W212" s="508"/>
      <c r="X212" s="508"/>
    </row>
    <row r="213" spans="1:24" ht="12.75">
      <c r="A213" s="237"/>
      <c r="B213" s="248"/>
      <c r="F213" s="345"/>
      <c r="G213" s="345"/>
      <c r="H213" s="508"/>
      <c r="I213" s="508"/>
      <c r="J213" s="508"/>
      <c r="K213" s="508"/>
      <c r="L213" s="508"/>
      <c r="M213" s="508"/>
      <c r="N213" s="508"/>
      <c r="O213" s="508"/>
      <c r="P213" s="508"/>
      <c r="Q213" s="508"/>
      <c r="R213" s="508"/>
      <c r="S213" s="508"/>
      <c r="T213" s="508"/>
      <c r="U213" s="508"/>
      <c r="V213" s="508"/>
      <c r="W213" s="508"/>
      <c r="X213" s="508"/>
    </row>
    <row r="214" spans="1:24" ht="12.75">
      <c r="A214" s="237"/>
      <c r="B214" s="248"/>
      <c r="F214" s="345"/>
      <c r="G214" s="345"/>
      <c r="H214" s="508"/>
      <c r="I214" s="508"/>
      <c r="J214" s="508"/>
      <c r="K214" s="508"/>
      <c r="L214" s="508"/>
      <c r="M214" s="508"/>
      <c r="N214" s="508"/>
      <c r="O214" s="508"/>
      <c r="P214" s="508"/>
      <c r="Q214" s="508"/>
      <c r="R214" s="508"/>
      <c r="S214" s="508"/>
      <c r="T214" s="508"/>
      <c r="U214" s="508"/>
      <c r="V214" s="508"/>
      <c r="W214" s="508"/>
      <c r="X214" s="508"/>
    </row>
    <row r="215" spans="1:24" ht="12.75">
      <c r="A215" s="237"/>
      <c r="B215" s="248"/>
      <c r="F215" s="345"/>
      <c r="G215" s="345"/>
      <c r="H215" s="508"/>
      <c r="I215" s="508"/>
      <c r="J215" s="508"/>
      <c r="K215" s="508"/>
      <c r="L215" s="508"/>
      <c r="M215" s="508"/>
      <c r="N215" s="508"/>
      <c r="O215" s="508"/>
      <c r="P215" s="508"/>
      <c r="Q215" s="508"/>
      <c r="R215" s="508"/>
      <c r="S215" s="508"/>
      <c r="T215" s="508"/>
      <c r="U215" s="508"/>
      <c r="V215" s="508"/>
      <c r="W215" s="508"/>
      <c r="X215" s="508"/>
    </row>
    <row r="216" spans="1:24" ht="12.75">
      <c r="A216" s="237"/>
      <c r="B216" s="248"/>
      <c r="F216" s="345"/>
      <c r="G216" s="345"/>
      <c r="H216" s="508"/>
      <c r="I216" s="508"/>
      <c r="J216" s="508"/>
      <c r="K216" s="508"/>
      <c r="L216" s="508"/>
      <c r="M216" s="508"/>
      <c r="N216" s="508"/>
      <c r="O216" s="508"/>
      <c r="P216" s="508"/>
      <c r="Q216" s="508"/>
      <c r="R216" s="508"/>
      <c r="S216" s="508"/>
      <c r="T216" s="508"/>
      <c r="U216" s="508"/>
      <c r="V216" s="508"/>
      <c r="W216" s="508"/>
      <c r="X216" s="508"/>
    </row>
    <row r="217" spans="1:24" ht="12.75">
      <c r="A217" s="237"/>
      <c r="B217" s="248"/>
      <c r="F217" s="345"/>
      <c r="G217" s="345"/>
      <c r="H217" s="508"/>
      <c r="I217" s="508"/>
      <c r="J217" s="508"/>
      <c r="K217" s="508"/>
      <c r="L217" s="508"/>
      <c r="M217" s="508"/>
      <c r="N217" s="508"/>
      <c r="O217" s="508"/>
      <c r="P217" s="508"/>
      <c r="Q217" s="508"/>
      <c r="R217" s="508"/>
      <c r="S217" s="508"/>
      <c r="T217" s="508"/>
      <c r="U217" s="508"/>
      <c r="V217" s="508"/>
      <c r="W217" s="508"/>
      <c r="X217" s="508"/>
    </row>
    <row r="218" spans="1:24" ht="12.75">
      <c r="A218" s="237"/>
      <c r="B218" s="248"/>
      <c r="F218" s="345"/>
      <c r="G218" s="345"/>
      <c r="H218" s="508"/>
      <c r="I218" s="508"/>
      <c r="J218" s="508"/>
      <c r="K218" s="508"/>
      <c r="L218" s="508"/>
      <c r="M218" s="508"/>
      <c r="N218" s="508"/>
      <c r="O218" s="508"/>
      <c r="P218" s="508"/>
      <c r="Q218" s="508"/>
      <c r="R218" s="508"/>
      <c r="S218" s="508"/>
      <c r="T218" s="508"/>
      <c r="U218" s="508"/>
      <c r="V218" s="508"/>
      <c r="W218" s="508"/>
      <c r="X218" s="508"/>
    </row>
    <row r="219" spans="1:24" ht="12.75">
      <c r="A219" s="237"/>
      <c r="B219" s="248"/>
      <c r="F219" s="345"/>
      <c r="G219" s="345"/>
      <c r="H219" s="508"/>
      <c r="I219" s="508"/>
      <c r="J219" s="508"/>
      <c r="K219" s="508"/>
      <c r="L219" s="508"/>
      <c r="M219" s="508"/>
      <c r="N219" s="508"/>
      <c r="O219" s="508"/>
      <c r="P219" s="508"/>
      <c r="Q219" s="508"/>
      <c r="R219" s="508"/>
      <c r="S219" s="508"/>
      <c r="T219" s="508"/>
      <c r="U219" s="508"/>
      <c r="V219" s="508"/>
      <c r="W219" s="508"/>
      <c r="X219" s="508"/>
    </row>
    <row r="220" spans="1:24" ht="12.75">
      <c r="A220" s="237"/>
      <c r="B220" s="248"/>
      <c r="F220" s="345"/>
      <c r="G220" s="345"/>
      <c r="H220" s="508"/>
      <c r="I220" s="508"/>
      <c r="J220" s="508"/>
      <c r="K220" s="508"/>
      <c r="L220" s="508"/>
      <c r="M220" s="508"/>
      <c r="N220" s="508"/>
      <c r="O220" s="508"/>
      <c r="P220" s="508"/>
      <c r="Q220" s="508"/>
      <c r="R220" s="508"/>
      <c r="S220" s="508"/>
      <c r="T220" s="508"/>
      <c r="U220" s="508"/>
      <c r="V220" s="508"/>
      <c r="W220" s="508"/>
      <c r="X220" s="508"/>
    </row>
    <row r="221" spans="1:24" ht="12.75">
      <c r="A221" s="237"/>
      <c r="B221" s="248"/>
      <c r="F221" s="345"/>
      <c r="G221" s="345"/>
      <c r="H221" s="508"/>
      <c r="I221" s="508"/>
      <c r="J221" s="508"/>
      <c r="K221" s="508"/>
      <c r="L221" s="508"/>
      <c r="M221" s="508"/>
      <c r="N221" s="508"/>
      <c r="O221" s="508"/>
      <c r="P221" s="508"/>
      <c r="Q221" s="508"/>
      <c r="R221" s="508"/>
      <c r="S221" s="508"/>
      <c r="T221" s="508"/>
      <c r="U221" s="508"/>
      <c r="V221" s="508"/>
      <c r="W221" s="508"/>
      <c r="X221" s="508"/>
    </row>
    <row r="222" spans="1:24" ht="12.75">
      <c r="A222" s="237"/>
      <c r="B222" s="248"/>
      <c r="F222" s="345"/>
      <c r="G222" s="345"/>
      <c r="H222" s="508"/>
      <c r="I222" s="508"/>
      <c r="J222" s="508"/>
      <c r="K222" s="508"/>
      <c r="L222" s="508"/>
      <c r="M222" s="508"/>
      <c r="N222" s="508"/>
      <c r="O222" s="508"/>
      <c r="P222" s="508"/>
      <c r="Q222" s="508"/>
      <c r="R222" s="508"/>
      <c r="S222" s="508"/>
      <c r="T222" s="508"/>
      <c r="U222" s="508"/>
      <c r="V222" s="508"/>
      <c r="W222" s="508"/>
      <c r="X222" s="508"/>
    </row>
    <row r="223" spans="1:24" ht="12.75">
      <c r="A223" s="237"/>
      <c r="B223" s="248"/>
      <c r="F223" s="345"/>
      <c r="G223" s="345"/>
      <c r="H223" s="508"/>
      <c r="I223" s="508"/>
      <c r="J223" s="508"/>
      <c r="K223" s="508"/>
      <c r="L223" s="508"/>
      <c r="M223" s="508"/>
      <c r="N223" s="508"/>
      <c r="O223" s="508"/>
      <c r="P223" s="508"/>
      <c r="Q223" s="508"/>
      <c r="R223" s="508"/>
      <c r="S223" s="508"/>
      <c r="T223" s="508"/>
      <c r="U223" s="508"/>
      <c r="V223" s="508"/>
      <c r="W223" s="508"/>
      <c r="X223" s="508"/>
    </row>
    <row r="224" spans="1:24" ht="12.75">
      <c r="A224" s="237"/>
      <c r="B224" s="248"/>
      <c r="F224" s="345"/>
      <c r="G224" s="345"/>
      <c r="H224" s="508"/>
      <c r="I224" s="508"/>
      <c r="J224" s="508"/>
      <c r="K224" s="508"/>
      <c r="L224" s="508"/>
      <c r="M224" s="508"/>
      <c r="N224" s="508"/>
      <c r="O224" s="508"/>
      <c r="P224" s="508"/>
      <c r="Q224" s="508"/>
      <c r="R224" s="508"/>
      <c r="S224" s="508"/>
      <c r="T224" s="508"/>
      <c r="U224" s="508"/>
      <c r="V224" s="508"/>
      <c r="W224" s="508"/>
      <c r="X224" s="508"/>
    </row>
    <row r="225" spans="1:24" ht="12.75">
      <c r="A225" s="237"/>
      <c r="B225" s="248"/>
      <c r="F225" s="345"/>
      <c r="G225" s="345"/>
      <c r="H225" s="508"/>
      <c r="I225" s="508"/>
      <c r="J225" s="508"/>
      <c r="K225" s="508"/>
      <c r="L225" s="508"/>
      <c r="M225" s="508"/>
      <c r="N225" s="508"/>
      <c r="O225" s="508"/>
      <c r="P225" s="508"/>
      <c r="Q225" s="508"/>
      <c r="R225" s="508"/>
      <c r="S225" s="508"/>
      <c r="T225" s="508"/>
      <c r="U225" s="508"/>
      <c r="V225" s="508"/>
      <c r="W225" s="508"/>
      <c r="X225" s="508"/>
    </row>
    <row r="226" spans="1:24" ht="12.75">
      <c r="A226" s="237"/>
      <c r="B226" s="248"/>
      <c r="F226" s="345"/>
      <c r="G226" s="345"/>
      <c r="H226" s="508"/>
      <c r="I226" s="508"/>
      <c r="J226" s="508"/>
      <c r="K226" s="508"/>
      <c r="L226" s="508"/>
      <c r="M226" s="508"/>
      <c r="N226" s="508"/>
      <c r="O226" s="508"/>
      <c r="P226" s="508"/>
      <c r="Q226" s="508"/>
      <c r="R226" s="508"/>
      <c r="S226" s="508"/>
      <c r="T226" s="508"/>
      <c r="U226" s="508"/>
      <c r="V226" s="508"/>
      <c r="W226" s="508"/>
      <c r="X226" s="508"/>
    </row>
    <row r="227" spans="1:24" ht="12.75">
      <c r="A227" s="237"/>
      <c r="B227" s="248"/>
      <c r="F227" s="345"/>
      <c r="G227" s="345"/>
      <c r="H227" s="508"/>
      <c r="I227" s="508"/>
      <c r="J227" s="508"/>
      <c r="K227" s="508"/>
      <c r="L227" s="508"/>
      <c r="M227" s="508"/>
      <c r="N227" s="508"/>
      <c r="O227" s="508"/>
      <c r="P227" s="508"/>
      <c r="Q227" s="508"/>
      <c r="R227" s="508"/>
      <c r="S227" s="508"/>
      <c r="T227" s="508"/>
      <c r="U227" s="508"/>
      <c r="V227" s="508"/>
      <c r="W227" s="508"/>
      <c r="X227" s="508"/>
    </row>
    <row r="228" spans="1:24" ht="12.75">
      <c r="A228" s="237"/>
      <c r="B228" s="248"/>
      <c r="F228" s="345"/>
      <c r="G228" s="345"/>
      <c r="H228" s="508"/>
      <c r="I228" s="508"/>
      <c r="J228" s="508"/>
      <c r="K228" s="508"/>
      <c r="L228" s="508"/>
      <c r="M228" s="508"/>
      <c r="N228" s="508"/>
      <c r="O228" s="508"/>
      <c r="P228" s="508"/>
      <c r="Q228" s="508"/>
      <c r="R228" s="508"/>
      <c r="S228" s="508"/>
      <c r="T228" s="508"/>
      <c r="U228" s="508"/>
      <c r="V228" s="508"/>
      <c r="W228" s="508"/>
      <c r="X228" s="508"/>
    </row>
    <row r="229" spans="1:24" ht="12.75">
      <c r="A229" s="237"/>
      <c r="B229" s="248"/>
      <c r="F229" s="345"/>
      <c r="G229" s="345"/>
      <c r="H229" s="508"/>
      <c r="I229" s="508"/>
      <c r="J229" s="508"/>
      <c r="K229" s="508"/>
      <c r="L229" s="508"/>
      <c r="M229" s="508"/>
      <c r="N229" s="508"/>
      <c r="O229" s="508"/>
      <c r="P229" s="508"/>
      <c r="Q229" s="508"/>
      <c r="R229" s="508"/>
      <c r="S229" s="508"/>
      <c r="T229" s="508"/>
      <c r="U229" s="508"/>
      <c r="V229" s="508"/>
      <c r="W229" s="508"/>
      <c r="X229" s="508"/>
    </row>
    <row r="230" spans="1:24" ht="12.75">
      <c r="A230" s="237"/>
      <c r="B230" s="248"/>
      <c r="F230" s="345"/>
      <c r="G230" s="345"/>
      <c r="H230" s="508"/>
      <c r="I230" s="508"/>
      <c r="J230" s="508"/>
      <c r="K230" s="508"/>
      <c r="L230" s="508"/>
      <c r="M230" s="508"/>
      <c r="N230" s="508"/>
      <c r="O230" s="508"/>
      <c r="P230" s="508"/>
      <c r="Q230" s="508"/>
      <c r="R230" s="508"/>
      <c r="S230" s="508"/>
      <c r="T230" s="508"/>
      <c r="U230" s="508"/>
      <c r="V230" s="508"/>
      <c r="W230" s="508"/>
      <c r="X230" s="508"/>
    </row>
    <row r="231" spans="1:24" ht="12.75">
      <c r="A231" s="237"/>
      <c r="B231" s="248"/>
      <c r="F231" s="345"/>
      <c r="G231" s="345"/>
      <c r="H231" s="508"/>
      <c r="I231" s="508"/>
      <c r="J231" s="508"/>
      <c r="K231" s="508"/>
      <c r="L231" s="508"/>
      <c r="M231" s="508"/>
      <c r="N231" s="508"/>
      <c r="O231" s="508"/>
      <c r="P231" s="508"/>
      <c r="Q231" s="508"/>
      <c r="R231" s="508"/>
      <c r="S231" s="508"/>
      <c r="T231" s="508"/>
      <c r="U231" s="508"/>
      <c r="V231" s="508"/>
      <c r="W231" s="508"/>
      <c r="X231" s="508"/>
    </row>
    <row r="232" spans="1:24" ht="12.75">
      <c r="A232" s="237"/>
      <c r="B232" s="248"/>
      <c r="F232" s="345"/>
      <c r="G232" s="345"/>
      <c r="H232" s="508"/>
      <c r="I232" s="508"/>
      <c r="J232" s="508"/>
      <c r="K232" s="508"/>
      <c r="L232" s="508"/>
      <c r="M232" s="508"/>
      <c r="N232" s="508"/>
      <c r="O232" s="508"/>
      <c r="P232" s="508"/>
      <c r="Q232" s="508"/>
      <c r="R232" s="508"/>
      <c r="S232" s="508"/>
      <c r="T232" s="508"/>
      <c r="U232" s="508"/>
      <c r="V232" s="508"/>
      <c r="W232" s="508"/>
      <c r="X232" s="508"/>
    </row>
    <row r="233" spans="1:24" ht="12.75">
      <c r="A233" s="237"/>
      <c r="B233" s="248"/>
      <c r="F233" s="345"/>
      <c r="G233" s="345"/>
      <c r="H233" s="508"/>
      <c r="I233" s="508"/>
      <c r="J233" s="508"/>
      <c r="K233" s="508"/>
      <c r="L233" s="508"/>
      <c r="M233" s="508"/>
      <c r="N233" s="508"/>
      <c r="O233" s="508"/>
      <c r="P233" s="508"/>
      <c r="Q233" s="508"/>
      <c r="R233" s="508"/>
      <c r="S233" s="508"/>
      <c r="T233" s="508"/>
      <c r="U233" s="508"/>
      <c r="V233" s="508"/>
      <c r="W233" s="508"/>
      <c r="X233" s="508"/>
    </row>
    <row r="234" spans="1:24" ht="12.75">
      <c r="A234" s="237"/>
      <c r="B234" s="248"/>
      <c r="F234" s="345"/>
      <c r="G234" s="345"/>
      <c r="H234" s="508"/>
      <c r="I234" s="508"/>
      <c r="J234" s="508"/>
      <c r="K234" s="508"/>
      <c r="L234" s="508"/>
      <c r="M234" s="508"/>
      <c r="N234" s="508"/>
      <c r="O234" s="508"/>
      <c r="P234" s="508"/>
      <c r="Q234" s="508"/>
      <c r="R234" s="508"/>
      <c r="S234" s="508"/>
      <c r="T234" s="508"/>
      <c r="U234" s="508"/>
      <c r="V234" s="508"/>
      <c r="W234" s="508"/>
      <c r="X234" s="508"/>
    </row>
    <row r="235" spans="1:24" ht="12.75">
      <c r="A235" s="237"/>
      <c r="B235" s="248"/>
      <c r="F235" s="345"/>
      <c r="G235" s="345"/>
      <c r="H235" s="508"/>
      <c r="I235" s="508"/>
      <c r="J235" s="508"/>
      <c r="K235" s="508"/>
      <c r="L235" s="508"/>
      <c r="M235" s="508"/>
      <c r="N235" s="508"/>
      <c r="O235" s="508"/>
      <c r="P235" s="508"/>
      <c r="Q235" s="508"/>
      <c r="R235" s="508"/>
      <c r="S235" s="508"/>
      <c r="T235" s="508"/>
      <c r="U235" s="508"/>
      <c r="V235" s="508"/>
      <c r="W235" s="508"/>
      <c r="X235" s="508"/>
    </row>
    <row r="236" spans="1:24" ht="12.75">
      <c r="A236" s="237"/>
      <c r="B236" s="248"/>
      <c r="F236" s="345"/>
      <c r="G236" s="345"/>
      <c r="H236" s="508"/>
      <c r="I236" s="508"/>
      <c r="J236" s="508"/>
      <c r="K236" s="508"/>
      <c r="L236" s="508"/>
      <c r="M236" s="508"/>
      <c r="N236" s="508"/>
      <c r="O236" s="508"/>
      <c r="P236" s="508"/>
      <c r="Q236" s="508"/>
      <c r="R236" s="508"/>
      <c r="S236" s="508"/>
      <c r="T236" s="508"/>
      <c r="U236" s="508"/>
      <c r="V236" s="508"/>
      <c r="W236" s="508"/>
      <c r="X236" s="508"/>
    </row>
    <row r="237" spans="1:24" ht="12.75">
      <c r="A237" s="237"/>
      <c r="B237" s="248"/>
      <c r="F237" s="345"/>
      <c r="G237" s="345"/>
      <c r="H237" s="508"/>
      <c r="I237" s="508"/>
      <c r="J237" s="508"/>
      <c r="K237" s="508"/>
      <c r="L237" s="508"/>
      <c r="M237" s="508"/>
      <c r="N237" s="508"/>
      <c r="O237" s="508"/>
      <c r="P237" s="508"/>
      <c r="Q237" s="508"/>
      <c r="R237" s="508"/>
      <c r="S237" s="508"/>
      <c r="T237" s="508"/>
      <c r="U237" s="508"/>
      <c r="V237" s="508"/>
      <c r="W237" s="508"/>
      <c r="X237" s="508"/>
    </row>
    <row r="238" spans="1:24" ht="12.75">
      <c r="A238" s="237"/>
      <c r="B238" s="248"/>
      <c r="F238" s="345"/>
      <c r="G238" s="345"/>
      <c r="H238" s="508"/>
      <c r="I238" s="508"/>
      <c r="J238" s="508"/>
      <c r="K238" s="508"/>
      <c r="L238" s="508"/>
      <c r="M238" s="508"/>
      <c r="N238" s="508"/>
      <c r="O238" s="508"/>
      <c r="P238" s="508"/>
      <c r="Q238" s="508"/>
      <c r="R238" s="508"/>
      <c r="S238" s="508"/>
      <c r="T238" s="508"/>
      <c r="U238" s="508"/>
      <c r="V238" s="508"/>
      <c r="W238" s="508"/>
      <c r="X238" s="508"/>
    </row>
    <row r="239" spans="1:24" ht="12.75">
      <c r="A239" s="237"/>
      <c r="B239" s="248"/>
      <c r="F239" s="345"/>
      <c r="G239" s="345"/>
      <c r="H239" s="508"/>
      <c r="I239" s="508"/>
      <c r="J239" s="508"/>
      <c r="K239" s="508"/>
      <c r="L239" s="508"/>
      <c r="M239" s="508"/>
      <c r="N239" s="508"/>
      <c r="O239" s="508"/>
      <c r="P239" s="508"/>
      <c r="Q239" s="508"/>
      <c r="R239" s="508"/>
      <c r="S239" s="508"/>
      <c r="T239" s="508"/>
      <c r="U239" s="508"/>
      <c r="V239" s="508"/>
      <c r="W239" s="508"/>
      <c r="X239" s="508"/>
    </row>
    <row r="240" spans="1:24" ht="12.75">
      <c r="A240" s="237"/>
      <c r="B240" s="248"/>
      <c r="F240" s="345"/>
      <c r="G240" s="345"/>
      <c r="H240" s="508"/>
      <c r="I240" s="508"/>
      <c r="J240" s="508"/>
      <c r="K240" s="508"/>
      <c r="L240" s="508"/>
      <c r="M240" s="508"/>
      <c r="N240" s="508"/>
      <c r="O240" s="508"/>
      <c r="P240" s="508"/>
      <c r="Q240" s="508"/>
      <c r="R240" s="508"/>
      <c r="S240" s="508"/>
      <c r="T240" s="508"/>
      <c r="U240" s="508"/>
      <c r="V240" s="508"/>
      <c r="W240" s="508"/>
      <c r="X240" s="508"/>
    </row>
    <row r="241" spans="1:24" ht="12.75">
      <c r="A241" s="237"/>
      <c r="B241" s="248"/>
      <c r="F241" s="345"/>
      <c r="G241" s="345"/>
      <c r="H241" s="508"/>
      <c r="I241" s="508"/>
      <c r="J241" s="508"/>
      <c r="K241" s="508"/>
      <c r="L241" s="508"/>
      <c r="M241" s="508"/>
      <c r="N241" s="508"/>
      <c r="O241" s="508"/>
      <c r="P241" s="508"/>
      <c r="Q241" s="508"/>
      <c r="R241" s="508"/>
      <c r="S241" s="508"/>
      <c r="T241" s="508"/>
      <c r="U241" s="508"/>
      <c r="V241" s="508"/>
      <c r="W241" s="508"/>
      <c r="X241" s="508"/>
    </row>
    <row r="242" spans="1:24" ht="12.75">
      <c r="A242" s="237"/>
      <c r="B242" s="248"/>
      <c r="F242" s="345"/>
      <c r="G242" s="345"/>
      <c r="H242" s="508"/>
      <c r="I242" s="508"/>
      <c r="J242" s="508"/>
      <c r="K242" s="508"/>
      <c r="L242" s="508"/>
      <c r="M242" s="508"/>
      <c r="N242" s="508"/>
      <c r="O242" s="508"/>
      <c r="P242" s="508"/>
      <c r="Q242" s="508"/>
      <c r="R242" s="508"/>
      <c r="S242" s="508"/>
      <c r="T242" s="508"/>
      <c r="U242" s="508"/>
      <c r="V242" s="508"/>
      <c r="W242" s="508"/>
      <c r="X242" s="508"/>
    </row>
    <row r="243" spans="1:24" ht="12.75">
      <c r="A243" s="237"/>
      <c r="B243" s="248"/>
      <c r="F243" s="345"/>
      <c r="G243" s="345"/>
      <c r="H243" s="508"/>
      <c r="I243" s="508"/>
      <c r="J243" s="508"/>
      <c r="K243" s="508"/>
      <c r="L243" s="508"/>
      <c r="M243" s="508"/>
      <c r="N243" s="508"/>
      <c r="O243" s="508"/>
      <c r="P243" s="508"/>
      <c r="Q243" s="508"/>
      <c r="R243" s="508"/>
      <c r="S243" s="508"/>
      <c r="T243" s="508"/>
      <c r="U243" s="508"/>
      <c r="V243" s="508"/>
      <c r="W243" s="508"/>
      <c r="X243" s="508"/>
    </row>
    <row r="244" spans="1:24" ht="12.75">
      <c r="A244" s="237"/>
      <c r="B244" s="248"/>
      <c r="F244" s="345"/>
      <c r="G244" s="345"/>
      <c r="H244" s="508"/>
      <c r="I244" s="508"/>
      <c r="J244" s="508"/>
      <c r="K244" s="508"/>
      <c r="L244" s="508"/>
      <c r="M244" s="508"/>
      <c r="N244" s="508"/>
      <c r="O244" s="508"/>
      <c r="P244" s="508"/>
      <c r="Q244" s="508"/>
      <c r="R244" s="508"/>
      <c r="S244" s="508"/>
      <c r="T244" s="508"/>
      <c r="U244" s="508"/>
      <c r="V244" s="508"/>
      <c r="W244" s="508"/>
      <c r="X244" s="508"/>
    </row>
    <row r="245" spans="1:24" ht="12.75">
      <c r="A245" s="237"/>
      <c r="B245" s="248"/>
      <c r="F245" s="345"/>
      <c r="G245" s="345"/>
      <c r="H245" s="508"/>
      <c r="I245" s="508"/>
      <c r="J245" s="508"/>
      <c r="K245" s="508"/>
      <c r="L245" s="508"/>
      <c r="M245" s="508"/>
      <c r="N245" s="508"/>
      <c r="O245" s="508"/>
      <c r="P245" s="508"/>
      <c r="Q245" s="508"/>
      <c r="R245" s="508"/>
      <c r="S245" s="508"/>
      <c r="T245" s="508"/>
      <c r="U245" s="508"/>
      <c r="V245" s="508"/>
      <c r="W245" s="508"/>
      <c r="X245" s="508"/>
    </row>
    <row r="246" spans="1:24" ht="12.75">
      <c r="A246" s="237"/>
      <c r="B246" s="248"/>
      <c r="F246" s="345"/>
      <c r="G246" s="345"/>
      <c r="H246" s="508"/>
      <c r="I246" s="508"/>
      <c r="J246" s="508"/>
      <c r="K246" s="508"/>
      <c r="L246" s="508"/>
      <c r="M246" s="508"/>
      <c r="N246" s="508"/>
      <c r="O246" s="508"/>
      <c r="P246" s="508"/>
      <c r="Q246" s="508"/>
      <c r="R246" s="508"/>
      <c r="S246" s="508"/>
      <c r="T246" s="508"/>
      <c r="U246" s="508"/>
      <c r="V246" s="508"/>
      <c r="W246" s="508"/>
      <c r="X246" s="508"/>
    </row>
    <row r="247" spans="1:24" ht="12.75">
      <c r="A247" s="237"/>
      <c r="B247" s="248"/>
      <c r="F247" s="345"/>
      <c r="G247" s="345"/>
      <c r="H247" s="508"/>
      <c r="I247" s="508"/>
      <c r="J247" s="508"/>
      <c r="K247" s="508"/>
      <c r="L247" s="508"/>
      <c r="M247" s="508"/>
      <c r="N247" s="508"/>
      <c r="O247" s="508"/>
      <c r="P247" s="508"/>
      <c r="Q247" s="508"/>
      <c r="R247" s="508"/>
      <c r="S247" s="508"/>
      <c r="T247" s="508"/>
      <c r="U247" s="508"/>
      <c r="V247" s="508"/>
      <c r="W247" s="508"/>
      <c r="X247" s="508"/>
    </row>
    <row r="248" spans="1:24" ht="12.75">
      <c r="A248" s="237"/>
      <c r="B248" s="248"/>
      <c r="F248" s="345"/>
      <c r="G248" s="345"/>
      <c r="H248" s="508"/>
      <c r="I248" s="508"/>
      <c r="J248" s="508"/>
      <c r="K248" s="508"/>
      <c r="L248" s="508"/>
      <c r="M248" s="508"/>
      <c r="N248" s="508"/>
      <c r="O248" s="508"/>
      <c r="P248" s="508"/>
      <c r="Q248" s="508"/>
      <c r="R248" s="508"/>
      <c r="S248" s="508"/>
      <c r="T248" s="508"/>
      <c r="U248" s="508"/>
      <c r="V248" s="508"/>
      <c r="W248" s="508"/>
      <c r="X248" s="508"/>
    </row>
    <row r="249" spans="1:24" ht="12.75">
      <c r="A249" s="237"/>
      <c r="B249" s="248"/>
      <c r="F249" s="345"/>
      <c r="G249" s="345"/>
      <c r="H249" s="508"/>
      <c r="I249" s="508"/>
      <c r="J249" s="508"/>
      <c r="K249" s="508"/>
      <c r="L249" s="508"/>
      <c r="M249" s="508"/>
      <c r="N249" s="508"/>
      <c r="O249" s="508"/>
      <c r="P249" s="508"/>
      <c r="Q249" s="508"/>
      <c r="R249" s="508"/>
      <c r="S249" s="508"/>
      <c r="T249" s="508"/>
      <c r="U249" s="508"/>
      <c r="V249" s="508"/>
      <c r="W249" s="508"/>
      <c r="X249" s="508"/>
    </row>
    <row r="250" spans="1:24" ht="12.75">
      <c r="A250" s="237"/>
      <c r="B250" s="248"/>
      <c r="F250" s="345"/>
      <c r="G250" s="345"/>
      <c r="H250" s="508"/>
      <c r="I250" s="508"/>
      <c r="J250" s="508"/>
      <c r="K250" s="508"/>
      <c r="L250" s="508"/>
      <c r="M250" s="508"/>
      <c r="N250" s="508"/>
      <c r="O250" s="508"/>
      <c r="P250" s="508"/>
      <c r="Q250" s="508"/>
      <c r="R250" s="508"/>
      <c r="S250" s="508"/>
      <c r="T250" s="508"/>
      <c r="U250" s="508"/>
      <c r="V250" s="508"/>
      <c r="W250" s="508"/>
      <c r="X250" s="508"/>
    </row>
    <row r="251" spans="1:24" ht="12.75">
      <c r="A251" s="237"/>
      <c r="B251" s="248"/>
      <c r="F251" s="345"/>
      <c r="G251" s="345"/>
      <c r="H251" s="508"/>
      <c r="I251" s="508"/>
      <c r="J251" s="508"/>
      <c r="K251" s="508"/>
      <c r="L251" s="508"/>
      <c r="M251" s="508"/>
      <c r="N251" s="508"/>
      <c r="O251" s="508"/>
      <c r="P251" s="508"/>
      <c r="Q251" s="508"/>
      <c r="R251" s="508"/>
      <c r="S251" s="508"/>
      <c r="T251" s="508"/>
      <c r="U251" s="508"/>
      <c r="V251" s="508"/>
      <c r="W251" s="508"/>
      <c r="X251" s="508"/>
    </row>
    <row r="252" spans="1:24" ht="12.75">
      <c r="A252" s="237"/>
      <c r="B252" s="248"/>
      <c r="F252" s="345"/>
      <c r="G252" s="345"/>
      <c r="H252" s="508"/>
      <c r="I252" s="508"/>
      <c r="J252" s="508"/>
      <c r="K252" s="508"/>
      <c r="L252" s="508"/>
      <c r="M252" s="508"/>
      <c r="N252" s="508"/>
      <c r="O252" s="508"/>
      <c r="P252" s="508"/>
      <c r="Q252" s="508"/>
      <c r="R252" s="508"/>
      <c r="S252" s="508"/>
      <c r="T252" s="508"/>
      <c r="U252" s="508"/>
      <c r="V252" s="508"/>
      <c r="W252" s="508"/>
      <c r="X252" s="508"/>
    </row>
    <row r="253" spans="1:24" ht="12.75">
      <c r="A253" s="237"/>
      <c r="B253" s="248"/>
      <c r="F253" s="345"/>
      <c r="G253" s="345"/>
      <c r="H253" s="508"/>
      <c r="I253" s="508"/>
      <c r="J253" s="508"/>
      <c r="K253" s="508"/>
      <c r="L253" s="508"/>
      <c r="M253" s="508"/>
      <c r="N253" s="508"/>
      <c r="O253" s="508"/>
      <c r="P253" s="508"/>
      <c r="Q253" s="508"/>
      <c r="R253" s="508"/>
      <c r="S253" s="508"/>
      <c r="T253" s="508"/>
      <c r="U253" s="508"/>
      <c r="V253" s="508"/>
      <c r="W253" s="508"/>
      <c r="X253" s="508"/>
    </row>
    <row r="254" spans="1:24" ht="12.75">
      <c r="A254" s="237"/>
      <c r="B254" s="248"/>
      <c r="F254" s="345"/>
      <c r="G254" s="345"/>
      <c r="H254" s="508"/>
      <c r="I254" s="508"/>
      <c r="J254" s="508"/>
      <c r="K254" s="508"/>
      <c r="L254" s="508"/>
      <c r="M254" s="508"/>
      <c r="N254" s="508"/>
      <c r="O254" s="508"/>
      <c r="P254" s="508"/>
      <c r="Q254" s="508"/>
      <c r="R254" s="508"/>
      <c r="S254" s="508"/>
      <c r="T254" s="508"/>
      <c r="U254" s="508"/>
      <c r="V254" s="508"/>
      <c r="W254" s="508"/>
      <c r="X254" s="508"/>
    </row>
    <row r="255" spans="1:24" ht="12.75">
      <c r="A255" s="237"/>
      <c r="B255" s="248"/>
      <c r="F255" s="345"/>
      <c r="G255" s="345"/>
      <c r="H255" s="508"/>
      <c r="I255" s="508"/>
      <c r="J255" s="508"/>
      <c r="K255" s="508"/>
      <c r="L255" s="508"/>
      <c r="M255" s="508"/>
      <c r="N255" s="508"/>
      <c r="O255" s="508"/>
      <c r="P255" s="508"/>
      <c r="Q255" s="508"/>
      <c r="R255" s="508"/>
      <c r="S255" s="508"/>
      <c r="T255" s="508"/>
      <c r="U255" s="508"/>
      <c r="V255" s="508"/>
      <c r="W255" s="508"/>
      <c r="X255" s="508"/>
    </row>
    <row r="256" spans="1:24" ht="12.75">
      <c r="A256" s="237"/>
      <c r="B256" s="248"/>
      <c r="F256" s="345"/>
      <c r="G256" s="345"/>
      <c r="H256" s="508"/>
      <c r="I256" s="508"/>
      <c r="J256" s="508"/>
      <c r="K256" s="508"/>
      <c r="L256" s="508"/>
      <c r="M256" s="508"/>
      <c r="N256" s="508"/>
      <c r="O256" s="508"/>
      <c r="P256" s="508"/>
      <c r="Q256" s="508"/>
      <c r="R256" s="508"/>
      <c r="S256" s="508"/>
      <c r="T256" s="508"/>
      <c r="U256" s="508"/>
      <c r="V256" s="508"/>
      <c r="W256" s="508"/>
      <c r="X256" s="508"/>
    </row>
    <row r="257" spans="1:24" ht="12.75">
      <c r="A257" s="237"/>
      <c r="B257" s="248"/>
      <c r="F257" s="345"/>
      <c r="G257" s="345"/>
      <c r="H257" s="508"/>
      <c r="I257" s="508"/>
      <c r="J257" s="508"/>
      <c r="K257" s="508"/>
      <c r="L257" s="508"/>
      <c r="M257" s="508"/>
      <c r="N257" s="508"/>
      <c r="O257" s="508"/>
      <c r="P257" s="508"/>
      <c r="Q257" s="508"/>
      <c r="R257" s="508"/>
      <c r="S257" s="508"/>
      <c r="T257" s="508"/>
      <c r="U257" s="508"/>
      <c r="V257" s="508"/>
      <c r="W257" s="508"/>
      <c r="X257" s="508"/>
    </row>
    <row r="258" spans="1:24" ht="12.75">
      <c r="A258" s="237"/>
      <c r="B258" s="248"/>
      <c r="F258" s="345"/>
      <c r="G258" s="345"/>
      <c r="H258" s="508"/>
      <c r="I258" s="508"/>
      <c r="J258" s="508"/>
      <c r="K258" s="508"/>
      <c r="L258" s="508"/>
      <c r="M258" s="508"/>
      <c r="N258" s="508"/>
      <c r="O258" s="508"/>
      <c r="P258" s="508"/>
      <c r="Q258" s="508"/>
      <c r="R258" s="508"/>
      <c r="S258" s="508"/>
      <c r="T258" s="508"/>
      <c r="U258" s="508"/>
      <c r="V258" s="508"/>
      <c r="W258" s="508"/>
      <c r="X258" s="508"/>
    </row>
    <row r="259" spans="1:24" ht="12.75">
      <c r="A259" s="237"/>
      <c r="B259" s="248"/>
      <c r="F259" s="345"/>
      <c r="G259" s="345"/>
      <c r="H259" s="508"/>
      <c r="I259" s="508"/>
      <c r="J259" s="508"/>
      <c r="K259" s="508"/>
      <c r="L259" s="508"/>
      <c r="M259" s="508"/>
      <c r="N259" s="508"/>
      <c r="O259" s="508"/>
      <c r="P259" s="508"/>
      <c r="Q259" s="508"/>
      <c r="R259" s="508"/>
      <c r="S259" s="508"/>
      <c r="T259" s="508"/>
      <c r="U259" s="508"/>
      <c r="V259" s="508"/>
      <c r="W259" s="508"/>
      <c r="X259" s="508"/>
    </row>
    <row r="260" spans="1:24" ht="12.75">
      <c r="A260" s="237"/>
      <c r="B260" s="248"/>
      <c r="F260" s="345"/>
      <c r="G260" s="345"/>
      <c r="H260" s="508"/>
      <c r="I260" s="508"/>
      <c r="J260" s="508"/>
      <c r="K260" s="508"/>
      <c r="L260" s="508"/>
      <c r="M260" s="508"/>
      <c r="N260" s="508"/>
      <c r="O260" s="508"/>
      <c r="P260" s="508"/>
      <c r="Q260" s="508"/>
      <c r="R260" s="508"/>
      <c r="S260" s="508"/>
      <c r="T260" s="508"/>
      <c r="U260" s="508"/>
      <c r="V260" s="508"/>
      <c r="W260" s="508"/>
      <c r="X260" s="508"/>
    </row>
    <row r="261" spans="1:24" ht="12.75">
      <c r="A261" s="237"/>
      <c r="B261" s="248"/>
      <c r="F261" s="345"/>
      <c r="G261" s="345"/>
      <c r="H261" s="508"/>
      <c r="I261" s="508"/>
      <c r="J261" s="508"/>
      <c r="K261" s="508"/>
      <c r="L261" s="508"/>
      <c r="M261" s="508"/>
      <c r="N261" s="508"/>
      <c r="O261" s="508"/>
      <c r="P261" s="508"/>
      <c r="Q261" s="508"/>
      <c r="R261" s="508"/>
      <c r="S261" s="508"/>
      <c r="T261" s="508"/>
      <c r="U261" s="508"/>
      <c r="V261" s="508"/>
      <c r="W261" s="508"/>
      <c r="X261" s="508"/>
    </row>
    <row r="262" spans="1:24" ht="12.75">
      <c r="A262" s="237"/>
      <c r="B262" s="248"/>
      <c r="F262" s="345"/>
      <c r="G262" s="345"/>
      <c r="H262" s="508"/>
      <c r="I262" s="508"/>
      <c r="J262" s="508"/>
      <c r="K262" s="508"/>
      <c r="L262" s="508"/>
      <c r="M262" s="508"/>
      <c r="N262" s="508"/>
      <c r="O262" s="508"/>
      <c r="P262" s="508"/>
      <c r="Q262" s="508"/>
      <c r="R262" s="508"/>
      <c r="S262" s="508"/>
      <c r="T262" s="508"/>
      <c r="U262" s="508"/>
      <c r="V262" s="508"/>
      <c r="W262" s="508"/>
      <c r="X262" s="508"/>
    </row>
    <row r="263" spans="1:24" ht="12.75">
      <c r="A263" s="237"/>
      <c r="B263" s="248"/>
      <c r="F263" s="345"/>
      <c r="G263" s="345"/>
      <c r="H263" s="508"/>
      <c r="I263" s="508"/>
      <c r="J263" s="508"/>
      <c r="K263" s="508"/>
      <c r="L263" s="508"/>
      <c r="M263" s="508"/>
      <c r="N263" s="508"/>
      <c r="O263" s="508"/>
      <c r="P263" s="508"/>
      <c r="Q263" s="508"/>
      <c r="R263" s="508"/>
      <c r="S263" s="508"/>
      <c r="T263" s="508"/>
      <c r="U263" s="508"/>
      <c r="V263" s="508"/>
      <c r="W263" s="508"/>
      <c r="X263" s="508"/>
    </row>
    <row r="264" spans="1:24" ht="12.75">
      <c r="A264" s="237"/>
      <c r="B264" s="248"/>
      <c r="F264" s="345"/>
      <c r="G264" s="345"/>
      <c r="H264" s="508"/>
      <c r="I264" s="508"/>
      <c r="J264" s="508"/>
      <c r="K264" s="508"/>
      <c r="L264" s="508"/>
      <c r="M264" s="508"/>
      <c r="N264" s="508"/>
      <c r="O264" s="508"/>
      <c r="P264" s="508"/>
      <c r="Q264" s="508"/>
      <c r="R264" s="508"/>
      <c r="S264" s="508"/>
      <c r="T264" s="508"/>
      <c r="U264" s="508"/>
      <c r="V264" s="508"/>
      <c r="W264" s="508"/>
      <c r="X264" s="508"/>
    </row>
    <row r="265" spans="1:24" ht="12.75">
      <c r="A265" s="237"/>
      <c r="B265" s="248"/>
      <c r="F265" s="345"/>
      <c r="G265" s="345"/>
      <c r="H265" s="508"/>
      <c r="I265" s="508"/>
      <c r="J265" s="508"/>
      <c r="K265" s="508"/>
      <c r="L265" s="508"/>
      <c r="M265" s="508"/>
      <c r="N265" s="508"/>
      <c r="O265" s="508"/>
      <c r="P265" s="508"/>
      <c r="Q265" s="508"/>
      <c r="R265" s="508"/>
      <c r="S265" s="508"/>
      <c r="T265" s="508"/>
      <c r="U265" s="508"/>
      <c r="V265" s="508"/>
      <c r="W265" s="508"/>
      <c r="X265" s="508"/>
    </row>
    <row r="266" spans="1:24" ht="12.75">
      <c r="A266" s="237"/>
      <c r="B266" s="248"/>
      <c r="F266" s="345"/>
      <c r="G266" s="345"/>
      <c r="H266" s="508"/>
      <c r="I266" s="508"/>
      <c r="J266" s="508"/>
      <c r="K266" s="508"/>
      <c r="L266" s="508"/>
      <c r="M266" s="508"/>
      <c r="N266" s="508"/>
      <c r="O266" s="508"/>
      <c r="P266" s="508"/>
      <c r="Q266" s="508"/>
      <c r="R266" s="508"/>
      <c r="S266" s="508"/>
      <c r="T266" s="508"/>
      <c r="U266" s="508"/>
      <c r="V266" s="508"/>
      <c r="W266" s="508"/>
      <c r="X266" s="508"/>
    </row>
    <row r="267" spans="1:24" ht="12.75">
      <c r="A267" s="237"/>
      <c r="B267" s="248"/>
      <c r="F267" s="345"/>
      <c r="G267" s="345"/>
      <c r="H267" s="508"/>
      <c r="I267" s="508"/>
      <c r="J267" s="508"/>
      <c r="K267" s="508"/>
      <c r="L267" s="508"/>
      <c r="M267" s="508"/>
      <c r="N267" s="508"/>
      <c r="O267" s="508"/>
      <c r="P267" s="508"/>
      <c r="Q267" s="508"/>
      <c r="R267" s="508"/>
      <c r="S267" s="508"/>
      <c r="T267" s="508"/>
      <c r="U267" s="508"/>
      <c r="V267" s="508"/>
      <c r="W267" s="508"/>
      <c r="X267" s="508"/>
    </row>
    <row r="268" spans="1:24" ht="12.75">
      <c r="A268" s="237"/>
      <c r="B268" s="248"/>
      <c r="F268" s="345"/>
      <c r="G268" s="345"/>
      <c r="H268" s="508"/>
      <c r="I268" s="508"/>
      <c r="J268" s="508"/>
      <c r="K268" s="508"/>
      <c r="L268" s="508"/>
      <c r="M268" s="508"/>
      <c r="N268" s="508"/>
      <c r="O268" s="508"/>
      <c r="P268" s="508"/>
      <c r="Q268" s="508"/>
      <c r="R268" s="508"/>
      <c r="S268" s="508"/>
      <c r="T268" s="508"/>
      <c r="U268" s="508"/>
      <c r="V268" s="508"/>
      <c r="W268" s="508"/>
      <c r="X268" s="508"/>
    </row>
    <row r="269" spans="1:24" ht="12.75">
      <c r="A269" s="237"/>
      <c r="B269" s="248"/>
      <c r="F269" s="345"/>
      <c r="G269" s="345"/>
      <c r="H269" s="508"/>
      <c r="I269" s="508"/>
      <c r="J269" s="508"/>
      <c r="K269" s="508"/>
      <c r="L269" s="508"/>
      <c r="M269" s="508"/>
      <c r="N269" s="508"/>
      <c r="O269" s="508"/>
      <c r="P269" s="508"/>
      <c r="Q269" s="508"/>
      <c r="R269" s="508"/>
      <c r="S269" s="508"/>
      <c r="T269" s="508"/>
      <c r="U269" s="508"/>
      <c r="V269" s="508"/>
      <c r="W269" s="508"/>
      <c r="X269" s="508"/>
    </row>
    <row r="270" spans="1:24" ht="12.75">
      <c r="A270" s="237"/>
      <c r="B270" s="248"/>
      <c r="F270" s="345"/>
      <c r="G270" s="345"/>
      <c r="H270" s="508"/>
      <c r="I270" s="508"/>
      <c r="J270" s="508"/>
      <c r="K270" s="508"/>
      <c r="L270" s="508"/>
      <c r="M270" s="508"/>
      <c r="N270" s="508"/>
      <c r="O270" s="508"/>
      <c r="P270" s="508"/>
      <c r="Q270" s="508"/>
      <c r="R270" s="508"/>
      <c r="S270" s="508"/>
      <c r="T270" s="508"/>
      <c r="U270" s="508"/>
      <c r="V270" s="508"/>
      <c r="W270" s="508"/>
      <c r="X270" s="508"/>
    </row>
    <row r="271" spans="1:24" ht="12.75">
      <c r="A271" s="237"/>
      <c r="B271" s="248"/>
      <c r="F271" s="345"/>
      <c r="G271" s="345"/>
      <c r="H271" s="508"/>
      <c r="I271" s="508"/>
      <c r="J271" s="508"/>
      <c r="K271" s="508"/>
      <c r="L271" s="508"/>
      <c r="M271" s="508"/>
      <c r="N271" s="508"/>
      <c r="O271" s="508"/>
      <c r="P271" s="508"/>
      <c r="Q271" s="508"/>
      <c r="R271" s="508"/>
      <c r="S271" s="508"/>
      <c r="T271" s="508"/>
      <c r="U271" s="508"/>
      <c r="V271" s="508"/>
      <c r="W271" s="508"/>
      <c r="X271" s="508"/>
    </row>
    <row r="272" spans="1:24" ht="12.75">
      <c r="A272" s="237"/>
      <c r="B272" s="248"/>
      <c r="F272" s="345"/>
      <c r="G272" s="345"/>
      <c r="H272" s="508"/>
      <c r="I272" s="508"/>
      <c r="J272" s="508"/>
      <c r="K272" s="508"/>
      <c r="L272" s="508"/>
      <c r="M272" s="508"/>
      <c r="N272" s="508"/>
      <c r="O272" s="508"/>
      <c r="P272" s="508"/>
      <c r="Q272" s="508"/>
      <c r="R272" s="508"/>
      <c r="S272" s="508"/>
      <c r="T272" s="508"/>
      <c r="U272" s="508"/>
      <c r="V272" s="508"/>
      <c r="W272" s="508"/>
      <c r="X272" s="508"/>
    </row>
    <row r="273" spans="1:24" ht="12.75">
      <c r="A273" s="237"/>
      <c r="B273" s="248"/>
      <c r="F273" s="345"/>
      <c r="G273" s="345"/>
      <c r="H273" s="508"/>
      <c r="I273" s="508"/>
      <c r="J273" s="508"/>
      <c r="K273" s="508"/>
      <c r="L273" s="508"/>
      <c r="M273" s="508"/>
      <c r="N273" s="508"/>
      <c r="O273" s="508"/>
      <c r="P273" s="508"/>
      <c r="Q273" s="508"/>
      <c r="R273" s="508"/>
      <c r="S273" s="508"/>
      <c r="T273" s="508"/>
      <c r="U273" s="508"/>
      <c r="V273" s="508"/>
      <c r="W273" s="508"/>
      <c r="X273" s="508"/>
    </row>
    <row r="274" spans="1:24" ht="12.75">
      <c r="A274" s="237"/>
      <c r="B274" s="248"/>
      <c r="F274" s="345"/>
      <c r="G274" s="345"/>
      <c r="H274" s="508"/>
      <c r="I274" s="508"/>
      <c r="J274" s="508"/>
      <c r="K274" s="508"/>
      <c r="L274" s="508"/>
      <c r="M274" s="508"/>
      <c r="N274" s="508"/>
      <c r="O274" s="508"/>
      <c r="P274" s="508"/>
      <c r="Q274" s="508"/>
      <c r="R274" s="508"/>
      <c r="S274" s="508"/>
      <c r="T274" s="508"/>
      <c r="U274" s="508"/>
      <c r="V274" s="508"/>
      <c r="W274" s="508"/>
      <c r="X274" s="508"/>
    </row>
    <row r="275" spans="1:24" ht="12.75">
      <c r="A275" s="237"/>
      <c r="B275" s="248"/>
      <c r="F275" s="345"/>
      <c r="G275" s="345"/>
      <c r="H275" s="508"/>
      <c r="I275" s="508"/>
      <c r="J275" s="508"/>
      <c r="K275" s="508"/>
      <c r="L275" s="508"/>
      <c r="M275" s="508"/>
      <c r="N275" s="508"/>
      <c r="O275" s="508"/>
      <c r="P275" s="508"/>
      <c r="Q275" s="508"/>
      <c r="R275" s="508"/>
      <c r="S275" s="508"/>
      <c r="T275" s="508"/>
      <c r="U275" s="508"/>
      <c r="V275" s="508"/>
      <c r="W275" s="508"/>
      <c r="X275" s="508"/>
    </row>
    <row r="276" spans="1:24" ht="12.75">
      <c r="A276" s="237"/>
      <c r="B276" s="248"/>
      <c r="F276" s="345"/>
      <c r="G276" s="345"/>
      <c r="H276" s="508"/>
      <c r="I276" s="508"/>
      <c r="J276" s="508"/>
      <c r="K276" s="508"/>
      <c r="L276" s="508"/>
      <c r="M276" s="508"/>
      <c r="N276" s="508"/>
      <c r="O276" s="508"/>
      <c r="P276" s="508"/>
      <c r="Q276" s="508"/>
      <c r="R276" s="508"/>
      <c r="S276" s="508"/>
      <c r="T276" s="508"/>
      <c r="U276" s="508"/>
      <c r="V276" s="508"/>
      <c r="W276" s="508"/>
      <c r="X276" s="508"/>
    </row>
    <row r="277" spans="1:24" ht="12.75">
      <c r="A277" s="237"/>
      <c r="B277" s="248"/>
      <c r="F277" s="345"/>
      <c r="G277" s="345"/>
      <c r="H277" s="508"/>
      <c r="I277" s="508"/>
      <c r="J277" s="508"/>
      <c r="K277" s="508"/>
      <c r="L277" s="508"/>
      <c r="M277" s="508"/>
      <c r="N277" s="508"/>
      <c r="O277" s="508"/>
      <c r="P277" s="508"/>
      <c r="Q277" s="508"/>
      <c r="R277" s="508"/>
      <c r="S277" s="508"/>
      <c r="T277" s="508"/>
      <c r="U277" s="508"/>
      <c r="V277" s="508"/>
      <c r="W277" s="508"/>
      <c r="X277" s="508"/>
    </row>
    <row r="278" spans="1:24" ht="12.75">
      <c r="A278" s="237"/>
      <c r="B278" s="248"/>
      <c r="F278" s="345"/>
      <c r="G278" s="345"/>
      <c r="H278" s="508"/>
      <c r="I278" s="508"/>
      <c r="J278" s="508"/>
      <c r="K278" s="508"/>
      <c r="L278" s="508"/>
      <c r="M278" s="508"/>
      <c r="N278" s="508"/>
      <c r="O278" s="508"/>
      <c r="P278" s="508"/>
      <c r="Q278" s="508"/>
      <c r="R278" s="508"/>
      <c r="S278" s="508"/>
      <c r="T278" s="508"/>
      <c r="U278" s="508"/>
      <c r="V278" s="508"/>
      <c r="W278" s="508"/>
      <c r="X278" s="508"/>
    </row>
    <row r="279" spans="1:24" ht="12.75">
      <c r="A279" s="237"/>
      <c r="B279" s="248"/>
      <c r="F279" s="345"/>
      <c r="G279" s="345"/>
      <c r="H279" s="508"/>
      <c r="I279" s="508"/>
      <c r="J279" s="508"/>
      <c r="K279" s="508"/>
      <c r="L279" s="508"/>
      <c r="M279" s="508"/>
      <c r="N279" s="508"/>
      <c r="O279" s="508"/>
      <c r="P279" s="508"/>
      <c r="Q279" s="508"/>
      <c r="R279" s="508"/>
      <c r="S279" s="508"/>
      <c r="T279" s="508"/>
      <c r="U279" s="508"/>
      <c r="V279" s="508"/>
      <c r="W279" s="508"/>
      <c r="X279" s="508"/>
    </row>
    <row r="280" spans="1:24" ht="12.75">
      <c r="A280" s="237"/>
      <c r="B280" s="248"/>
      <c r="F280" s="345"/>
      <c r="G280" s="345"/>
      <c r="H280" s="508"/>
      <c r="I280" s="508"/>
      <c r="J280" s="508"/>
      <c r="K280" s="508"/>
      <c r="L280" s="508"/>
      <c r="M280" s="508"/>
      <c r="N280" s="508"/>
      <c r="O280" s="508"/>
      <c r="P280" s="508"/>
      <c r="Q280" s="508"/>
      <c r="R280" s="508"/>
      <c r="S280" s="508"/>
      <c r="T280" s="508"/>
      <c r="U280" s="508"/>
      <c r="V280" s="508"/>
      <c r="W280" s="508"/>
      <c r="X280" s="508"/>
    </row>
    <row r="281" spans="1:24" ht="12.75">
      <c r="A281" s="237"/>
      <c r="B281" s="248"/>
      <c r="F281" s="345"/>
      <c r="G281" s="345"/>
      <c r="H281" s="508"/>
      <c r="I281" s="508"/>
      <c r="J281" s="508"/>
      <c r="K281" s="508"/>
      <c r="L281" s="508"/>
      <c r="M281" s="508"/>
      <c r="N281" s="508"/>
      <c r="O281" s="508"/>
      <c r="P281" s="508"/>
      <c r="Q281" s="508"/>
      <c r="R281" s="508"/>
      <c r="S281" s="508"/>
      <c r="T281" s="508"/>
      <c r="U281" s="508"/>
      <c r="V281" s="508"/>
      <c r="W281" s="508"/>
      <c r="X281" s="508"/>
    </row>
    <row r="282" spans="1:24" ht="12.75">
      <c r="A282" s="237"/>
      <c r="B282" s="248"/>
      <c r="F282" s="345"/>
      <c r="G282" s="345"/>
      <c r="H282" s="508"/>
      <c r="I282" s="508"/>
      <c r="J282" s="508"/>
      <c r="K282" s="508"/>
      <c r="L282" s="508"/>
      <c r="M282" s="508"/>
      <c r="N282" s="508"/>
      <c r="O282" s="508"/>
      <c r="P282" s="508"/>
      <c r="Q282" s="508"/>
      <c r="R282" s="508"/>
      <c r="S282" s="508"/>
      <c r="T282" s="508"/>
      <c r="U282" s="508"/>
      <c r="V282" s="508"/>
      <c r="W282" s="508"/>
      <c r="X282" s="508"/>
    </row>
    <row r="283" spans="1:24" ht="12.75">
      <c r="A283" s="237"/>
      <c r="B283" s="248"/>
      <c r="F283" s="345"/>
      <c r="G283" s="345"/>
      <c r="H283" s="508"/>
      <c r="I283" s="508"/>
      <c r="J283" s="508"/>
      <c r="K283" s="508"/>
      <c r="L283" s="508"/>
      <c r="M283" s="508"/>
      <c r="N283" s="508"/>
      <c r="O283" s="508"/>
      <c r="P283" s="508"/>
      <c r="Q283" s="508"/>
      <c r="R283" s="508"/>
      <c r="S283" s="508"/>
      <c r="T283" s="508"/>
      <c r="U283" s="508"/>
      <c r="V283" s="508"/>
      <c r="W283" s="508"/>
      <c r="X283" s="508"/>
    </row>
    <row r="284" spans="1:24" ht="12.75">
      <c r="A284" s="237"/>
      <c r="B284" s="248"/>
      <c r="F284" s="345"/>
      <c r="G284" s="345"/>
      <c r="H284" s="508"/>
      <c r="I284" s="508"/>
      <c r="J284" s="508"/>
      <c r="K284" s="508"/>
      <c r="L284" s="508"/>
      <c r="M284" s="508"/>
      <c r="N284" s="508"/>
      <c r="O284" s="508"/>
      <c r="P284" s="508"/>
      <c r="Q284" s="508"/>
      <c r="R284" s="508"/>
      <c r="S284" s="508"/>
      <c r="T284" s="508"/>
      <c r="U284" s="508"/>
      <c r="V284" s="508"/>
      <c r="W284" s="508"/>
      <c r="X284" s="508"/>
    </row>
    <row r="285" spans="1:24" ht="12.75">
      <c r="A285" s="237"/>
      <c r="B285" s="248"/>
      <c r="F285" s="345"/>
      <c r="G285" s="345"/>
      <c r="H285" s="508"/>
      <c r="I285" s="508"/>
      <c r="J285" s="508"/>
      <c r="K285" s="508"/>
      <c r="L285" s="508"/>
      <c r="M285" s="508"/>
      <c r="N285" s="508"/>
      <c r="O285" s="508"/>
      <c r="P285" s="508"/>
      <c r="Q285" s="508"/>
      <c r="R285" s="508"/>
      <c r="S285" s="508"/>
      <c r="T285" s="508"/>
      <c r="U285" s="508"/>
      <c r="V285" s="508"/>
      <c r="W285" s="508"/>
      <c r="X285" s="508"/>
    </row>
    <row r="286" spans="1:24" ht="12.75">
      <c r="A286" s="237"/>
      <c r="B286" s="248"/>
      <c r="F286" s="345"/>
      <c r="G286" s="345"/>
      <c r="H286" s="508"/>
      <c r="I286" s="508"/>
      <c r="J286" s="508"/>
      <c r="K286" s="508"/>
      <c r="L286" s="508"/>
      <c r="M286" s="508"/>
      <c r="N286" s="508"/>
      <c r="O286" s="508"/>
      <c r="P286" s="508"/>
      <c r="Q286" s="508"/>
      <c r="R286" s="508"/>
      <c r="S286" s="508"/>
      <c r="T286" s="508"/>
      <c r="U286" s="508"/>
      <c r="V286" s="508"/>
      <c r="W286" s="508"/>
      <c r="X286" s="508"/>
    </row>
    <row r="287" spans="1:24" ht="12.75">
      <c r="A287" s="237"/>
      <c r="B287" s="248"/>
      <c r="F287" s="345"/>
      <c r="G287" s="345"/>
      <c r="H287" s="508"/>
      <c r="I287" s="508"/>
      <c r="J287" s="508"/>
      <c r="K287" s="508"/>
      <c r="L287" s="508"/>
      <c r="M287" s="508"/>
      <c r="N287" s="508"/>
      <c r="O287" s="508"/>
      <c r="P287" s="508"/>
      <c r="Q287" s="508"/>
      <c r="R287" s="508"/>
      <c r="S287" s="508"/>
      <c r="T287" s="508"/>
      <c r="U287" s="508"/>
      <c r="V287" s="508"/>
      <c r="W287" s="508"/>
      <c r="X287" s="508"/>
    </row>
    <row r="288" spans="1:24" ht="12.75">
      <c r="A288" s="237"/>
      <c r="B288" s="248"/>
      <c r="F288" s="345"/>
      <c r="G288" s="345"/>
      <c r="H288" s="508"/>
      <c r="I288" s="508"/>
      <c r="J288" s="508"/>
      <c r="K288" s="508"/>
      <c r="L288" s="508"/>
      <c r="M288" s="508"/>
      <c r="N288" s="508"/>
      <c r="O288" s="508"/>
      <c r="P288" s="508"/>
      <c r="Q288" s="508"/>
      <c r="R288" s="508"/>
      <c r="S288" s="508"/>
      <c r="T288" s="508"/>
      <c r="U288" s="508"/>
      <c r="V288" s="508"/>
      <c r="W288" s="508"/>
      <c r="X288" s="508"/>
    </row>
    <row r="289" spans="1:24" ht="12.75">
      <c r="A289" s="237"/>
      <c r="B289" s="248"/>
      <c r="F289" s="345"/>
      <c r="G289" s="345"/>
      <c r="H289" s="508"/>
      <c r="I289" s="508"/>
      <c r="J289" s="508"/>
      <c r="K289" s="508"/>
      <c r="L289" s="508"/>
      <c r="M289" s="508"/>
      <c r="N289" s="508"/>
      <c r="O289" s="508"/>
      <c r="P289" s="508"/>
      <c r="Q289" s="508"/>
      <c r="R289" s="508"/>
      <c r="S289" s="508"/>
      <c r="T289" s="508"/>
      <c r="U289" s="508"/>
      <c r="V289" s="508"/>
      <c r="W289" s="508"/>
      <c r="X289" s="508"/>
    </row>
    <row r="290" spans="1:24" ht="12.75">
      <c r="A290" s="237"/>
      <c r="B290" s="248"/>
      <c r="F290" s="345"/>
      <c r="G290" s="345"/>
      <c r="H290" s="508"/>
      <c r="I290" s="508"/>
      <c r="J290" s="508"/>
      <c r="K290" s="508"/>
      <c r="L290" s="508"/>
      <c r="M290" s="508"/>
      <c r="N290" s="508"/>
      <c r="O290" s="508"/>
      <c r="P290" s="508"/>
      <c r="Q290" s="508"/>
      <c r="R290" s="508"/>
      <c r="S290" s="508"/>
      <c r="T290" s="508"/>
      <c r="U290" s="508"/>
      <c r="V290" s="508"/>
      <c r="W290" s="508"/>
      <c r="X290" s="508"/>
    </row>
    <row r="291" spans="1:24" ht="12.75">
      <c r="A291" s="237"/>
      <c r="B291" s="248"/>
      <c r="F291" s="345"/>
      <c r="G291" s="345"/>
      <c r="H291" s="508"/>
      <c r="I291" s="508"/>
      <c r="J291" s="508"/>
      <c r="K291" s="508"/>
      <c r="L291" s="508"/>
      <c r="M291" s="508"/>
      <c r="N291" s="508"/>
      <c r="O291" s="508"/>
      <c r="P291" s="508"/>
      <c r="Q291" s="508"/>
      <c r="R291" s="508"/>
      <c r="S291" s="508"/>
      <c r="T291" s="508"/>
      <c r="U291" s="508"/>
      <c r="V291" s="508"/>
      <c r="W291" s="508"/>
      <c r="X291" s="508"/>
    </row>
    <row r="292" spans="1:24" ht="12.75">
      <c r="A292" s="237"/>
      <c r="B292" s="248"/>
      <c r="F292" s="345"/>
      <c r="G292" s="345"/>
      <c r="H292" s="508"/>
      <c r="I292" s="508"/>
      <c r="J292" s="508"/>
      <c r="K292" s="508"/>
      <c r="L292" s="508"/>
      <c r="M292" s="508"/>
      <c r="N292" s="508"/>
      <c r="O292" s="508"/>
      <c r="P292" s="508"/>
      <c r="Q292" s="508"/>
      <c r="R292" s="508"/>
      <c r="S292" s="508"/>
      <c r="T292" s="508"/>
      <c r="U292" s="508"/>
      <c r="V292" s="508"/>
      <c r="W292" s="508"/>
      <c r="X292" s="508"/>
    </row>
    <row r="293" spans="1:24" ht="12.75">
      <c r="A293" s="237"/>
      <c r="B293" s="248"/>
      <c r="F293" s="345"/>
      <c r="G293" s="345"/>
      <c r="H293" s="508"/>
      <c r="I293" s="508"/>
      <c r="J293" s="508"/>
      <c r="K293" s="508"/>
      <c r="L293" s="508"/>
      <c r="M293" s="508"/>
      <c r="N293" s="508"/>
      <c r="O293" s="508"/>
      <c r="P293" s="508"/>
      <c r="Q293" s="508"/>
      <c r="R293" s="508"/>
      <c r="S293" s="508"/>
      <c r="T293" s="508"/>
      <c r="U293" s="508"/>
      <c r="V293" s="508"/>
      <c r="W293" s="508"/>
      <c r="X293" s="508"/>
    </row>
    <row r="294" spans="1:24" ht="12.75">
      <c r="A294" s="237"/>
      <c r="B294" s="248"/>
      <c r="F294" s="345"/>
      <c r="G294" s="345"/>
      <c r="H294" s="508"/>
      <c r="I294" s="508"/>
      <c r="J294" s="508"/>
      <c r="K294" s="508"/>
      <c r="L294" s="508"/>
      <c r="M294" s="508"/>
      <c r="N294" s="508"/>
      <c r="O294" s="508"/>
      <c r="P294" s="508"/>
      <c r="Q294" s="508"/>
      <c r="R294" s="508"/>
      <c r="S294" s="508"/>
      <c r="T294" s="508"/>
      <c r="U294" s="508"/>
      <c r="V294" s="508"/>
      <c r="W294" s="508"/>
      <c r="X294" s="508"/>
    </row>
    <row r="295" spans="1:24" ht="12.75">
      <c r="A295" s="237"/>
      <c r="B295" s="248"/>
      <c r="F295" s="345"/>
      <c r="G295" s="345"/>
      <c r="H295" s="508"/>
      <c r="I295" s="508"/>
      <c r="J295" s="508"/>
      <c r="K295" s="508"/>
      <c r="L295" s="508"/>
      <c r="M295" s="508"/>
      <c r="N295" s="508"/>
      <c r="O295" s="508"/>
      <c r="P295" s="508"/>
      <c r="Q295" s="508"/>
      <c r="R295" s="508"/>
      <c r="S295" s="508"/>
      <c r="T295" s="508"/>
      <c r="U295" s="508"/>
      <c r="V295" s="508"/>
      <c r="W295" s="508"/>
      <c r="X295" s="508"/>
    </row>
    <row r="296" spans="1:24" ht="12.75">
      <c r="A296" s="237"/>
      <c r="B296" s="248"/>
      <c r="F296" s="345"/>
      <c r="G296" s="345"/>
      <c r="H296" s="508"/>
      <c r="I296" s="508"/>
      <c r="J296" s="508"/>
      <c r="K296" s="508"/>
      <c r="L296" s="508"/>
      <c r="M296" s="508"/>
      <c r="N296" s="508"/>
      <c r="O296" s="508"/>
      <c r="P296" s="508"/>
      <c r="Q296" s="508"/>
      <c r="R296" s="508"/>
      <c r="S296" s="508"/>
      <c r="T296" s="508"/>
      <c r="U296" s="508"/>
      <c r="V296" s="508"/>
      <c r="W296" s="508"/>
      <c r="X296" s="508"/>
    </row>
    <row r="297" spans="1:24" ht="12.75">
      <c r="A297" s="237"/>
      <c r="B297" s="248"/>
      <c r="F297" s="345"/>
      <c r="G297" s="345"/>
      <c r="H297" s="508"/>
      <c r="I297" s="508"/>
      <c r="J297" s="508"/>
      <c r="K297" s="508"/>
      <c r="L297" s="508"/>
      <c r="M297" s="508"/>
      <c r="N297" s="508"/>
      <c r="O297" s="508"/>
      <c r="P297" s="508"/>
      <c r="Q297" s="508"/>
      <c r="R297" s="508"/>
      <c r="S297" s="508"/>
      <c r="T297" s="508"/>
      <c r="U297" s="508"/>
      <c r="V297" s="508"/>
      <c r="W297" s="508"/>
      <c r="X297" s="508"/>
    </row>
    <row r="298" spans="1:24" ht="12.75">
      <c r="A298" s="237"/>
      <c r="B298" s="248"/>
      <c r="F298" s="345"/>
      <c r="G298" s="345"/>
      <c r="H298" s="508"/>
      <c r="I298" s="508"/>
      <c r="J298" s="508"/>
      <c r="K298" s="508"/>
      <c r="L298" s="508"/>
      <c r="M298" s="508"/>
      <c r="N298" s="508"/>
      <c r="O298" s="508"/>
      <c r="P298" s="508"/>
      <c r="Q298" s="508"/>
      <c r="R298" s="508"/>
      <c r="S298" s="508"/>
      <c r="T298" s="508"/>
      <c r="U298" s="508"/>
      <c r="V298" s="508"/>
      <c r="W298" s="508"/>
      <c r="X298" s="508"/>
    </row>
    <row r="299" spans="1:24" ht="12.75">
      <c r="A299" s="237"/>
      <c r="B299" s="248"/>
      <c r="F299" s="345"/>
      <c r="G299" s="345"/>
      <c r="H299" s="508"/>
      <c r="I299" s="508"/>
      <c r="J299" s="508"/>
      <c r="K299" s="508"/>
      <c r="L299" s="508"/>
      <c r="M299" s="508"/>
      <c r="N299" s="508"/>
      <c r="O299" s="508"/>
      <c r="P299" s="508"/>
      <c r="Q299" s="508"/>
      <c r="R299" s="508"/>
      <c r="S299" s="508"/>
      <c r="T299" s="508"/>
      <c r="U299" s="508"/>
      <c r="V299" s="508"/>
      <c r="W299" s="508"/>
      <c r="X299" s="508"/>
    </row>
    <row r="300" spans="1:24" ht="12.75">
      <c r="A300" s="237"/>
      <c r="B300" s="248"/>
      <c r="F300" s="345"/>
      <c r="G300" s="345"/>
      <c r="H300" s="508"/>
      <c r="I300" s="508"/>
      <c r="J300" s="508"/>
      <c r="K300" s="508"/>
      <c r="L300" s="508"/>
      <c r="M300" s="508"/>
      <c r="N300" s="508"/>
      <c r="O300" s="508"/>
      <c r="P300" s="508"/>
      <c r="Q300" s="508"/>
      <c r="R300" s="508"/>
      <c r="S300" s="508"/>
      <c r="T300" s="508"/>
      <c r="U300" s="508"/>
      <c r="V300" s="508"/>
      <c r="W300" s="508"/>
      <c r="X300" s="508"/>
    </row>
    <row r="301" spans="1:24" ht="12.75">
      <c r="A301" s="237"/>
      <c r="B301" s="248"/>
      <c r="F301" s="345"/>
      <c r="G301" s="345"/>
      <c r="H301" s="508"/>
      <c r="I301" s="508"/>
      <c r="J301" s="508"/>
      <c r="K301" s="508"/>
      <c r="L301" s="508"/>
      <c r="M301" s="508"/>
      <c r="N301" s="508"/>
      <c r="O301" s="508"/>
      <c r="P301" s="508"/>
      <c r="Q301" s="508"/>
      <c r="R301" s="508"/>
      <c r="S301" s="508"/>
      <c r="T301" s="508"/>
      <c r="U301" s="508"/>
      <c r="V301" s="508"/>
      <c r="W301" s="508"/>
      <c r="X301" s="508"/>
    </row>
    <row r="302" spans="1:24" ht="12.75">
      <c r="A302" s="237"/>
      <c r="B302" s="248"/>
      <c r="F302" s="345"/>
      <c r="G302" s="345"/>
      <c r="H302" s="508"/>
      <c r="I302" s="508"/>
      <c r="J302" s="508"/>
      <c r="K302" s="508"/>
      <c r="L302" s="508"/>
      <c r="M302" s="508"/>
      <c r="N302" s="508"/>
      <c r="O302" s="508"/>
      <c r="P302" s="508"/>
      <c r="Q302" s="508"/>
      <c r="R302" s="508"/>
      <c r="S302" s="508"/>
      <c r="T302" s="508"/>
      <c r="U302" s="508"/>
      <c r="V302" s="508"/>
      <c r="W302" s="508"/>
      <c r="X302" s="508"/>
    </row>
    <row r="303" spans="1:24" ht="12.75">
      <c r="A303" s="237"/>
      <c r="B303" s="248"/>
      <c r="F303" s="345"/>
      <c r="G303" s="345"/>
      <c r="H303" s="508"/>
      <c r="I303" s="508"/>
      <c r="J303" s="508"/>
      <c r="K303" s="508"/>
      <c r="L303" s="508"/>
      <c r="M303" s="508"/>
      <c r="N303" s="508"/>
      <c r="O303" s="508"/>
      <c r="P303" s="508"/>
      <c r="Q303" s="508"/>
      <c r="R303" s="508"/>
      <c r="S303" s="508"/>
      <c r="T303" s="508"/>
      <c r="U303" s="508"/>
      <c r="V303" s="508"/>
      <c r="W303" s="508"/>
      <c r="X303" s="508"/>
    </row>
    <row r="304" spans="1:24" ht="12.75">
      <c r="A304" s="237"/>
      <c r="B304" s="248"/>
      <c r="F304" s="345"/>
      <c r="G304" s="345"/>
      <c r="H304" s="508"/>
      <c r="I304" s="508"/>
      <c r="J304" s="508"/>
      <c r="K304" s="508"/>
      <c r="L304" s="508"/>
      <c r="M304" s="508"/>
      <c r="N304" s="508"/>
      <c r="O304" s="508"/>
      <c r="P304" s="508"/>
      <c r="Q304" s="508"/>
      <c r="R304" s="508"/>
      <c r="S304" s="508"/>
      <c r="T304" s="508"/>
      <c r="U304" s="508"/>
      <c r="V304" s="508"/>
      <c r="W304" s="508"/>
      <c r="X304" s="508"/>
    </row>
    <row r="305" spans="1:24" ht="12.75">
      <c r="A305" s="237"/>
      <c r="B305" s="248"/>
      <c r="F305" s="345"/>
      <c r="G305" s="345"/>
      <c r="H305" s="508"/>
      <c r="I305" s="508"/>
      <c r="J305" s="508"/>
      <c r="K305" s="508"/>
      <c r="L305" s="508"/>
      <c r="M305" s="508"/>
      <c r="N305" s="508"/>
      <c r="O305" s="508"/>
      <c r="P305" s="508"/>
      <c r="Q305" s="508"/>
      <c r="R305" s="508"/>
      <c r="S305" s="508"/>
      <c r="T305" s="508"/>
      <c r="U305" s="508"/>
      <c r="V305" s="508"/>
      <c r="W305" s="508"/>
      <c r="X305" s="508"/>
    </row>
    <row r="306" spans="1:24" ht="12.75">
      <c r="A306" s="237"/>
      <c r="B306" s="248"/>
      <c r="F306" s="345"/>
      <c r="G306" s="345"/>
      <c r="H306" s="508"/>
      <c r="I306" s="508"/>
      <c r="J306" s="508"/>
      <c r="K306" s="508"/>
      <c r="L306" s="508"/>
      <c r="M306" s="508"/>
      <c r="N306" s="508"/>
      <c r="O306" s="508"/>
      <c r="P306" s="508"/>
      <c r="Q306" s="508"/>
      <c r="R306" s="508"/>
      <c r="S306" s="508"/>
      <c r="T306" s="508"/>
      <c r="U306" s="508"/>
      <c r="V306" s="508"/>
      <c r="W306" s="508"/>
      <c r="X306" s="508"/>
    </row>
    <row r="307" spans="1:24" ht="12.75">
      <c r="A307" s="237"/>
      <c r="B307" s="248"/>
      <c r="F307" s="345"/>
      <c r="G307" s="345"/>
      <c r="H307" s="508"/>
      <c r="I307" s="508"/>
      <c r="J307" s="508"/>
      <c r="K307" s="508"/>
      <c r="L307" s="508"/>
      <c r="M307" s="508"/>
      <c r="N307" s="508"/>
      <c r="O307" s="508"/>
      <c r="P307" s="508"/>
      <c r="Q307" s="508"/>
      <c r="R307" s="508"/>
      <c r="S307" s="508"/>
      <c r="T307" s="508"/>
      <c r="U307" s="508"/>
      <c r="V307" s="508"/>
      <c r="W307" s="508"/>
      <c r="X307" s="508"/>
    </row>
    <row r="308" spans="1:24" ht="12.75">
      <c r="A308" s="237"/>
      <c r="B308" s="248"/>
      <c r="F308" s="345"/>
      <c r="G308" s="345"/>
      <c r="H308" s="508"/>
      <c r="I308" s="508"/>
      <c r="J308" s="508"/>
      <c r="K308" s="508"/>
      <c r="L308" s="508"/>
      <c r="M308" s="508"/>
      <c r="N308" s="508"/>
      <c r="O308" s="508"/>
      <c r="P308" s="508"/>
      <c r="Q308" s="508"/>
      <c r="R308" s="508"/>
      <c r="S308" s="508"/>
      <c r="T308" s="508"/>
      <c r="U308" s="508"/>
      <c r="V308" s="508"/>
      <c r="W308" s="508"/>
      <c r="X308" s="508"/>
    </row>
    <row r="309" spans="1:24" ht="12.75">
      <c r="A309" s="237"/>
      <c r="B309" s="248"/>
      <c r="F309" s="345"/>
      <c r="G309" s="345"/>
      <c r="H309" s="508"/>
      <c r="I309" s="508"/>
      <c r="J309" s="508"/>
      <c r="K309" s="508"/>
      <c r="L309" s="508"/>
      <c r="M309" s="508"/>
      <c r="N309" s="508"/>
      <c r="O309" s="508"/>
      <c r="P309" s="508"/>
      <c r="Q309" s="508"/>
      <c r="R309" s="508"/>
      <c r="S309" s="508"/>
      <c r="T309" s="508"/>
      <c r="U309" s="508"/>
      <c r="V309" s="508"/>
      <c r="W309" s="508"/>
      <c r="X309" s="508"/>
    </row>
    <row r="310" spans="1:24" ht="12.75">
      <c r="A310" s="237"/>
      <c r="B310" s="248"/>
      <c r="F310" s="345"/>
      <c r="G310" s="345"/>
      <c r="H310" s="508"/>
      <c r="I310" s="508"/>
      <c r="J310" s="508"/>
      <c r="K310" s="508"/>
      <c r="L310" s="508"/>
      <c r="M310" s="508"/>
      <c r="N310" s="508"/>
      <c r="O310" s="508"/>
      <c r="P310" s="508"/>
      <c r="Q310" s="508"/>
      <c r="R310" s="508"/>
      <c r="S310" s="508"/>
      <c r="T310" s="508"/>
      <c r="U310" s="508"/>
      <c r="V310" s="508"/>
      <c r="W310" s="508"/>
      <c r="X310" s="508"/>
    </row>
    <row r="311" spans="1:24" ht="12.75">
      <c r="A311" s="237"/>
      <c r="B311" s="248"/>
      <c r="F311" s="345"/>
      <c r="G311" s="345"/>
      <c r="H311" s="508"/>
      <c r="I311" s="508"/>
      <c r="J311" s="508"/>
      <c r="K311" s="508"/>
      <c r="L311" s="508"/>
      <c r="M311" s="508"/>
      <c r="N311" s="508"/>
      <c r="O311" s="508"/>
      <c r="P311" s="508"/>
      <c r="Q311" s="508"/>
      <c r="R311" s="508"/>
      <c r="S311" s="508"/>
      <c r="T311" s="508"/>
      <c r="U311" s="508"/>
      <c r="V311" s="508"/>
      <c r="W311" s="508"/>
      <c r="X311" s="508"/>
    </row>
    <row r="312" spans="1:24" ht="12.75">
      <c r="A312" s="237"/>
      <c r="B312" s="248"/>
      <c r="F312" s="345"/>
      <c r="G312" s="345"/>
      <c r="H312" s="508"/>
      <c r="I312" s="508"/>
      <c r="J312" s="508"/>
      <c r="K312" s="508"/>
      <c r="L312" s="508"/>
      <c r="M312" s="508"/>
      <c r="N312" s="508"/>
      <c r="O312" s="508"/>
      <c r="P312" s="508"/>
      <c r="Q312" s="508"/>
      <c r="R312" s="508"/>
      <c r="S312" s="508"/>
      <c r="T312" s="508"/>
      <c r="U312" s="508"/>
      <c r="V312" s="508"/>
      <c r="W312" s="508"/>
      <c r="X312" s="508"/>
    </row>
    <row r="313" spans="1:24" ht="12.75">
      <c r="A313" s="237"/>
      <c r="B313" s="248"/>
      <c r="F313" s="345"/>
      <c r="G313" s="345"/>
      <c r="H313" s="508"/>
      <c r="I313" s="508"/>
      <c r="J313" s="508"/>
      <c r="K313" s="508"/>
      <c r="L313" s="508"/>
      <c r="M313" s="508"/>
      <c r="N313" s="508"/>
      <c r="O313" s="508"/>
      <c r="P313" s="508"/>
      <c r="Q313" s="508"/>
      <c r="R313" s="508"/>
      <c r="S313" s="508"/>
      <c r="T313" s="508"/>
      <c r="U313" s="508"/>
      <c r="V313" s="508"/>
      <c r="W313" s="508"/>
      <c r="X313" s="508"/>
    </row>
    <row r="314" spans="1:24" ht="12.75">
      <c r="A314" s="237"/>
      <c r="B314" s="248"/>
      <c r="F314" s="345"/>
      <c r="G314" s="345"/>
      <c r="H314" s="508"/>
      <c r="I314" s="508"/>
      <c r="J314" s="508"/>
      <c r="K314" s="508"/>
      <c r="L314" s="508"/>
      <c r="M314" s="508"/>
      <c r="N314" s="508"/>
      <c r="O314" s="508"/>
      <c r="P314" s="508"/>
      <c r="Q314" s="508"/>
      <c r="R314" s="508"/>
      <c r="S314" s="508"/>
      <c r="T314" s="508"/>
      <c r="U314" s="508"/>
      <c r="V314" s="508"/>
      <c r="W314" s="508"/>
      <c r="X314" s="508"/>
    </row>
    <row r="315" spans="1:24" ht="12.75">
      <c r="A315" s="237"/>
      <c r="B315" s="248"/>
      <c r="F315" s="345"/>
      <c r="G315" s="345"/>
      <c r="H315" s="508"/>
      <c r="I315" s="508"/>
      <c r="J315" s="508"/>
      <c r="K315" s="508"/>
      <c r="L315" s="508"/>
      <c r="M315" s="508"/>
      <c r="N315" s="508"/>
      <c r="O315" s="508"/>
      <c r="P315" s="508"/>
      <c r="Q315" s="508"/>
      <c r="R315" s="508"/>
      <c r="S315" s="508"/>
      <c r="T315" s="508"/>
      <c r="U315" s="508"/>
      <c r="V315" s="508"/>
      <c r="W315" s="508"/>
      <c r="X315" s="508"/>
    </row>
    <row r="316" spans="1:24" ht="12.75">
      <c r="A316" s="237"/>
      <c r="B316" s="248"/>
      <c r="F316" s="345"/>
      <c r="G316" s="345"/>
      <c r="H316" s="508"/>
      <c r="I316" s="508"/>
      <c r="J316" s="508"/>
      <c r="K316" s="508"/>
      <c r="L316" s="508"/>
      <c r="M316" s="508"/>
      <c r="N316" s="508"/>
      <c r="O316" s="508"/>
      <c r="P316" s="508"/>
      <c r="Q316" s="508"/>
      <c r="R316" s="508"/>
      <c r="S316" s="508"/>
      <c r="T316" s="508"/>
      <c r="U316" s="508"/>
      <c r="V316" s="508"/>
      <c r="W316" s="508"/>
      <c r="X316" s="508"/>
    </row>
    <row r="317" spans="1:24" ht="12.75">
      <c r="A317" s="237"/>
      <c r="B317" s="248"/>
      <c r="F317" s="345"/>
      <c r="G317" s="345"/>
      <c r="H317" s="508"/>
      <c r="I317" s="508"/>
      <c r="J317" s="508"/>
      <c r="K317" s="508"/>
      <c r="L317" s="508"/>
      <c r="M317" s="508"/>
      <c r="N317" s="508"/>
      <c r="O317" s="508"/>
      <c r="P317" s="508"/>
      <c r="Q317" s="508"/>
      <c r="R317" s="508"/>
      <c r="S317" s="508"/>
      <c r="T317" s="508"/>
      <c r="U317" s="508"/>
      <c r="V317" s="508"/>
      <c r="W317" s="508"/>
      <c r="X317" s="508"/>
    </row>
    <row r="318" spans="1:24" ht="12.75">
      <c r="A318" s="237"/>
      <c r="B318" s="248"/>
      <c r="F318" s="345"/>
      <c r="G318" s="345"/>
      <c r="H318" s="508"/>
      <c r="I318" s="508"/>
      <c r="J318" s="508"/>
      <c r="K318" s="508"/>
      <c r="L318" s="508"/>
      <c r="M318" s="508"/>
      <c r="N318" s="508"/>
      <c r="O318" s="508"/>
      <c r="P318" s="508"/>
      <c r="Q318" s="508"/>
      <c r="R318" s="508"/>
      <c r="S318" s="508"/>
      <c r="T318" s="508"/>
      <c r="U318" s="508"/>
      <c r="V318" s="508"/>
      <c r="W318" s="508"/>
      <c r="X318" s="508"/>
    </row>
    <row r="319" spans="1:24" ht="12.75">
      <c r="A319" s="237"/>
      <c r="B319" s="248"/>
      <c r="F319" s="345"/>
      <c r="G319" s="345"/>
      <c r="H319" s="508"/>
      <c r="I319" s="508"/>
      <c r="J319" s="508"/>
      <c r="K319" s="508"/>
      <c r="L319" s="508"/>
      <c r="M319" s="508"/>
      <c r="N319" s="508"/>
      <c r="O319" s="508"/>
      <c r="P319" s="508"/>
      <c r="Q319" s="508"/>
      <c r="R319" s="508"/>
      <c r="S319" s="508"/>
      <c r="T319" s="508"/>
      <c r="U319" s="508"/>
      <c r="V319" s="508"/>
      <c r="W319" s="508"/>
      <c r="X319" s="508"/>
    </row>
    <row r="320" spans="1:24" ht="12.75">
      <c r="A320" s="237"/>
      <c r="B320" s="248"/>
      <c r="F320" s="345"/>
      <c r="G320" s="345"/>
      <c r="H320" s="508"/>
      <c r="I320" s="508"/>
      <c r="J320" s="508"/>
      <c r="K320" s="508"/>
      <c r="L320" s="508"/>
      <c r="M320" s="508"/>
      <c r="N320" s="508"/>
      <c r="O320" s="508"/>
      <c r="P320" s="508"/>
      <c r="Q320" s="508"/>
      <c r="R320" s="508"/>
      <c r="S320" s="508"/>
      <c r="T320" s="508"/>
      <c r="U320" s="508"/>
      <c r="V320" s="508"/>
      <c r="W320" s="508"/>
      <c r="X320" s="508"/>
    </row>
    <row r="321" spans="1:24" ht="12.75">
      <c r="A321" s="237"/>
      <c r="B321" s="248"/>
      <c r="F321" s="345"/>
      <c r="G321" s="345"/>
      <c r="H321" s="508"/>
      <c r="I321" s="508"/>
      <c r="J321" s="508"/>
      <c r="K321" s="508"/>
      <c r="L321" s="508"/>
      <c r="M321" s="508"/>
      <c r="N321" s="508"/>
      <c r="O321" s="508"/>
      <c r="P321" s="508"/>
      <c r="Q321" s="508"/>
      <c r="R321" s="508"/>
      <c r="S321" s="508"/>
      <c r="T321" s="508"/>
      <c r="U321" s="508"/>
      <c r="V321" s="508"/>
      <c r="W321" s="508"/>
      <c r="X321" s="508"/>
    </row>
    <row r="322" spans="1:24" ht="12.75">
      <c r="A322" s="237"/>
      <c r="B322" s="248"/>
      <c r="F322" s="345"/>
      <c r="G322" s="345"/>
      <c r="H322" s="508"/>
      <c r="I322" s="508"/>
      <c r="J322" s="508"/>
      <c r="K322" s="508"/>
      <c r="L322" s="508"/>
      <c r="M322" s="508"/>
      <c r="N322" s="508"/>
      <c r="O322" s="508"/>
      <c r="P322" s="508"/>
      <c r="Q322" s="508"/>
      <c r="R322" s="508"/>
      <c r="S322" s="508"/>
      <c r="T322" s="508"/>
      <c r="U322" s="508"/>
      <c r="V322" s="508"/>
      <c r="W322" s="508"/>
      <c r="X322" s="508"/>
    </row>
    <row r="323" spans="1:24" ht="12.75">
      <c r="A323" s="237"/>
      <c r="B323" s="248"/>
      <c r="F323" s="345"/>
      <c r="G323" s="345"/>
      <c r="H323" s="508"/>
      <c r="I323" s="508"/>
      <c r="J323" s="508"/>
      <c r="K323" s="508"/>
      <c r="L323" s="508"/>
      <c r="M323" s="508"/>
      <c r="N323" s="508"/>
      <c r="O323" s="508"/>
      <c r="P323" s="508"/>
      <c r="Q323" s="508"/>
      <c r="R323" s="508"/>
      <c r="S323" s="508"/>
      <c r="T323" s="508"/>
      <c r="U323" s="508"/>
      <c r="V323" s="508"/>
      <c r="W323" s="508"/>
      <c r="X323" s="508"/>
    </row>
    <row r="324" spans="1:24" ht="12.75">
      <c r="A324" s="237"/>
      <c r="B324" s="248"/>
      <c r="F324" s="345"/>
      <c r="G324" s="345"/>
      <c r="H324" s="508"/>
      <c r="I324" s="508"/>
      <c r="J324" s="508"/>
      <c r="K324" s="508"/>
      <c r="L324" s="508"/>
      <c r="M324" s="508"/>
      <c r="N324" s="508"/>
      <c r="O324" s="508"/>
      <c r="P324" s="508"/>
      <c r="Q324" s="508"/>
      <c r="R324" s="508"/>
      <c r="S324" s="508"/>
      <c r="T324" s="508"/>
      <c r="U324" s="508"/>
      <c r="V324" s="508"/>
      <c r="W324" s="508"/>
      <c r="X324" s="508"/>
    </row>
    <row r="325" spans="1:24" ht="12.75">
      <c r="A325" s="237"/>
      <c r="B325" s="248"/>
      <c r="F325" s="345"/>
      <c r="G325" s="345"/>
      <c r="H325" s="508"/>
      <c r="I325" s="508"/>
      <c r="J325" s="508"/>
      <c r="K325" s="508"/>
      <c r="L325" s="508"/>
      <c r="M325" s="508"/>
      <c r="N325" s="508"/>
      <c r="O325" s="508"/>
      <c r="P325" s="508"/>
      <c r="Q325" s="508"/>
      <c r="R325" s="508"/>
      <c r="S325" s="508"/>
      <c r="T325" s="508"/>
      <c r="U325" s="508"/>
      <c r="V325" s="508"/>
      <c r="W325" s="508"/>
      <c r="X325" s="508"/>
    </row>
    <row r="326" spans="1:24" ht="12.75">
      <c r="A326" s="237"/>
      <c r="B326" s="248"/>
      <c r="F326" s="345"/>
      <c r="G326" s="345"/>
      <c r="H326" s="508"/>
      <c r="I326" s="508"/>
      <c r="J326" s="508"/>
      <c r="K326" s="508"/>
      <c r="L326" s="508"/>
      <c r="M326" s="508"/>
      <c r="N326" s="508"/>
      <c r="O326" s="508"/>
      <c r="P326" s="508"/>
      <c r="Q326" s="508"/>
      <c r="R326" s="508"/>
      <c r="S326" s="508"/>
      <c r="T326" s="508"/>
      <c r="U326" s="508"/>
      <c r="V326" s="508"/>
      <c r="W326" s="508"/>
      <c r="X326" s="508"/>
    </row>
    <row r="327" spans="1:24" ht="12.75">
      <c r="A327" s="237"/>
      <c r="B327" s="248"/>
      <c r="F327" s="345"/>
      <c r="G327" s="345"/>
      <c r="H327" s="508"/>
      <c r="I327" s="508"/>
      <c r="J327" s="508"/>
      <c r="K327" s="508"/>
      <c r="L327" s="508"/>
      <c r="M327" s="508"/>
      <c r="N327" s="508"/>
      <c r="O327" s="508"/>
      <c r="P327" s="508"/>
      <c r="Q327" s="508"/>
      <c r="R327" s="508"/>
      <c r="S327" s="508"/>
      <c r="T327" s="508"/>
      <c r="U327" s="508"/>
      <c r="V327" s="508"/>
      <c r="W327" s="508"/>
      <c r="X327" s="508"/>
    </row>
    <row r="328" spans="1:24" ht="12.75">
      <c r="A328" s="237"/>
      <c r="B328" s="248"/>
      <c r="F328" s="345"/>
      <c r="G328" s="345"/>
      <c r="H328" s="508"/>
      <c r="I328" s="508"/>
      <c r="J328" s="508"/>
      <c r="K328" s="508"/>
      <c r="L328" s="508"/>
      <c r="M328" s="508"/>
      <c r="N328" s="508"/>
      <c r="O328" s="508"/>
      <c r="P328" s="508"/>
      <c r="Q328" s="508"/>
      <c r="R328" s="508"/>
      <c r="S328" s="508"/>
      <c r="T328" s="508"/>
      <c r="U328" s="508"/>
      <c r="V328" s="508"/>
      <c r="W328" s="508"/>
      <c r="X328" s="508"/>
    </row>
    <row r="329" spans="1:24" ht="12.75">
      <c r="A329" s="237"/>
      <c r="B329" s="248"/>
      <c r="F329" s="345"/>
      <c r="G329" s="345"/>
      <c r="H329" s="508"/>
      <c r="I329" s="508"/>
      <c r="J329" s="508"/>
      <c r="K329" s="508"/>
      <c r="L329" s="508"/>
      <c r="M329" s="508"/>
      <c r="N329" s="508"/>
      <c r="O329" s="508"/>
      <c r="P329" s="508"/>
      <c r="Q329" s="508"/>
      <c r="R329" s="508"/>
      <c r="S329" s="508"/>
      <c r="T329" s="508"/>
      <c r="U329" s="508"/>
      <c r="V329" s="508"/>
      <c r="W329" s="508"/>
      <c r="X329" s="508"/>
    </row>
    <row r="330" spans="1:24" ht="12.75">
      <c r="A330" s="237"/>
      <c r="B330" s="248"/>
      <c r="F330" s="345"/>
      <c r="G330" s="345"/>
      <c r="H330" s="508"/>
      <c r="I330" s="508"/>
      <c r="J330" s="508"/>
      <c r="K330" s="508"/>
      <c r="L330" s="508"/>
      <c r="M330" s="508"/>
      <c r="N330" s="508"/>
      <c r="O330" s="508"/>
      <c r="P330" s="508"/>
      <c r="Q330" s="508"/>
      <c r="R330" s="508"/>
      <c r="S330" s="508"/>
      <c r="T330" s="508"/>
      <c r="U330" s="508"/>
      <c r="V330" s="508"/>
      <c r="W330" s="508"/>
      <c r="X330" s="508"/>
    </row>
    <row r="331" spans="1:24" ht="12.75">
      <c r="A331" s="237"/>
      <c r="B331" s="248"/>
      <c r="F331" s="345"/>
      <c r="G331" s="345"/>
      <c r="H331" s="508"/>
      <c r="I331" s="508"/>
      <c r="J331" s="508"/>
      <c r="K331" s="508"/>
      <c r="L331" s="508"/>
      <c r="M331" s="508"/>
      <c r="N331" s="508"/>
      <c r="O331" s="508"/>
      <c r="P331" s="508"/>
      <c r="Q331" s="508"/>
      <c r="R331" s="508"/>
      <c r="S331" s="508"/>
      <c r="T331" s="508"/>
      <c r="U331" s="508"/>
      <c r="V331" s="508"/>
      <c r="W331" s="508"/>
      <c r="X331" s="508"/>
    </row>
    <row r="332" spans="1:24" ht="12.75">
      <c r="A332" s="237"/>
      <c r="B332" s="248"/>
      <c r="F332" s="345"/>
      <c r="G332" s="345"/>
      <c r="H332" s="508"/>
      <c r="I332" s="508"/>
      <c r="J332" s="508"/>
      <c r="K332" s="508"/>
      <c r="L332" s="508"/>
      <c r="M332" s="508"/>
      <c r="N332" s="508"/>
      <c r="O332" s="508"/>
      <c r="P332" s="508"/>
      <c r="Q332" s="508"/>
      <c r="R332" s="508"/>
      <c r="S332" s="508"/>
      <c r="T332" s="508"/>
      <c r="U332" s="508"/>
      <c r="V332" s="508"/>
      <c r="W332" s="508"/>
      <c r="X332" s="508"/>
    </row>
    <row r="333" spans="1:24" ht="12.75">
      <c r="A333" s="237"/>
      <c r="B333" s="248"/>
      <c r="F333" s="345"/>
      <c r="G333" s="345"/>
      <c r="H333" s="508"/>
      <c r="I333" s="508"/>
      <c r="J333" s="508"/>
      <c r="K333" s="508"/>
      <c r="L333" s="508"/>
      <c r="M333" s="508"/>
      <c r="N333" s="508"/>
      <c r="O333" s="508"/>
      <c r="P333" s="508"/>
      <c r="Q333" s="508"/>
      <c r="R333" s="508"/>
      <c r="S333" s="508"/>
      <c r="T333" s="508"/>
      <c r="U333" s="508"/>
      <c r="V333" s="508"/>
      <c r="W333" s="508"/>
      <c r="X333" s="508"/>
    </row>
    <row r="334" spans="1:24" ht="12.75">
      <c r="A334" s="237"/>
      <c r="B334" s="248"/>
      <c r="F334" s="345"/>
      <c r="G334" s="345"/>
      <c r="H334" s="508"/>
      <c r="I334" s="508"/>
      <c r="J334" s="508"/>
      <c r="K334" s="508"/>
      <c r="L334" s="508"/>
      <c r="M334" s="508"/>
      <c r="N334" s="508"/>
      <c r="O334" s="508"/>
      <c r="P334" s="508"/>
      <c r="Q334" s="508"/>
      <c r="R334" s="508"/>
      <c r="S334" s="508"/>
      <c r="T334" s="508"/>
      <c r="U334" s="508"/>
      <c r="V334" s="508"/>
      <c r="W334" s="508"/>
      <c r="X334" s="508"/>
    </row>
    <row r="335" spans="1:24" ht="12.75">
      <c r="A335" s="237"/>
      <c r="B335" s="248"/>
      <c r="F335" s="345"/>
      <c r="G335" s="345"/>
      <c r="H335" s="508"/>
      <c r="I335" s="508"/>
      <c r="J335" s="508"/>
      <c r="K335" s="508"/>
      <c r="L335" s="508"/>
      <c r="M335" s="508"/>
      <c r="N335" s="508"/>
      <c r="O335" s="508"/>
      <c r="P335" s="508"/>
      <c r="Q335" s="508"/>
      <c r="R335" s="508"/>
      <c r="S335" s="508"/>
      <c r="T335" s="508"/>
      <c r="U335" s="508"/>
      <c r="V335" s="508"/>
      <c r="W335" s="508"/>
      <c r="X335" s="508"/>
    </row>
    <row r="336" spans="1:24" ht="12.75">
      <c r="A336" s="237"/>
      <c r="B336" s="248"/>
      <c r="F336" s="345"/>
      <c r="G336" s="345"/>
      <c r="H336" s="508"/>
      <c r="I336" s="508"/>
      <c r="J336" s="508"/>
      <c r="K336" s="508"/>
      <c r="L336" s="508"/>
      <c r="M336" s="508"/>
      <c r="N336" s="508"/>
      <c r="O336" s="508"/>
      <c r="P336" s="508"/>
      <c r="Q336" s="508"/>
      <c r="R336" s="508"/>
      <c r="S336" s="508"/>
      <c r="T336" s="508"/>
      <c r="U336" s="508"/>
      <c r="V336" s="508"/>
      <c r="W336" s="508"/>
      <c r="X336" s="508"/>
    </row>
    <row r="337" spans="1:24" ht="12.75">
      <c r="A337" s="237"/>
      <c r="B337" s="248"/>
      <c r="F337" s="345"/>
      <c r="G337" s="345"/>
      <c r="H337" s="508"/>
      <c r="I337" s="508"/>
      <c r="J337" s="508"/>
      <c r="K337" s="508"/>
      <c r="L337" s="508"/>
      <c r="M337" s="508"/>
      <c r="N337" s="508"/>
      <c r="O337" s="508"/>
      <c r="P337" s="508"/>
      <c r="Q337" s="508"/>
      <c r="R337" s="508"/>
      <c r="S337" s="508"/>
      <c r="T337" s="508"/>
      <c r="U337" s="508"/>
      <c r="V337" s="508"/>
      <c r="W337" s="508"/>
      <c r="X337" s="508"/>
    </row>
    <row r="338" spans="1:24" ht="12.75">
      <c r="A338" s="237"/>
      <c r="B338" s="248"/>
      <c r="F338" s="345"/>
      <c r="G338" s="345"/>
      <c r="H338" s="508"/>
      <c r="I338" s="508"/>
      <c r="J338" s="508"/>
      <c r="K338" s="508"/>
      <c r="L338" s="508"/>
      <c r="M338" s="508"/>
      <c r="N338" s="508"/>
      <c r="O338" s="508"/>
      <c r="P338" s="508"/>
      <c r="Q338" s="508"/>
      <c r="R338" s="508"/>
      <c r="S338" s="508"/>
      <c r="T338" s="508"/>
      <c r="U338" s="508"/>
      <c r="V338" s="508"/>
      <c r="W338" s="508"/>
      <c r="X338" s="508"/>
    </row>
    <row r="339" spans="1:24" ht="12.75">
      <c r="A339" s="237"/>
      <c r="B339" s="248"/>
      <c r="F339" s="345"/>
      <c r="G339" s="345"/>
      <c r="H339" s="508"/>
      <c r="I339" s="508"/>
      <c r="J339" s="508"/>
      <c r="K339" s="508"/>
      <c r="L339" s="508"/>
      <c r="M339" s="508"/>
      <c r="N339" s="508"/>
      <c r="O339" s="508"/>
      <c r="P339" s="508"/>
      <c r="Q339" s="508"/>
      <c r="R339" s="508"/>
      <c r="S339" s="508"/>
      <c r="T339" s="508"/>
      <c r="U339" s="508"/>
      <c r="V339" s="508"/>
      <c r="W339" s="508"/>
      <c r="X339" s="508"/>
    </row>
    <row r="340" spans="1:24" ht="12.75">
      <c r="A340" s="237"/>
      <c r="B340" s="248"/>
      <c r="F340" s="345"/>
      <c r="G340" s="345"/>
      <c r="H340" s="508"/>
      <c r="I340" s="508"/>
      <c r="J340" s="508"/>
      <c r="K340" s="508"/>
      <c r="L340" s="508"/>
      <c r="M340" s="508"/>
      <c r="N340" s="508"/>
      <c r="O340" s="508"/>
      <c r="P340" s="508"/>
      <c r="Q340" s="508"/>
      <c r="R340" s="508"/>
      <c r="S340" s="508"/>
      <c r="T340" s="508"/>
      <c r="U340" s="508"/>
      <c r="V340" s="508"/>
      <c r="W340" s="508"/>
      <c r="X340" s="508"/>
    </row>
    <row r="341" spans="1:24" ht="12.75">
      <c r="A341" s="237"/>
      <c r="B341" s="248"/>
      <c r="F341" s="345"/>
      <c r="G341" s="345"/>
      <c r="H341" s="508"/>
      <c r="I341" s="508"/>
      <c r="J341" s="508"/>
      <c r="K341" s="508"/>
      <c r="L341" s="508"/>
      <c r="M341" s="508"/>
      <c r="N341" s="508"/>
      <c r="O341" s="508"/>
      <c r="P341" s="508"/>
      <c r="Q341" s="508"/>
      <c r="R341" s="508"/>
      <c r="S341" s="508"/>
      <c r="T341" s="508"/>
      <c r="U341" s="508"/>
      <c r="V341" s="508"/>
      <c r="W341" s="508"/>
      <c r="X341" s="508"/>
    </row>
    <row r="342" spans="1:24" ht="12.75">
      <c r="A342" s="237"/>
      <c r="B342" s="248"/>
      <c r="F342" s="345"/>
      <c r="G342" s="345"/>
      <c r="H342" s="508"/>
      <c r="I342" s="508"/>
      <c r="J342" s="508"/>
      <c r="K342" s="508"/>
      <c r="L342" s="508"/>
      <c r="M342" s="508"/>
      <c r="N342" s="508"/>
      <c r="O342" s="508"/>
      <c r="P342" s="508"/>
      <c r="Q342" s="508"/>
      <c r="R342" s="508"/>
      <c r="S342" s="508"/>
      <c r="T342" s="508"/>
      <c r="U342" s="508"/>
      <c r="V342" s="508"/>
      <c r="W342" s="508"/>
      <c r="X342" s="508"/>
    </row>
    <row r="343" spans="1:24" ht="12.75">
      <c r="A343" s="237"/>
      <c r="B343" s="248"/>
      <c r="F343" s="345"/>
      <c r="G343" s="345"/>
      <c r="H343" s="508"/>
      <c r="I343" s="508"/>
      <c r="J343" s="508"/>
      <c r="K343" s="508"/>
      <c r="L343" s="508"/>
      <c r="M343" s="508"/>
      <c r="N343" s="508"/>
      <c r="O343" s="508"/>
      <c r="P343" s="508"/>
      <c r="Q343" s="508"/>
      <c r="R343" s="508"/>
      <c r="S343" s="508"/>
      <c r="T343" s="508"/>
      <c r="U343" s="508"/>
      <c r="V343" s="508"/>
      <c r="W343" s="508"/>
      <c r="X343" s="508"/>
    </row>
  </sheetData>
  <sheetProtection password="FBF2" sheet="1" selectLockedCells="1"/>
  <printOptions/>
  <pageMargins left="0.984251968503937" right="0.3937007874015748" top="0.5905511811023623" bottom="0.5905511811023623" header="0.1968503937007874" footer="0.1968503937007874"/>
  <pageSetup blackAndWhite="1" horizontalDpi="600" verticalDpi="600" orientation="portrait" paperSize="9" scale="91" r:id="rId1"/>
  <headerFooter alignWithMargins="0">
    <oddHeader>&amp;R             PINSS d.o.o. Nova Gorica</oddHeader>
    <oddFooter>&amp;L             &amp;F&amp;RStran &amp;P (&amp;N)</oddFooter>
  </headerFooter>
  <ignoredErrors>
    <ignoredError sqref="G9:G52" formula="1"/>
  </ignoredErrors>
</worksheet>
</file>

<file path=xl/worksheets/sheet21.xml><?xml version="1.0" encoding="utf-8"?>
<worksheet xmlns="http://schemas.openxmlformats.org/spreadsheetml/2006/main" xmlns:r="http://schemas.openxmlformats.org/officeDocument/2006/relationships">
  <dimension ref="A1:Y294"/>
  <sheetViews>
    <sheetView showZeros="0" view="pageBreakPreview" zoomScaleNormal="120" zoomScaleSheetLayoutView="100" zoomScalePageLayoutView="0" workbookViewId="0" topLeftCell="A1">
      <pane ySplit="1" topLeftCell="A2" activePane="bottomLeft" state="frozen"/>
      <selection pane="topLeft" activeCell="C23" sqref="C23"/>
      <selection pane="bottomLeft" activeCell="F7" sqref="F7"/>
    </sheetView>
  </sheetViews>
  <sheetFormatPr defaultColWidth="9.00390625" defaultRowHeight="12.75"/>
  <cols>
    <col min="1" max="1" width="5.75390625" style="232" customWidth="1"/>
    <col min="2" max="2" width="5.75390625" style="225" customWidth="1"/>
    <col min="3" max="3" width="50.75390625" style="386" customWidth="1"/>
    <col min="4" max="4" width="6.75390625" style="393" customWidth="1"/>
    <col min="5" max="5" width="7.75390625" style="394" customWidth="1"/>
    <col min="6" max="7" width="10.75390625" style="403" customWidth="1"/>
    <col min="8" max="10" width="9.25390625" style="495" customWidth="1"/>
    <col min="11" max="24" width="9.125" style="495" customWidth="1"/>
    <col min="25" max="25" width="9.125" style="533" customWidth="1"/>
    <col min="26" max="16384" width="9.125" style="386" customWidth="1"/>
  </cols>
  <sheetData>
    <row r="1" spans="1:7" ht="15">
      <c r="A1" s="381" t="s">
        <v>758</v>
      </c>
      <c r="B1" s="381"/>
      <c r="C1" s="382" t="s">
        <v>759</v>
      </c>
      <c r="D1" s="383"/>
      <c r="E1" s="384"/>
      <c r="F1" s="385"/>
      <c r="G1" s="385">
        <f>+G13</f>
        <v>0</v>
      </c>
    </row>
    <row r="3" spans="1:24" ht="12.75">
      <c r="A3" s="387" t="s">
        <v>446</v>
      </c>
      <c r="B3" s="388"/>
      <c r="C3" s="389" t="s">
        <v>447</v>
      </c>
      <c r="D3" s="390" t="s">
        <v>248</v>
      </c>
      <c r="E3" s="391" t="s">
        <v>249</v>
      </c>
      <c r="F3" s="392" t="s">
        <v>448</v>
      </c>
      <c r="G3" s="392" t="s">
        <v>449</v>
      </c>
      <c r="H3" s="508"/>
      <c r="I3" s="508"/>
      <c r="J3" s="508"/>
      <c r="K3" s="508"/>
      <c r="L3" s="508"/>
      <c r="M3" s="508"/>
      <c r="N3" s="508"/>
      <c r="O3" s="508"/>
      <c r="P3" s="508"/>
      <c r="Q3" s="508"/>
      <c r="R3" s="508"/>
      <c r="S3" s="508"/>
      <c r="T3" s="508"/>
      <c r="U3" s="508"/>
      <c r="V3" s="508"/>
      <c r="W3" s="533"/>
      <c r="X3" s="533"/>
    </row>
    <row r="4" spans="1:24" ht="12.75">
      <c r="A4" s="237"/>
      <c r="B4" s="248"/>
      <c r="F4" s="524"/>
      <c r="G4" s="345" t="str">
        <f aca="true" t="shared" si="0" ref="G4:G10">IF(E4&lt;&gt;0,E4*F4," ")</f>
        <v> </v>
      </c>
      <c r="H4" s="508"/>
      <c r="I4" s="508"/>
      <c r="J4" s="508"/>
      <c r="K4" s="508"/>
      <c r="L4" s="508"/>
      <c r="M4" s="508"/>
      <c r="N4" s="508"/>
      <c r="O4" s="508"/>
      <c r="P4" s="508"/>
      <c r="Q4" s="508"/>
      <c r="R4" s="508"/>
      <c r="S4" s="508"/>
      <c r="T4" s="508"/>
      <c r="U4" s="508"/>
      <c r="V4" s="508"/>
      <c r="W4" s="508"/>
      <c r="X4" s="533"/>
    </row>
    <row r="5" spans="1:25" s="212" customFormat="1" ht="12.75">
      <c r="A5" s="404">
        <f>1+COUNT(A$2:A4)</f>
        <v>1</v>
      </c>
      <c r="B5" s="405"/>
      <c r="C5" s="212" t="s">
        <v>760</v>
      </c>
      <c r="D5" s="234"/>
      <c r="E5" s="235"/>
      <c r="F5" s="406"/>
      <c r="G5" s="267" t="str">
        <f t="shared" si="0"/>
        <v> </v>
      </c>
      <c r="H5" s="406"/>
      <c r="I5" s="406"/>
      <c r="J5" s="406"/>
      <c r="K5" s="406"/>
      <c r="L5" s="406"/>
      <c r="M5" s="406"/>
      <c r="N5" s="406"/>
      <c r="O5" s="406"/>
      <c r="P5" s="406"/>
      <c r="Q5" s="406"/>
      <c r="R5" s="406"/>
      <c r="S5" s="406"/>
      <c r="T5" s="406"/>
      <c r="U5" s="406"/>
      <c r="V5" s="406"/>
      <c r="W5" s="496"/>
      <c r="X5" s="496"/>
      <c r="Y5" s="496"/>
    </row>
    <row r="6" spans="1:25" s="212" customFormat="1" ht="38.25">
      <c r="A6" s="404"/>
      <c r="B6" s="405"/>
      <c r="C6" s="212" t="s">
        <v>761</v>
      </c>
      <c r="D6" s="234"/>
      <c r="E6" s="235"/>
      <c r="F6" s="406"/>
      <c r="G6" s="267" t="str">
        <f t="shared" si="0"/>
        <v> </v>
      </c>
      <c r="H6" s="406"/>
      <c r="I6" s="406"/>
      <c r="J6" s="406"/>
      <c r="K6" s="406"/>
      <c r="L6" s="406"/>
      <c r="M6" s="406"/>
      <c r="N6" s="406"/>
      <c r="O6" s="406"/>
      <c r="P6" s="406"/>
      <c r="Q6" s="406"/>
      <c r="R6" s="406"/>
      <c r="S6" s="406"/>
      <c r="T6" s="406"/>
      <c r="U6" s="406"/>
      <c r="V6" s="406"/>
      <c r="W6" s="496"/>
      <c r="X6" s="496"/>
      <c r="Y6" s="496"/>
    </row>
    <row r="7" spans="1:25" s="212" customFormat="1" ht="12.75">
      <c r="A7" s="404"/>
      <c r="B7" s="405"/>
      <c r="C7" s="212" t="s">
        <v>543</v>
      </c>
      <c r="D7" s="234" t="s">
        <v>254</v>
      </c>
      <c r="E7" s="235">
        <v>1</v>
      </c>
      <c r="F7" s="407"/>
      <c r="G7" s="242">
        <f>ROUND(E7*F7,2)</f>
        <v>0</v>
      </c>
      <c r="H7" s="406"/>
      <c r="I7" s="406"/>
      <c r="J7" s="406"/>
      <c r="K7" s="406"/>
      <c r="L7" s="406"/>
      <c r="M7" s="406"/>
      <c r="N7" s="406"/>
      <c r="O7" s="406"/>
      <c r="P7" s="406"/>
      <c r="Q7" s="406"/>
      <c r="R7" s="406"/>
      <c r="S7" s="406"/>
      <c r="T7" s="406"/>
      <c r="U7" s="406"/>
      <c r="V7" s="406"/>
      <c r="W7" s="496"/>
      <c r="X7" s="496"/>
      <c r="Y7" s="496"/>
    </row>
    <row r="8" spans="1:25" s="212" customFormat="1" ht="12.75">
      <c r="A8" s="404"/>
      <c r="B8" s="405"/>
      <c r="D8" s="234"/>
      <c r="E8" s="235"/>
      <c r="F8" s="406"/>
      <c r="G8" s="267" t="str">
        <f t="shared" si="0"/>
        <v> </v>
      </c>
      <c r="H8" s="406"/>
      <c r="I8" s="406"/>
      <c r="J8" s="406"/>
      <c r="K8" s="406"/>
      <c r="L8" s="406"/>
      <c r="M8" s="406"/>
      <c r="N8" s="406"/>
      <c r="O8" s="406"/>
      <c r="P8" s="406"/>
      <c r="Q8" s="406"/>
      <c r="R8" s="406"/>
      <c r="S8" s="406"/>
      <c r="T8" s="406"/>
      <c r="U8" s="406"/>
      <c r="V8" s="406"/>
      <c r="W8" s="496"/>
      <c r="X8" s="496"/>
      <c r="Y8" s="496"/>
    </row>
    <row r="9" spans="1:25" s="212" customFormat="1" ht="12.75">
      <c r="A9" s="404">
        <f>1+COUNT(A$2:A8)</f>
        <v>2</v>
      </c>
      <c r="B9" s="405"/>
      <c r="C9" s="212" t="s">
        <v>762</v>
      </c>
      <c r="D9" s="234"/>
      <c r="E9" s="235"/>
      <c r="F9" s="406"/>
      <c r="G9" s="267" t="str">
        <f t="shared" si="0"/>
        <v> </v>
      </c>
      <c r="H9" s="406"/>
      <c r="I9" s="406"/>
      <c r="J9" s="406"/>
      <c r="K9" s="406"/>
      <c r="L9" s="406"/>
      <c r="M9" s="406"/>
      <c r="N9" s="406"/>
      <c r="O9" s="406"/>
      <c r="P9" s="406"/>
      <c r="Q9" s="406"/>
      <c r="R9" s="406"/>
      <c r="S9" s="406"/>
      <c r="T9" s="406"/>
      <c r="U9" s="406"/>
      <c r="V9" s="406"/>
      <c r="W9" s="496"/>
      <c r="X9" s="496"/>
      <c r="Y9" s="496"/>
    </row>
    <row r="10" spans="1:25" s="212" customFormat="1" ht="51">
      <c r="A10" s="404"/>
      <c r="B10" s="405"/>
      <c r="C10" s="212" t="s">
        <v>763</v>
      </c>
      <c r="D10" s="234"/>
      <c r="E10" s="235"/>
      <c r="F10" s="406"/>
      <c r="G10" s="267" t="str">
        <f t="shared" si="0"/>
        <v> </v>
      </c>
      <c r="H10" s="406"/>
      <c r="I10" s="406"/>
      <c r="J10" s="406"/>
      <c r="K10" s="406"/>
      <c r="L10" s="406"/>
      <c r="M10" s="406"/>
      <c r="N10" s="406"/>
      <c r="O10" s="406"/>
      <c r="P10" s="406"/>
      <c r="Q10" s="406"/>
      <c r="R10" s="406"/>
      <c r="S10" s="406"/>
      <c r="T10" s="406"/>
      <c r="U10" s="406"/>
      <c r="V10" s="406"/>
      <c r="W10" s="496"/>
      <c r="X10" s="496"/>
      <c r="Y10" s="496"/>
    </row>
    <row r="11" spans="1:25" s="212" customFormat="1" ht="12.75">
      <c r="A11" s="404"/>
      <c r="B11" s="405"/>
      <c r="D11" s="234" t="s">
        <v>254</v>
      </c>
      <c r="E11" s="235">
        <v>1</v>
      </c>
      <c r="F11" s="407"/>
      <c r="G11" s="242">
        <f>ROUND(E11*F11,2)</f>
        <v>0</v>
      </c>
      <c r="H11" s="406"/>
      <c r="I11" s="406"/>
      <c r="J11" s="406"/>
      <c r="K11" s="406"/>
      <c r="L11" s="406"/>
      <c r="M11" s="406"/>
      <c r="N11" s="406"/>
      <c r="O11" s="406"/>
      <c r="P11" s="406"/>
      <c r="Q11" s="406"/>
      <c r="R11" s="406"/>
      <c r="S11" s="406"/>
      <c r="T11" s="406"/>
      <c r="U11" s="406"/>
      <c r="V11" s="406"/>
      <c r="W11" s="496"/>
      <c r="X11" s="496"/>
      <c r="Y11" s="496"/>
    </row>
    <row r="12" spans="1:24" ht="12.75">
      <c r="A12" s="237"/>
      <c r="B12" s="248"/>
      <c r="F12" s="524"/>
      <c r="G12" s="345"/>
      <c r="H12" s="508"/>
      <c r="I12" s="508"/>
      <c r="J12" s="508"/>
      <c r="K12" s="508"/>
      <c r="L12" s="508"/>
      <c r="M12" s="508"/>
      <c r="N12" s="508"/>
      <c r="O12" s="508"/>
      <c r="P12" s="508"/>
      <c r="Q12" s="508"/>
      <c r="R12" s="508"/>
      <c r="S12" s="508"/>
      <c r="T12" s="508"/>
      <c r="U12" s="508"/>
      <c r="V12" s="508"/>
      <c r="W12" s="508"/>
      <c r="X12" s="508"/>
    </row>
    <row r="13" spans="1:24" ht="12.75">
      <c r="A13" s="397"/>
      <c r="B13" s="398"/>
      <c r="C13" s="399" t="str">
        <f>C1</f>
        <v>PROJEKTANTSKI NADZOR IN PID 1. FAZA</v>
      </c>
      <c r="D13" s="400"/>
      <c r="E13" s="401"/>
      <c r="F13" s="402"/>
      <c r="G13" s="402">
        <f>SUM(G7:G12)</f>
        <v>0</v>
      </c>
      <c r="H13" s="508"/>
      <c r="I13" s="508"/>
      <c r="J13" s="508"/>
      <c r="K13" s="508"/>
      <c r="L13" s="508"/>
      <c r="M13" s="508"/>
      <c r="N13" s="508"/>
      <c r="O13" s="508"/>
      <c r="P13" s="508"/>
      <c r="Q13" s="508"/>
      <c r="R13" s="508"/>
      <c r="S13" s="508"/>
      <c r="T13" s="508"/>
      <c r="U13" s="508"/>
      <c r="V13" s="508"/>
      <c r="W13" s="508"/>
      <c r="X13" s="508"/>
    </row>
    <row r="14" spans="1:24" ht="12.75">
      <c r="A14" s="237"/>
      <c r="B14" s="248"/>
      <c r="F14" s="345"/>
      <c r="G14" s="345"/>
      <c r="H14" s="508"/>
      <c r="I14" s="508"/>
      <c r="J14" s="508"/>
      <c r="K14" s="508"/>
      <c r="L14" s="508"/>
      <c r="M14" s="508"/>
      <c r="N14" s="508"/>
      <c r="O14" s="508"/>
      <c r="P14" s="508"/>
      <c r="Q14" s="508"/>
      <c r="R14" s="508"/>
      <c r="S14" s="508"/>
      <c r="T14" s="508"/>
      <c r="U14" s="508"/>
      <c r="V14" s="508"/>
      <c r="W14" s="508"/>
      <c r="X14" s="508"/>
    </row>
    <row r="15" spans="1:24" ht="12.75">
      <c r="A15" s="237"/>
      <c r="B15" s="248"/>
      <c r="F15" s="345"/>
      <c r="G15" s="345"/>
      <c r="H15" s="508"/>
      <c r="I15" s="508"/>
      <c r="J15" s="508"/>
      <c r="K15" s="508"/>
      <c r="L15" s="508"/>
      <c r="M15" s="508"/>
      <c r="N15" s="508"/>
      <c r="O15" s="508"/>
      <c r="P15" s="508"/>
      <c r="Q15" s="508"/>
      <c r="R15" s="508"/>
      <c r="S15" s="508"/>
      <c r="T15" s="508"/>
      <c r="U15" s="508"/>
      <c r="V15" s="508"/>
      <c r="W15" s="508"/>
      <c r="X15" s="508"/>
    </row>
    <row r="16" spans="1:24" ht="12.75">
      <c r="A16" s="237"/>
      <c r="B16" s="248"/>
      <c r="F16" s="345"/>
      <c r="G16" s="345"/>
      <c r="H16" s="508"/>
      <c r="I16" s="508"/>
      <c r="J16" s="508"/>
      <c r="K16" s="508"/>
      <c r="L16" s="508"/>
      <c r="M16" s="508"/>
      <c r="N16" s="508"/>
      <c r="O16" s="508"/>
      <c r="P16" s="508"/>
      <c r="Q16" s="508"/>
      <c r="R16" s="508"/>
      <c r="S16" s="508"/>
      <c r="T16" s="508"/>
      <c r="U16" s="508"/>
      <c r="V16" s="508"/>
      <c r="W16" s="508"/>
      <c r="X16" s="508"/>
    </row>
    <row r="17" spans="1:24" ht="12.75">
      <c r="A17" s="237"/>
      <c r="B17" s="248"/>
      <c r="F17" s="345"/>
      <c r="G17" s="345"/>
      <c r="H17" s="508"/>
      <c r="I17" s="508"/>
      <c r="J17" s="508"/>
      <c r="K17" s="508"/>
      <c r="L17" s="508"/>
      <c r="M17" s="508"/>
      <c r="N17" s="508"/>
      <c r="O17" s="508"/>
      <c r="P17" s="508"/>
      <c r="Q17" s="508"/>
      <c r="R17" s="508"/>
      <c r="S17" s="508"/>
      <c r="T17" s="508"/>
      <c r="U17" s="508"/>
      <c r="V17" s="508"/>
      <c r="W17" s="508"/>
      <c r="X17" s="508"/>
    </row>
    <row r="18" spans="1:24" ht="12.75">
      <c r="A18" s="237"/>
      <c r="B18" s="248"/>
      <c r="F18" s="345"/>
      <c r="G18" s="345"/>
      <c r="H18" s="508"/>
      <c r="I18" s="508"/>
      <c r="J18" s="508"/>
      <c r="K18" s="508"/>
      <c r="L18" s="508"/>
      <c r="M18" s="508"/>
      <c r="N18" s="508"/>
      <c r="O18" s="508"/>
      <c r="P18" s="508"/>
      <c r="Q18" s="508"/>
      <c r="R18" s="508"/>
      <c r="S18" s="508"/>
      <c r="T18" s="508"/>
      <c r="U18" s="508"/>
      <c r="V18" s="508"/>
      <c r="W18" s="508"/>
      <c r="X18" s="508"/>
    </row>
    <row r="19" spans="1:24" ht="12.75">
      <c r="A19" s="237"/>
      <c r="B19" s="248"/>
      <c r="F19" s="345"/>
      <c r="G19" s="345"/>
      <c r="H19" s="508"/>
      <c r="I19" s="508"/>
      <c r="J19" s="508"/>
      <c r="K19" s="508"/>
      <c r="L19" s="508"/>
      <c r="M19" s="508"/>
      <c r="N19" s="508"/>
      <c r="O19" s="508"/>
      <c r="P19" s="508"/>
      <c r="Q19" s="508"/>
      <c r="R19" s="508"/>
      <c r="S19" s="508"/>
      <c r="T19" s="508"/>
      <c r="U19" s="508"/>
      <c r="V19" s="508"/>
      <c r="W19" s="508"/>
      <c r="X19" s="508"/>
    </row>
    <row r="20" spans="1:24" ht="12.75">
      <c r="A20" s="237"/>
      <c r="B20" s="248"/>
      <c r="F20" s="345"/>
      <c r="G20" s="345"/>
      <c r="H20" s="508"/>
      <c r="I20" s="508"/>
      <c r="J20" s="508"/>
      <c r="K20" s="508"/>
      <c r="L20" s="508"/>
      <c r="M20" s="508"/>
      <c r="N20" s="508"/>
      <c r="O20" s="508"/>
      <c r="P20" s="508"/>
      <c r="Q20" s="508"/>
      <c r="R20" s="508"/>
      <c r="S20" s="508"/>
      <c r="T20" s="508"/>
      <c r="U20" s="508"/>
      <c r="V20" s="508"/>
      <c r="W20" s="508"/>
      <c r="X20" s="508"/>
    </row>
    <row r="21" spans="1:24" ht="12.75">
      <c r="A21" s="237"/>
      <c r="B21" s="248"/>
      <c r="F21" s="345"/>
      <c r="G21" s="345"/>
      <c r="H21" s="508"/>
      <c r="I21" s="508"/>
      <c r="J21" s="508"/>
      <c r="K21" s="508"/>
      <c r="L21" s="508"/>
      <c r="M21" s="508"/>
      <c r="N21" s="508"/>
      <c r="O21" s="508"/>
      <c r="P21" s="508"/>
      <c r="Q21" s="508"/>
      <c r="R21" s="508"/>
      <c r="S21" s="508"/>
      <c r="T21" s="508"/>
      <c r="U21" s="508"/>
      <c r="V21" s="508"/>
      <c r="W21" s="508"/>
      <c r="X21" s="508"/>
    </row>
    <row r="22" spans="1:24" ht="12.75">
      <c r="A22" s="237"/>
      <c r="B22" s="248"/>
      <c r="F22" s="345"/>
      <c r="G22" s="345"/>
      <c r="H22" s="508"/>
      <c r="I22" s="508"/>
      <c r="J22" s="508"/>
      <c r="K22" s="508"/>
      <c r="L22" s="508"/>
      <c r="M22" s="508"/>
      <c r="N22" s="508"/>
      <c r="O22" s="508"/>
      <c r="P22" s="508"/>
      <c r="Q22" s="508"/>
      <c r="R22" s="508"/>
      <c r="S22" s="508"/>
      <c r="T22" s="508"/>
      <c r="U22" s="508"/>
      <c r="V22" s="508"/>
      <c r="W22" s="508"/>
      <c r="X22" s="508"/>
    </row>
    <row r="23" spans="1:24" ht="12.75">
      <c r="A23" s="237"/>
      <c r="B23" s="248"/>
      <c r="F23" s="345"/>
      <c r="G23" s="345"/>
      <c r="H23" s="508"/>
      <c r="I23" s="508"/>
      <c r="J23" s="508"/>
      <c r="K23" s="508"/>
      <c r="L23" s="508"/>
      <c r="M23" s="508"/>
      <c r="N23" s="508"/>
      <c r="O23" s="508"/>
      <c r="P23" s="508"/>
      <c r="Q23" s="508"/>
      <c r="R23" s="508"/>
      <c r="S23" s="508"/>
      <c r="T23" s="508"/>
      <c r="U23" s="508"/>
      <c r="V23" s="508"/>
      <c r="W23" s="508"/>
      <c r="X23" s="508"/>
    </row>
    <row r="24" spans="1:24" ht="12.75">
      <c r="A24" s="237"/>
      <c r="B24" s="248"/>
      <c r="F24" s="345"/>
      <c r="G24" s="345"/>
      <c r="H24" s="508"/>
      <c r="I24" s="508"/>
      <c r="J24" s="508"/>
      <c r="K24" s="508"/>
      <c r="L24" s="508"/>
      <c r="M24" s="508"/>
      <c r="N24" s="508"/>
      <c r="O24" s="508"/>
      <c r="P24" s="508"/>
      <c r="Q24" s="508"/>
      <c r="R24" s="508"/>
      <c r="S24" s="508"/>
      <c r="T24" s="508"/>
      <c r="U24" s="508"/>
      <c r="V24" s="508"/>
      <c r="W24" s="508"/>
      <c r="X24" s="508"/>
    </row>
    <row r="25" spans="1:24" ht="12.75">
      <c r="A25" s="237"/>
      <c r="B25" s="248"/>
      <c r="F25" s="345"/>
      <c r="G25" s="345"/>
      <c r="H25" s="508"/>
      <c r="I25" s="508"/>
      <c r="J25" s="508"/>
      <c r="K25" s="508"/>
      <c r="L25" s="508"/>
      <c r="M25" s="508"/>
      <c r="N25" s="508"/>
      <c r="O25" s="508"/>
      <c r="P25" s="508"/>
      <c r="Q25" s="508"/>
      <c r="R25" s="508"/>
      <c r="S25" s="508"/>
      <c r="T25" s="508"/>
      <c r="U25" s="508"/>
      <c r="V25" s="508"/>
      <c r="W25" s="508"/>
      <c r="X25" s="508"/>
    </row>
    <row r="26" spans="1:24" ht="12.75">
      <c r="A26" s="237"/>
      <c r="B26" s="248"/>
      <c r="F26" s="345"/>
      <c r="G26" s="345"/>
      <c r="H26" s="508"/>
      <c r="I26" s="508"/>
      <c r="J26" s="508"/>
      <c r="K26" s="508"/>
      <c r="L26" s="508"/>
      <c r="M26" s="508"/>
      <c r="N26" s="508"/>
      <c r="O26" s="508"/>
      <c r="P26" s="508"/>
      <c r="Q26" s="508"/>
      <c r="R26" s="508"/>
      <c r="S26" s="508"/>
      <c r="T26" s="508"/>
      <c r="U26" s="508"/>
      <c r="V26" s="508"/>
      <c r="W26" s="508"/>
      <c r="X26" s="508"/>
    </row>
    <row r="27" spans="1:24" ht="12.75">
      <c r="A27" s="237"/>
      <c r="B27" s="248"/>
      <c r="F27" s="345"/>
      <c r="G27" s="345"/>
      <c r="H27" s="508"/>
      <c r="I27" s="508"/>
      <c r="J27" s="508"/>
      <c r="K27" s="508"/>
      <c r="L27" s="508"/>
      <c r="M27" s="508"/>
      <c r="N27" s="508"/>
      <c r="O27" s="508"/>
      <c r="P27" s="508"/>
      <c r="Q27" s="508"/>
      <c r="R27" s="508"/>
      <c r="S27" s="508"/>
      <c r="T27" s="508"/>
      <c r="U27" s="508"/>
      <c r="V27" s="508"/>
      <c r="W27" s="508"/>
      <c r="X27" s="508"/>
    </row>
    <row r="28" spans="1:24" ht="12.75">
      <c r="A28" s="237"/>
      <c r="B28" s="248"/>
      <c r="F28" s="345"/>
      <c r="G28" s="345"/>
      <c r="H28" s="508"/>
      <c r="I28" s="508"/>
      <c r="J28" s="508"/>
      <c r="K28" s="508"/>
      <c r="L28" s="508"/>
      <c r="M28" s="508"/>
      <c r="N28" s="508"/>
      <c r="O28" s="508"/>
      <c r="P28" s="508"/>
      <c r="Q28" s="508"/>
      <c r="R28" s="508"/>
      <c r="S28" s="508"/>
      <c r="T28" s="508"/>
      <c r="U28" s="508"/>
      <c r="V28" s="508"/>
      <c r="W28" s="508"/>
      <c r="X28" s="508"/>
    </row>
    <row r="29" spans="1:24" ht="12.75">
      <c r="A29" s="237"/>
      <c r="B29" s="248"/>
      <c r="F29" s="345"/>
      <c r="G29" s="345"/>
      <c r="H29" s="508"/>
      <c r="I29" s="508"/>
      <c r="J29" s="508"/>
      <c r="K29" s="508"/>
      <c r="L29" s="508"/>
      <c r="M29" s="508"/>
      <c r="N29" s="508"/>
      <c r="O29" s="508"/>
      <c r="P29" s="508"/>
      <c r="Q29" s="508"/>
      <c r="R29" s="508"/>
      <c r="S29" s="508"/>
      <c r="T29" s="508"/>
      <c r="U29" s="508"/>
      <c r="V29" s="508"/>
      <c r="W29" s="508"/>
      <c r="X29" s="508"/>
    </row>
    <row r="30" spans="1:24" ht="12.75">
      <c r="A30" s="237"/>
      <c r="B30" s="248"/>
      <c r="F30" s="345"/>
      <c r="G30" s="345"/>
      <c r="H30" s="508"/>
      <c r="I30" s="508"/>
      <c r="J30" s="508"/>
      <c r="K30" s="508"/>
      <c r="L30" s="508"/>
      <c r="M30" s="508"/>
      <c r="N30" s="508"/>
      <c r="O30" s="508"/>
      <c r="P30" s="508"/>
      <c r="Q30" s="508"/>
      <c r="R30" s="508"/>
      <c r="S30" s="508"/>
      <c r="T30" s="508"/>
      <c r="U30" s="508"/>
      <c r="V30" s="508"/>
      <c r="W30" s="508"/>
      <c r="X30" s="508"/>
    </row>
    <row r="31" spans="1:24" ht="12.75">
      <c r="A31" s="237"/>
      <c r="B31" s="248"/>
      <c r="F31" s="345"/>
      <c r="G31" s="345"/>
      <c r="H31" s="508"/>
      <c r="I31" s="508"/>
      <c r="J31" s="508"/>
      <c r="K31" s="508"/>
      <c r="L31" s="508"/>
      <c r="M31" s="508"/>
      <c r="N31" s="508"/>
      <c r="O31" s="508"/>
      <c r="P31" s="508"/>
      <c r="Q31" s="508"/>
      <c r="R31" s="508"/>
      <c r="S31" s="508"/>
      <c r="T31" s="508"/>
      <c r="U31" s="508"/>
      <c r="V31" s="508"/>
      <c r="W31" s="508"/>
      <c r="X31" s="508"/>
    </row>
    <row r="32" spans="1:24" ht="12.75">
      <c r="A32" s="237"/>
      <c r="B32" s="248"/>
      <c r="F32" s="345"/>
      <c r="G32" s="345"/>
      <c r="H32" s="508"/>
      <c r="I32" s="508"/>
      <c r="J32" s="508"/>
      <c r="K32" s="508"/>
      <c r="L32" s="508"/>
      <c r="M32" s="508"/>
      <c r="N32" s="508"/>
      <c r="O32" s="508"/>
      <c r="P32" s="508"/>
      <c r="Q32" s="508"/>
      <c r="R32" s="508"/>
      <c r="S32" s="508"/>
      <c r="T32" s="508"/>
      <c r="U32" s="508"/>
      <c r="V32" s="508"/>
      <c r="W32" s="508"/>
      <c r="X32" s="508"/>
    </row>
    <row r="33" spans="1:24" ht="12.75">
      <c r="A33" s="237"/>
      <c r="B33" s="248"/>
      <c r="F33" s="345"/>
      <c r="G33" s="345"/>
      <c r="H33" s="508"/>
      <c r="I33" s="508"/>
      <c r="J33" s="508"/>
      <c r="K33" s="508"/>
      <c r="L33" s="508"/>
      <c r="M33" s="508"/>
      <c r="N33" s="508"/>
      <c r="O33" s="508"/>
      <c r="P33" s="508"/>
      <c r="Q33" s="508"/>
      <c r="R33" s="508"/>
      <c r="S33" s="508"/>
      <c r="T33" s="508"/>
      <c r="U33" s="508"/>
      <c r="V33" s="508"/>
      <c r="W33" s="508"/>
      <c r="X33" s="508"/>
    </row>
    <row r="34" spans="1:24" ht="12.75">
      <c r="A34" s="237"/>
      <c r="B34" s="248"/>
      <c r="F34" s="345"/>
      <c r="G34" s="345"/>
      <c r="H34" s="508"/>
      <c r="I34" s="508"/>
      <c r="J34" s="508"/>
      <c r="K34" s="508"/>
      <c r="L34" s="508"/>
      <c r="M34" s="508"/>
      <c r="N34" s="508"/>
      <c r="O34" s="508"/>
      <c r="P34" s="508"/>
      <c r="Q34" s="508"/>
      <c r="R34" s="508"/>
      <c r="S34" s="508"/>
      <c r="T34" s="508"/>
      <c r="U34" s="508"/>
      <c r="V34" s="508"/>
      <c r="W34" s="508"/>
      <c r="X34" s="508"/>
    </row>
    <row r="35" spans="1:24" ht="12.75">
      <c r="A35" s="237"/>
      <c r="B35" s="248"/>
      <c r="F35" s="345"/>
      <c r="G35" s="345"/>
      <c r="H35" s="508"/>
      <c r="I35" s="508"/>
      <c r="J35" s="508"/>
      <c r="K35" s="508"/>
      <c r="L35" s="508"/>
      <c r="M35" s="508"/>
      <c r="N35" s="508"/>
      <c r="O35" s="508"/>
      <c r="P35" s="508"/>
      <c r="Q35" s="508"/>
      <c r="R35" s="508"/>
      <c r="S35" s="508"/>
      <c r="T35" s="508"/>
      <c r="U35" s="508"/>
      <c r="V35" s="508"/>
      <c r="W35" s="508"/>
      <c r="X35" s="508"/>
    </row>
    <row r="36" spans="1:24" ht="12.75">
      <c r="A36" s="237"/>
      <c r="B36" s="248"/>
      <c r="F36" s="345"/>
      <c r="G36" s="345"/>
      <c r="H36" s="508"/>
      <c r="I36" s="508"/>
      <c r="J36" s="508"/>
      <c r="K36" s="508"/>
      <c r="L36" s="508"/>
      <c r="M36" s="508"/>
      <c r="N36" s="508"/>
      <c r="O36" s="508"/>
      <c r="P36" s="508"/>
      <c r="Q36" s="508"/>
      <c r="R36" s="508"/>
      <c r="S36" s="508"/>
      <c r="T36" s="508"/>
      <c r="U36" s="508"/>
      <c r="V36" s="508"/>
      <c r="W36" s="508"/>
      <c r="X36" s="508"/>
    </row>
    <row r="37" spans="1:24" ht="12.75">
      <c r="A37" s="237"/>
      <c r="B37" s="248"/>
      <c r="F37" s="345"/>
      <c r="G37" s="345"/>
      <c r="H37" s="508"/>
      <c r="I37" s="508"/>
      <c r="J37" s="508"/>
      <c r="K37" s="508"/>
      <c r="L37" s="508"/>
      <c r="M37" s="508"/>
      <c r="N37" s="508"/>
      <c r="O37" s="508"/>
      <c r="P37" s="508"/>
      <c r="Q37" s="508"/>
      <c r="R37" s="508"/>
      <c r="S37" s="508"/>
      <c r="T37" s="508"/>
      <c r="U37" s="508"/>
      <c r="V37" s="508"/>
      <c r="W37" s="508"/>
      <c r="X37" s="508"/>
    </row>
    <row r="38" spans="1:24" ht="12.75">
      <c r="A38" s="237"/>
      <c r="B38" s="248"/>
      <c r="F38" s="345"/>
      <c r="G38" s="345"/>
      <c r="H38" s="508"/>
      <c r="I38" s="508"/>
      <c r="J38" s="508"/>
      <c r="K38" s="508"/>
      <c r="L38" s="508"/>
      <c r="M38" s="508"/>
      <c r="N38" s="508"/>
      <c r="O38" s="508"/>
      <c r="P38" s="508"/>
      <c r="Q38" s="508"/>
      <c r="R38" s="508"/>
      <c r="S38" s="508"/>
      <c r="T38" s="508"/>
      <c r="U38" s="508"/>
      <c r="V38" s="508"/>
      <c r="W38" s="508"/>
      <c r="X38" s="508"/>
    </row>
    <row r="39" spans="1:24" ht="12.75">
      <c r="A39" s="237"/>
      <c r="B39" s="248"/>
      <c r="F39" s="345"/>
      <c r="G39" s="345"/>
      <c r="H39" s="508"/>
      <c r="I39" s="508"/>
      <c r="J39" s="508"/>
      <c r="K39" s="508"/>
      <c r="L39" s="508"/>
      <c r="M39" s="508"/>
      <c r="N39" s="508"/>
      <c r="O39" s="508"/>
      <c r="P39" s="508"/>
      <c r="Q39" s="508"/>
      <c r="R39" s="508"/>
      <c r="S39" s="508"/>
      <c r="T39" s="508"/>
      <c r="U39" s="508"/>
      <c r="V39" s="508"/>
      <c r="W39" s="508"/>
      <c r="X39" s="508"/>
    </row>
    <row r="40" spans="1:24" ht="12.75">
      <c r="A40" s="237"/>
      <c r="B40" s="248"/>
      <c r="F40" s="345"/>
      <c r="G40" s="345"/>
      <c r="H40" s="508"/>
      <c r="I40" s="508"/>
      <c r="J40" s="508"/>
      <c r="K40" s="508"/>
      <c r="L40" s="508"/>
      <c r="M40" s="508"/>
      <c r="N40" s="508"/>
      <c r="O40" s="508"/>
      <c r="P40" s="508"/>
      <c r="Q40" s="508"/>
      <c r="R40" s="508"/>
      <c r="S40" s="508"/>
      <c r="T40" s="508"/>
      <c r="U40" s="508"/>
      <c r="V40" s="508"/>
      <c r="W40" s="508"/>
      <c r="X40" s="508"/>
    </row>
    <row r="41" spans="1:24" ht="12.75">
      <c r="A41" s="237"/>
      <c r="B41" s="248"/>
      <c r="F41" s="345"/>
      <c r="G41" s="345"/>
      <c r="H41" s="508"/>
      <c r="I41" s="508"/>
      <c r="J41" s="508"/>
      <c r="K41" s="508"/>
      <c r="L41" s="508"/>
      <c r="M41" s="508"/>
      <c r="N41" s="508"/>
      <c r="O41" s="508"/>
      <c r="P41" s="508"/>
      <c r="Q41" s="508"/>
      <c r="R41" s="508"/>
      <c r="S41" s="508"/>
      <c r="T41" s="508"/>
      <c r="U41" s="508"/>
      <c r="V41" s="508"/>
      <c r="W41" s="508"/>
      <c r="X41" s="508"/>
    </row>
    <row r="42" spans="1:24" ht="12.75">
      <c r="A42" s="237"/>
      <c r="B42" s="248"/>
      <c r="F42" s="345"/>
      <c r="G42" s="345"/>
      <c r="H42" s="508"/>
      <c r="I42" s="508"/>
      <c r="J42" s="508"/>
      <c r="K42" s="508"/>
      <c r="L42" s="508"/>
      <c r="M42" s="508"/>
      <c r="N42" s="508"/>
      <c r="O42" s="508"/>
      <c r="P42" s="508"/>
      <c r="Q42" s="508"/>
      <c r="R42" s="508"/>
      <c r="S42" s="508"/>
      <c r="T42" s="508"/>
      <c r="U42" s="508"/>
      <c r="V42" s="508"/>
      <c r="W42" s="508"/>
      <c r="X42" s="508"/>
    </row>
    <row r="43" spans="1:24" ht="12.75">
      <c r="A43" s="237"/>
      <c r="B43" s="248"/>
      <c r="F43" s="345"/>
      <c r="G43" s="345"/>
      <c r="H43" s="508"/>
      <c r="I43" s="508"/>
      <c r="J43" s="508"/>
      <c r="K43" s="508"/>
      <c r="L43" s="508"/>
      <c r="M43" s="508"/>
      <c r="N43" s="508"/>
      <c r="O43" s="508"/>
      <c r="P43" s="508"/>
      <c r="Q43" s="508"/>
      <c r="R43" s="508"/>
      <c r="S43" s="508"/>
      <c r="T43" s="508"/>
      <c r="U43" s="508"/>
      <c r="V43" s="508"/>
      <c r="W43" s="508"/>
      <c r="X43" s="508"/>
    </row>
    <row r="44" spans="1:24" ht="12.75">
      <c r="A44" s="237"/>
      <c r="B44" s="248"/>
      <c r="F44" s="345"/>
      <c r="G44" s="345"/>
      <c r="H44" s="508"/>
      <c r="I44" s="508"/>
      <c r="J44" s="508"/>
      <c r="K44" s="508"/>
      <c r="L44" s="508"/>
      <c r="M44" s="508"/>
      <c r="N44" s="508"/>
      <c r="O44" s="508"/>
      <c r="P44" s="508"/>
      <c r="Q44" s="508"/>
      <c r="R44" s="508"/>
      <c r="S44" s="508"/>
      <c r="T44" s="508"/>
      <c r="U44" s="508"/>
      <c r="V44" s="508"/>
      <c r="W44" s="508"/>
      <c r="X44" s="508"/>
    </row>
    <row r="45" spans="1:24" ht="12.75">
      <c r="A45" s="237"/>
      <c r="B45" s="248"/>
      <c r="F45" s="345"/>
      <c r="G45" s="345"/>
      <c r="H45" s="508"/>
      <c r="I45" s="508"/>
      <c r="J45" s="508"/>
      <c r="K45" s="508"/>
      <c r="L45" s="508"/>
      <c r="M45" s="508"/>
      <c r="N45" s="508"/>
      <c r="O45" s="508"/>
      <c r="P45" s="508"/>
      <c r="Q45" s="508"/>
      <c r="R45" s="508"/>
      <c r="S45" s="508"/>
      <c r="T45" s="508"/>
      <c r="U45" s="508"/>
      <c r="V45" s="508"/>
      <c r="W45" s="508"/>
      <c r="X45" s="508"/>
    </row>
    <row r="46" spans="1:24" ht="12.75">
      <c r="A46" s="237"/>
      <c r="B46" s="248"/>
      <c r="F46" s="345"/>
      <c r="G46" s="345"/>
      <c r="H46" s="508"/>
      <c r="I46" s="508"/>
      <c r="J46" s="508"/>
      <c r="K46" s="508"/>
      <c r="L46" s="508"/>
      <c r="M46" s="508"/>
      <c r="N46" s="508"/>
      <c r="O46" s="508"/>
      <c r="P46" s="508"/>
      <c r="Q46" s="508"/>
      <c r="R46" s="508"/>
      <c r="S46" s="508"/>
      <c r="T46" s="508"/>
      <c r="U46" s="508"/>
      <c r="V46" s="508"/>
      <c r="W46" s="508"/>
      <c r="X46" s="508"/>
    </row>
    <row r="47" spans="1:24" ht="12.75">
      <c r="A47" s="237"/>
      <c r="B47" s="248"/>
      <c r="F47" s="345"/>
      <c r="G47" s="345"/>
      <c r="H47" s="508"/>
      <c r="I47" s="508"/>
      <c r="J47" s="508"/>
      <c r="K47" s="508"/>
      <c r="L47" s="508"/>
      <c r="M47" s="508"/>
      <c r="N47" s="508"/>
      <c r="O47" s="508"/>
      <c r="P47" s="508"/>
      <c r="Q47" s="508"/>
      <c r="R47" s="508"/>
      <c r="S47" s="508"/>
      <c r="T47" s="508"/>
      <c r="U47" s="508"/>
      <c r="V47" s="508"/>
      <c r="W47" s="508"/>
      <c r="X47" s="508"/>
    </row>
    <row r="48" spans="1:24" ht="12.75">
      <c r="A48" s="237"/>
      <c r="B48" s="248"/>
      <c r="F48" s="345"/>
      <c r="G48" s="345"/>
      <c r="H48" s="508"/>
      <c r="I48" s="508"/>
      <c r="J48" s="508"/>
      <c r="K48" s="508"/>
      <c r="L48" s="508"/>
      <c r="M48" s="508"/>
      <c r="N48" s="508"/>
      <c r="O48" s="508"/>
      <c r="P48" s="508"/>
      <c r="Q48" s="508"/>
      <c r="R48" s="508"/>
      <c r="S48" s="508"/>
      <c r="T48" s="508"/>
      <c r="U48" s="508"/>
      <c r="V48" s="508"/>
      <c r="W48" s="508"/>
      <c r="X48" s="508"/>
    </row>
    <row r="49" spans="1:24" ht="12.75">
      <c r="A49" s="237"/>
      <c r="B49" s="248"/>
      <c r="F49" s="345"/>
      <c r="G49" s="345"/>
      <c r="H49" s="508"/>
      <c r="I49" s="508"/>
      <c r="J49" s="508"/>
      <c r="K49" s="508"/>
      <c r="L49" s="508"/>
      <c r="M49" s="508"/>
      <c r="N49" s="508"/>
      <c r="O49" s="508"/>
      <c r="P49" s="508"/>
      <c r="Q49" s="508"/>
      <c r="R49" s="508"/>
      <c r="S49" s="508"/>
      <c r="T49" s="508"/>
      <c r="U49" s="508"/>
      <c r="V49" s="508"/>
      <c r="W49" s="508"/>
      <c r="X49" s="508"/>
    </row>
    <row r="50" spans="1:24" ht="12.75">
      <c r="A50" s="237"/>
      <c r="B50" s="248"/>
      <c r="F50" s="345"/>
      <c r="G50" s="345"/>
      <c r="H50" s="508"/>
      <c r="I50" s="508"/>
      <c r="J50" s="508"/>
      <c r="K50" s="508"/>
      <c r="L50" s="508"/>
      <c r="M50" s="508"/>
      <c r="N50" s="508"/>
      <c r="O50" s="508"/>
      <c r="P50" s="508"/>
      <c r="Q50" s="508"/>
      <c r="R50" s="508"/>
      <c r="S50" s="508"/>
      <c r="T50" s="508"/>
      <c r="U50" s="508"/>
      <c r="V50" s="508"/>
      <c r="W50" s="508"/>
      <c r="X50" s="508"/>
    </row>
    <row r="51" spans="1:24" ht="12.75">
      <c r="A51" s="237"/>
      <c r="B51" s="248"/>
      <c r="F51" s="345"/>
      <c r="G51" s="345"/>
      <c r="H51" s="508"/>
      <c r="I51" s="508"/>
      <c r="J51" s="508"/>
      <c r="K51" s="508"/>
      <c r="L51" s="508"/>
      <c r="M51" s="508"/>
      <c r="N51" s="508"/>
      <c r="O51" s="508"/>
      <c r="P51" s="508"/>
      <c r="Q51" s="508"/>
      <c r="R51" s="508"/>
      <c r="S51" s="508"/>
      <c r="T51" s="508"/>
      <c r="U51" s="508"/>
      <c r="V51" s="508"/>
      <c r="W51" s="508"/>
      <c r="X51" s="508"/>
    </row>
    <row r="52" spans="1:24" ht="12.75">
      <c r="A52" s="237"/>
      <c r="B52" s="248"/>
      <c r="F52" s="345"/>
      <c r="G52" s="345"/>
      <c r="H52" s="508"/>
      <c r="I52" s="508"/>
      <c r="J52" s="508"/>
      <c r="K52" s="508"/>
      <c r="L52" s="508"/>
      <c r="M52" s="508"/>
      <c r="N52" s="508"/>
      <c r="O52" s="508"/>
      <c r="P52" s="508"/>
      <c r="Q52" s="508"/>
      <c r="R52" s="508"/>
      <c r="S52" s="508"/>
      <c r="T52" s="508"/>
      <c r="U52" s="508"/>
      <c r="V52" s="508"/>
      <c r="W52" s="508"/>
      <c r="X52" s="508"/>
    </row>
    <row r="53" spans="1:24" ht="12.75">
      <c r="A53" s="237"/>
      <c r="B53" s="248"/>
      <c r="F53" s="345"/>
      <c r="G53" s="345"/>
      <c r="H53" s="508"/>
      <c r="I53" s="508"/>
      <c r="J53" s="508"/>
      <c r="K53" s="508"/>
      <c r="L53" s="508"/>
      <c r="M53" s="508"/>
      <c r="N53" s="508"/>
      <c r="O53" s="508"/>
      <c r="P53" s="508"/>
      <c r="Q53" s="508"/>
      <c r="R53" s="508"/>
      <c r="S53" s="508"/>
      <c r="T53" s="508"/>
      <c r="U53" s="508"/>
      <c r="V53" s="508"/>
      <c r="W53" s="508"/>
      <c r="X53" s="508"/>
    </row>
    <row r="54" spans="1:24" ht="12.75">
      <c r="A54" s="237"/>
      <c r="B54" s="248"/>
      <c r="F54" s="345"/>
      <c r="G54" s="345"/>
      <c r="H54" s="508"/>
      <c r="I54" s="508"/>
      <c r="J54" s="508"/>
      <c r="K54" s="508"/>
      <c r="L54" s="508"/>
      <c r="M54" s="508"/>
      <c r="N54" s="508"/>
      <c r="O54" s="508"/>
      <c r="P54" s="508"/>
      <c r="Q54" s="508"/>
      <c r="R54" s="508"/>
      <c r="S54" s="508"/>
      <c r="T54" s="508"/>
      <c r="U54" s="508"/>
      <c r="V54" s="508"/>
      <c r="W54" s="508"/>
      <c r="X54" s="508"/>
    </row>
    <row r="55" spans="1:24" ht="12.75">
      <c r="A55" s="237"/>
      <c r="B55" s="248"/>
      <c r="F55" s="345"/>
      <c r="G55" s="345"/>
      <c r="H55" s="508"/>
      <c r="I55" s="508"/>
      <c r="J55" s="508"/>
      <c r="K55" s="508"/>
      <c r="L55" s="508"/>
      <c r="M55" s="508"/>
      <c r="N55" s="508"/>
      <c r="O55" s="508"/>
      <c r="P55" s="508"/>
      <c r="Q55" s="508"/>
      <c r="R55" s="508"/>
      <c r="S55" s="508"/>
      <c r="T55" s="508"/>
      <c r="U55" s="508"/>
      <c r="V55" s="508"/>
      <c r="W55" s="508"/>
      <c r="X55" s="508"/>
    </row>
    <row r="56" spans="1:24" ht="12.75">
      <c r="A56" s="237"/>
      <c r="B56" s="248"/>
      <c r="F56" s="345"/>
      <c r="G56" s="345"/>
      <c r="H56" s="508"/>
      <c r="I56" s="508"/>
      <c r="J56" s="508"/>
      <c r="K56" s="508"/>
      <c r="L56" s="508"/>
      <c r="M56" s="508"/>
      <c r="N56" s="508"/>
      <c r="O56" s="508"/>
      <c r="P56" s="508"/>
      <c r="Q56" s="508"/>
      <c r="R56" s="508"/>
      <c r="S56" s="508"/>
      <c r="T56" s="508"/>
      <c r="U56" s="508"/>
      <c r="V56" s="508"/>
      <c r="W56" s="508"/>
      <c r="X56" s="508"/>
    </row>
    <row r="57" spans="1:24" ht="12.75">
      <c r="A57" s="237"/>
      <c r="B57" s="248"/>
      <c r="F57" s="345"/>
      <c r="G57" s="345"/>
      <c r="H57" s="508"/>
      <c r="I57" s="508"/>
      <c r="J57" s="508"/>
      <c r="K57" s="508"/>
      <c r="L57" s="508"/>
      <c r="M57" s="508"/>
      <c r="N57" s="508"/>
      <c r="O57" s="508"/>
      <c r="P57" s="508"/>
      <c r="Q57" s="508"/>
      <c r="R57" s="508"/>
      <c r="S57" s="508"/>
      <c r="T57" s="508"/>
      <c r="U57" s="508"/>
      <c r="V57" s="508"/>
      <c r="W57" s="508"/>
      <c r="X57" s="508"/>
    </row>
    <row r="58" spans="1:24" ht="12.75">
      <c r="A58" s="237"/>
      <c r="B58" s="248"/>
      <c r="F58" s="345"/>
      <c r="G58" s="345"/>
      <c r="H58" s="508"/>
      <c r="I58" s="508"/>
      <c r="J58" s="508"/>
      <c r="K58" s="508"/>
      <c r="L58" s="508"/>
      <c r="M58" s="508"/>
      <c r="N58" s="508"/>
      <c r="O58" s="508"/>
      <c r="P58" s="508"/>
      <c r="Q58" s="508"/>
      <c r="R58" s="508"/>
      <c r="S58" s="508"/>
      <c r="T58" s="508"/>
      <c r="U58" s="508"/>
      <c r="V58" s="508"/>
      <c r="W58" s="508"/>
      <c r="X58" s="508"/>
    </row>
    <row r="59" spans="1:24" ht="12.75">
      <c r="A59" s="237"/>
      <c r="B59" s="248"/>
      <c r="F59" s="345"/>
      <c r="G59" s="345"/>
      <c r="H59" s="508"/>
      <c r="I59" s="508"/>
      <c r="J59" s="508"/>
      <c r="K59" s="508"/>
      <c r="L59" s="508"/>
      <c r="M59" s="508"/>
      <c r="N59" s="508"/>
      <c r="O59" s="508"/>
      <c r="P59" s="508"/>
      <c r="Q59" s="508"/>
      <c r="R59" s="508"/>
      <c r="S59" s="508"/>
      <c r="T59" s="508"/>
      <c r="U59" s="508"/>
      <c r="V59" s="508"/>
      <c r="W59" s="508"/>
      <c r="X59" s="508"/>
    </row>
    <row r="60" spans="1:24" ht="12.75">
      <c r="A60" s="237"/>
      <c r="B60" s="248"/>
      <c r="F60" s="345"/>
      <c r="G60" s="345"/>
      <c r="H60" s="508"/>
      <c r="I60" s="508"/>
      <c r="J60" s="508"/>
      <c r="K60" s="508"/>
      <c r="L60" s="508"/>
      <c r="M60" s="508"/>
      <c r="N60" s="508"/>
      <c r="O60" s="508"/>
      <c r="P60" s="508"/>
      <c r="Q60" s="508"/>
      <c r="R60" s="508"/>
      <c r="S60" s="508"/>
      <c r="T60" s="508"/>
      <c r="U60" s="508"/>
      <c r="V60" s="508"/>
      <c r="W60" s="508"/>
      <c r="X60" s="508"/>
    </row>
    <row r="61" spans="1:24" ht="12.75">
      <c r="A61" s="237"/>
      <c r="B61" s="248"/>
      <c r="F61" s="345"/>
      <c r="G61" s="345"/>
      <c r="H61" s="508"/>
      <c r="I61" s="508"/>
      <c r="J61" s="508"/>
      <c r="K61" s="508"/>
      <c r="L61" s="508"/>
      <c r="M61" s="508"/>
      <c r="N61" s="508"/>
      <c r="O61" s="508"/>
      <c r="P61" s="508"/>
      <c r="Q61" s="508"/>
      <c r="R61" s="508"/>
      <c r="S61" s="508"/>
      <c r="T61" s="508"/>
      <c r="U61" s="508"/>
      <c r="V61" s="508"/>
      <c r="W61" s="508"/>
      <c r="X61" s="508"/>
    </row>
    <row r="62" spans="1:24" ht="12.75">
      <c r="A62" s="237"/>
      <c r="B62" s="248"/>
      <c r="F62" s="345"/>
      <c r="G62" s="345"/>
      <c r="H62" s="508"/>
      <c r="I62" s="508"/>
      <c r="J62" s="508"/>
      <c r="K62" s="508"/>
      <c r="L62" s="508"/>
      <c r="M62" s="508"/>
      <c r="N62" s="508"/>
      <c r="O62" s="508"/>
      <c r="P62" s="508"/>
      <c r="Q62" s="508"/>
      <c r="R62" s="508"/>
      <c r="S62" s="508"/>
      <c r="T62" s="508"/>
      <c r="U62" s="508"/>
      <c r="V62" s="508"/>
      <c r="W62" s="508"/>
      <c r="X62" s="508"/>
    </row>
    <row r="63" spans="1:24" ht="12.75">
      <c r="A63" s="237"/>
      <c r="B63" s="248"/>
      <c r="F63" s="345"/>
      <c r="G63" s="345"/>
      <c r="H63" s="508"/>
      <c r="I63" s="508"/>
      <c r="J63" s="508"/>
      <c r="K63" s="508"/>
      <c r="L63" s="508"/>
      <c r="M63" s="508"/>
      <c r="N63" s="508"/>
      <c r="O63" s="508"/>
      <c r="P63" s="508"/>
      <c r="Q63" s="508"/>
      <c r="R63" s="508"/>
      <c r="S63" s="508"/>
      <c r="T63" s="508"/>
      <c r="U63" s="508"/>
      <c r="V63" s="508"/>
      <c r="W63" s="508"/>
      <c r="X63" s="508"/>
    </row>
    <row r="64" spans="1:24" ht="12.75">
      <c r="A64" s="237"/>
      <c r="B64" s="248"/>
      <c r="F64" s="345"/>
      <c r="G64" s="345"/>
      <c r="H64" s="508"/>
      <c r="I64" s="508"/>
      <c r="J64" s="508"/>
      <c r="K64" s="508"/>
      <c r="L64" s="508"/>
      <c r="M64" s="508"/>
      <c r="N64" s="508"/>
      <c r="O64" s="508"/>
      <c r="P64" s="508"/>
      <c r="Q64" s="508"/>
      <c r="R64" s="508"/>
      <c r="S64" s="508"/>
      <c r="T64" s="508"/>
      <c r="U64" s="508"/>
      <c r="V64" s="508"/>
      <c r="W64" s="508"/>
      <c r="X64" s="508"/>
    </row>
    <row r="65" spans="1:24" ht="12.75">
      <c r="A65" s="237"/>
      <c r="B65" s="248"/>
      <c r="F65" s="345"/>
      <c r="G65" s="345"/>
      <c r="H65" s="508"/>
      <c r="I65" s="508"/>
      <c r="J65" s="508"/>
      <c r="K65" s="508"/>
      <c r="L65" s="508"/>
      <c r="M65" s="508"/>
      <c r="N65" s="508"/>
      <c r="O65" s="508"/>
      <c r="P65" s="508"/>
      <c r="Q65" s="508"/>
      <c r="R65" s="508"/>
      <c r="S65" s="508"/>
      <c r="T65" s="508"/>
      <c r="U65" s="508"/>
      <c r="V65" s="508"/>
      <c r="W65" s="508"/>
      <c r="X65" s="508"/>
    </row>
    <row r="66" spans="1:24" ht="12.75">
      <c r="A66" s="237"/>
      <c r="B66" s="248"/>
      <c r="F66" s="345"/>
      <c r="G66" s="345"/>
      <c r="H66" s="508"/>
      <c r="I66" s="508"/>
      <c r="J66" s="508"/>
      <c r="K66" s="508"/>
      <c r="L66" s="508"/>
      <c r="M66" s="508"/>
      <c r="N66" s="508"/>
      <c r="O66" s="508"/>
      <c r="P66" s="508"/>
      <c r="Q66" s="508"/>
      <c r="R66" s="508"/>
      <c r="S66" s="508"/>
      <c r="T66" s="508"/>
      <c r="U66" s="508"/>
      <c r="V66" s="508"/>
      <c r="W66" s="508"/>
      <c r="X66" s="508"/>
    </row>
    <row r="67" spans="1:24" ht="12.75">
      <c r="A67" s="237"/>
      <c r="B67" s="248"/>
      <c r="F67" s="345"/>
      <c r="G67" s="345"/>
      <c r="H67" s="508"/>
      <c r="I67" s="508"/>
      <c r="J67" s="508"/>
      <c r="K67" s="508"/>
      <c r="L67" s="508"/>
      <c r="M67" s="508"/>
      <c r="N67" s="508"/>
      <c r="O67" s="508"/>
      <c r="P67" s="508"/>
      <c r="Q67" s="508"/>
      <c r="R67" s="508"/>
      <c r="S67" s="508"/>
      <c r="T67" s="508"/>
      <c r="U67" s="508"/>
      <c r="V67" s="508"/>
      <c r="W67" s="508"/>
      <c r="X67" s="508"/>
    </row>
    <row r="68" spans="1:24" ht="12.75">
      <c r="A68" s="237"/>
      <c r="B68" s="248"/>
      <c r="F68" s="345"/>
      <c r="G68" s="345"/>
      <c r="H68" s="508"/>
      <c r="I68" s="508"/>
      <c r="J68" s="508"/>
      <c r="K68" s="508"/>
      <c r="L68" s="508"/>
      <c r="M68" s="508"/>
      <c r="N68" s="508"/>
      <c r="O68" s="508"/>
      <c r="P68" s="508"/>
      <c r="Q68" s="508"/>
      <c r="R68" s="508"/>
      <c r="S68" s="508"/>
      <c r="T68" s="508"/>
      <c r="U68" s="508"/>
      <c r="V68" s="508"/>
      <c r="W68" s="508"/>
      <c r="X68" s="508"/>
    </row>
    <row r="69" spans="1:24" ht="12.75">
      <c r="A69" s="237"/>
      <c r="B69" s="248"/>
      <c r="F69" s="345"/>
      <c r="G69" s="345"/>
      <c r="H69" s="508"/>
      <c r="I69" s="508"/>
      <c r="J69" s="508"/>
      <c r="K69" s="508"/>
      <c r="L69" s="508"/>
      <c r="M69" s="508"/>
      <c r="N69" s="508"/>
      <c r="O69" s="508"/>
      <c r="P69" s="508"/>
      <c r="Q69" s="508"/>
      <c r="R69" s="508"/>
      <c r="S69" s="508"/>
      <c r="T69" s="508"/>
      <c r="U69" s="508"/>
      <c r="V69" s="508"/>
      <c r="W69" s="508"/>
      <c r="X69" s="508"/>
    </row>
    <row r="70" spans="1:24" ht="12.75">
      <c r="A70" s="237"/>
      <c r="B70" s="248"/>
      <c r="F70" s="345"/>
      <c r="G70" s="345"/>
      <c r="H70" s="508"/>
      <c r="I70" s="508"/>
      <c r="J70" s="508"/>
      <c r="K70" s="508"/>
      <c r="L70" s="508"/>
      <c r="M70" s="508"/>
      <c r="N70" s="508"/>
      <c r="O70" s="508"/>
      <c r="P70" s="508"/>
      <c r="Q70" s="508"/>
      <c r="R70" s="508"/>
      <c r="S70" s="508"/>
      <c r="T70" s="508"/>
      <c r="U70" s="508"/>
      <c r="V70" s="508"/>
      <c r="W70" s="508"/>
      <c r="X70" s="508"/>
    </row>
    <row r="71" spans="1:24" ht="12.75">
      <c r="A71" s="237"/>
      <c r="B71" s="248"/>
      <c r="F71" s="345"/>
      <c r="G71" s="345"/>
      <c r="H71" s="508"/>
      <c r="I71" s="508"/>
      <c r="J71" s="508"/>
      <c r="K71" s="508"/>
      <c r="L71" s="508"/>
      <c r="M71" s="508"/>
      <c r="N71" s="508"/>
      <c r="O71" s="508"/>
      <c r="P71" s="508"/>
      <c r="Q71" s="508"/>
      <c r="R71" s="508"/>
      <c r="S71" s="508"/>
      <c r="T71" s="508"/>
      <c r="U71" s="508"/>
      <c r="V71" s="508"/>
      <c r="W71" s="508"/>
      <c r="X71" s="508"/>
    </row>
    <row r="72" spans="1:24" ht="12.75">
      <c r="A72" s="237"/>
      <c r="B72" s="248"/>
      <c r="F72" s="345"/>
      <c r="G72" s="345"/>
      <c r="H72" s="508"/>
      <c r="I72" s="508"/>
      <c r="J72" s="508"/>
      <c r="K72" s="508"/>
      <c r="L72" s="508"/>
      <c r="M72" s="508"/>
      <c r="N72" s="508"/>
      <c r="O72" s="508"/>
      <c r="P72" s="508"/>
      <c r="Q72" s="508"/>
      <c r="R72" s="508"/>
      <c r="S72" s="508"/>
      <c r="T72" s="508"/>
      <c r="U72" s="508"/>
      <c r="V72" s="508"/>
      <c r="W72" s="508"/>
      <c r="X72" s="508"/>
    </row>
    <row r="73" spans="1:24" ht="12.75">
      <c r="A73" s="237"/>
      <c r="B73" s="248"/>
      <c r="F73" s="345"/>
      <c r="G73" s="345"/>
      <c r="H73" s="508"/>
      <c r="I73" s="508"/>
      <c r="J73" s="508"/>
      <c r="K73" s="508"/>
      <c r="L73" s="508"/>
      <c r="M73" s="508"/>
      <c r="N73" s="508"/>
      <c r="O73" s="508"/>
      <c r="P73" s="508"/>
      <c r="Q73" s="508"/>
      <c r="R73" s="508"/>
      <c r="S73" s="508"/>
      <c r="T73" s="508"/>
      <c r="U73" s="508"/>
      <c r="V73" s="508"/>
      <c r="W73" s="508"/>
      <c r="X73" s="508"/>
    </row>
    <row r="74" spans="1:24" ht="12.75">
      <c r="A74" s="237"/>
      <c r="B74" s="248"/>
      <c r="F74" s="345"/>
      <c r="G74" s="345"/>
      <c r="H74" s="508"/>
      <c r="I74" s="508"/>
      <c r="J74" s="508"/>
      <c r="K74" s="508"/>
      <c r="L74" s="508"/>
      <c r="M74" s="508"/>
      <c r="N74" s="508"/>
      <c r="O74" s="508"/>
      <c r="P74" s="508"/>
      <c r="Q74" s="508"/>
      <c r="R74" s="508"/>
      <c r="S74" s="508"/>
      <c r="T74" s="508"/>
      <c r="U74" s="508"/>
      <c r="V74" s="508"/>
      <c r="W74" s="508"/>
      <c r="X74" s="508"/>
    </row>
    <row r="75" spans="1:24" ht="12.75">
      <c r="A75" s="237"/>
      <c r="B75" s="248"/>
      <c r="F75" s="345"/>
      <c r="G75" s="345"/>
      <c r="H75" s="508"/>
      <c r="I75" s="508"/>
      <c r="J75" s="508"/>
      <c r="K75" s="508"/>
      <c r="L75" s="508"/>
      <c r="M75" s="508"/>
      <c r="N75" s="508"/>
      <c r="O75" s="508"/>
      <c r="P75" s="508"/>
      <c r="Q75" s="508"/>
      <c r="R75" s="508"/>
      <c r="S75" s="508"/>
      <c r="T75" s="508"/>
      <c r="U75" s="508"/>
      <c r="V75" s="508"/>
      <c r="W75" s="508"/>
      <c r="X75" s="508"/>
    </row>
    <row r="76" spans="1:24" ht="12.75">
      <c r="A76" s="237"/>
      <c r="B76" s="248"/>
      <c r="F76" s="345"/>
      <c r="G76" s="345"/>
      <c r="H76" s="508"/>
      <c r="I76" s="508"/>
      <c r="J76" s="508"/>
      <c r="K76" s="508"/>
      <c r="L76" s="508"/>
      <c r="M76" s="508"/>
      <c r="N76" s="508"/>
      <c r="O76" s="508"/>
      <c r="P76" s="508"/>
      <c r="Q76" s="508"/>
      <c r="R76" s="508"/>
      <c r="S76" s="508"/>
      <c r="T76" s="508"/>
      <c r="U76" s="508"/>
      <c r="V76" s="508"/>
      <c r="W76" s="508"/>
      <c r="X76" s="508"/>
    </row>
    <row r="77" spans="1:24" ht="12.75">
      <c r="A77" s="237"/>
      <c r="B77" s="248"/>
      <c r="F77" s="345"/>
      <c r="G77" s="345"/>
      <c r="H77" s="508"/>
      <c r="I77" s="508"/>
      <c r="J77" s="508"/>
      <c r="K77" s="508"/>
      <c r="L77" s="508"/>
      <c r="M77" s="508"/>
      <c r="N77" s="508"/>
      <c r="O77" s="508"/>
      <c r="P77" s="508"/>
      <c r="Q77" s="508"/>
      <c r="R77" s="508"/>
      <c r="S77" s="508"/>
      <c r="T77" s="508"/>
      <c r="U77" s="508"/>
      <c r="V77" s="508"/>
      <c r="W77" s="508"/>
      <c r="X77" s="508"/>
    </row>
    <row r="78" spans="1:24" ht="12.75">
      <c r="A78" s="237"/>
      <c r="B78" s="248"/>
      <c r="F78" s="345"/>
      <c r="G78" s="345"/>
      <c r="H78" s="508"/>
      <c r="I78" s="508"/>
      <c r="J78" s="508"/>
      <c r="K78" s="508"/>
      <c r="L78" s="508"/>
      <c r="M78" s="508"/>
      <c r="N78" s="508"/>
      <c r="O78" s="508"/>
      <c r="P78" s="508"/>
      <c r="Q78" s="508"/>
      <c r="R78" s="508"/>
      <c r="S78" s="508"/>
      <c r="T78" s="508"/>
      <c r="U78" s="508"/>
      <c r="V78" s="508"/>
      <c r="W78" s="508"/>
      <c r="X78" s="508"/>
    </row>
    <row r="79" spans="1:24" ht="12.75">
      <c r="A79" s="237"/>
      <c r="B79" s="248"/>
      <c r="F79" s="345"/>
      <c r="G79" s="345"/>
      <c r="H79" s="508"/>
      <c r="I79" s="508"/>
      <c r="J79" s="508"/>
      <c r="K79" s="508"/>
      <c r="L79" s="508"/>
      <c r="M79" s="508"/>
      <c r="N79" s="508"/>
      <c r="O79" s="508"/>
      <c r="P79" s="508"/>
      <c r="Q79" s="508"/>
      <c r="R79" s="508"/>
      <c r="S79" s="508"/>
      <c r="T79" s="508"/>
      <c r="U79" s="508"/>
      <c r="V79" s="508"/>
      <c r="W79" s="508"/>
      <c r="X79" s="508"/>
    </row>
    <row r="80" spans="1:24" ht="12.75">
      <c r="A80" s="237"/>
      <c r="B80" s="248"/>
      <c r="F80" s="345"/>
      <c r="G80" s="345"/>
      <c r="H80" s="508"/>
      <c r="I80" s="508"/>
      <c r="J80" s="508"/>
      <c r="K80" s="508"/>
      <c r="L80" s="508"/>
      <c r="M80" s="508"/>
      <c r="N80" s="508"/>
      <c r="O80" s="508"/>
      <c r="P80" s="508"/>
      <c r="Q80" s="508"/>
      <c r="R80" s="508"/>
      <c r="S80" s="508"/>
      <c r="T80" s="508"/>
      <c r="U80" s="508"/>
      <c r="V80" s="508"/>
      <c r="W80" s="508"/>
      <c r="X80" s="508"/>
    </row>
    <row r="81" spans="1:24" ht="12.75">
      <c r="A81" s="237"/>
      <c r="B81" s="248"/>
      <c r="F81" s="345"/>
      <c r="G81" s="345"/>
      <c r="H81" s="508"/>
      <c r="I81" s="508"/>
      <c r="J81" s="508"/>
      <c r="K81" s="508"/>
      <c r="L81" s="508"/>
      <c r="M81" s="508"/>
      <c r="N81" s="508"/>
      <c r="O81" s="508"/>
      <c r="P81" s="508"/>
      <c r="Q81" s="508"/>
      <c r="R81" s="508"/>
      <c r="S81" s="508"/>
      <c r="T81" s="508"/>
      <c r="U81" s="508"/>
      <c r="V81" s="508"/>
      <c r="W81" s="508"/>
      <c r="X81" s="508"/>
    </row>
    <row r="82" spans="1:24" ht="12.75">
      <c r="A82" s="237"/>
      <c r="B82" s="248"/>
      <c r="F82" s="345"/>
      <c r="G82" s="345"/>
      <c r="H82" s="508"/>
      <c r="I82" s="508"/>
      <c r="J82" s="508"/>
      <c r="K82" s="508"/>
      <c r="L82" s="508"/>
      <c r="M82" s="508"/>
      <c r="N82" s="508"/>
      <c r="O82" s="508"/>
      <c r="P82" s="508"/>
      <c r="Q82" s="508"/>
      <c r="R82" s="508"/>
      <c r="S82" s="508"/>
      <c r="T82" s="508"/>
      <c r="U82" s="508"/>
      <c r="V82" s="508"/>
      <c r="W82" s="508"/>
      <c r="X82" s="508"/>
    </row>
    <row r="83" spans="1:24" ht="12.75">
      <c r="A83" s="237"/>
      <c r="B83" s="248"/>
      <c r="F83" s="345"/>
      <c r="G83" s="345"/>
      <c r="H83" s="508"/>
      <c r="I83" s="508"/>
      <c r="J83" s="508"/>
      <c r="K83" s="508"/>
      <c r="L83" s="508"/>
      <c r="M83" s="508"/>
      <c r="N83" s="508"/>
      <c r="O83" s="508"/>
      <c r="P83" s="508"/>
      <c r="Q83" s="508"/>
      <c r="R83" s="508"/>
      <c r="S83" s="508"/>
      <c r="T83" s="508"/>
      <c r="U83" s="508"/>
      <c r="V83" s="508"/>
      <c r="W83" s="508"/>
      <c r="X83" s="508"/>
    </row>
    <row r="84" spans="1:24" ht="12.75">
      <c r="A84" s="237"/>
      <c r="B84" s="248"/>
      <c r="F84" s="345"/>
      <c r="G84" s="345"/>
      <c r="H84" s="508"/>
      <c r="I84" s="508"/>
      <c r="J84" s="508"/>
      <c r="K84" s="508"/>
      <c r="L84" s="508"/>
      <c r="M84" s="508"/>
      <c r="N84" s="508"/>
      <c r="O84" s="508"/>
      <c r="P84" s="508"/>
      <c r="Q84" s="508"/>
      <c r="R84" s="508"/>
      <c r="S84" s="508"/>
      <c r="T84" s="508"/>
      <c r="U84" s="508"/>
      <c r="V84" s="508"/>
      <c r="W84" s="508"/>
      <c r="X84" s="508"/>
    </row>
    <row r="85" spans="1:24" ht="12.75">
      <c r="A85" s="237"/>
      <c r="B85" s="248"/>
      <c r="F85" s="345"/>
      <c r="G85" s="345"/>
      <c r="H85" s="508"/>
      <c r="I85" s="508"/>
      <c r="J85" s="508"/>
      <c r="K85" s="508"/>
      <c r="L85" s="508"/>
      <c r="M85" s="508"/>
      <c r="N85" s="508"/>
      <c r="O85" s="508"/>
      <c r="P85" s="508"/>
      <c r="Q85" s="508"/>
      <c r="R85" s="508"/>
      <c r="S85" s="508"/>
      <c r="T85" s="508"/>
      <c r="U85" s="508"/>
      <c r="V85" s="508"/>
      <c r="W85" s="508"/>
      <c r="X85" s="508"/>
    </row>
    <row r="86" spans="1:24" ht="12.75">
      <c r="A86" s="237"/>
      <c r="B86" s="248"/>
      <c r="F86" s="345"/>
      <c r="G86" s="345"/>
      <c r="H86" s="508"/>
      <c r="I86" s="508"/>
      <c r="J86" s="508"/>
      <c r="K86" s="508"/>
      <c r="L86" s="508"/>
      <c r="M86" s="508"/>
      <c r="N86" s="508"/>
      <c r="O86" s="508"/>
      <c r="P86" s="508"/>
      <c r="Q86" s="508"/>
      <c r="R86" s="508"/>
      <c r="S86" s="508"/>
      <c r="T86" s="508"/>
      <c r="U86" s="508"/>
      <c r="V86" s="508"/>
      <c r="W86" s="508"/>
      <c r="X86" s="508"/>
    </row>
    <row r="87" spans="1:24" ht="12.75">
      <c r="A87" s="237"/>
      <c r="B87" s="248"/>
      <c r="F87" s="345"/>
      <c r="G87" s="345"/>
      <c r="H87" s="508"/>
      <c r="I87" s="508"/>
      <c r="J87" s="508"/>
      <c r="K87" s="508"/>
      <c r="L87" s="508"/>
      <c r="M87" s="508"/>
      <c r="N87" s="508"/>
      <c r="O87" s="508"/>
      <c r="P87" s="508"/>
      <c r="Q87" s="508"/>
      <c r="R87" s="508"/>
      <c r="S87" s="508"/>
      <c r="T87" s="508"/>
      <c r="U87" s="508"/>
      <c r="V87" s="508"/>
      <c r="W87" s="508"/>
      <c r="X87" s="508"/>
    </row>
    <row r="88" spans="1:24" ht="12.75">
      <c r="A88" s="237"/>
      <c r="B88" s="248"/>
      <c r="F88" s="345"/>
      <c r="G88" s="345"/>
      <c r="H88" s="508"/>
      <c r="I88" s="508"/>
      <c r="J88" s="508"/>
      <c r="K88" s="508"/>
      <c r="L88" s="508"/>
      <c r="M88" s="508"/>
      <c r="N88" s="508"/>
      <c r="O88" s="508"/>
      <c r="P88" s="508"/>
      <c r="Q88" s="508"/>
      <c r="R88" s="508"/>
      <c r="S88" s="508"/>
      <c r="T88" s="508"/>
      <c r="U88" s="508"/>
      <c r="V88" s="508"/>
      <c r="W88" s="508"/>
      <c r="X88" s="508"/>
    </row>
    <row r="89" spans="1:24" ht="12.75">
      <c r="A89" s="237"/>
      <c r="B89" s="248"/>
      <c r="F89" s="345"/>
      <c r="G89" s="345"/>
      <c r="H89" s="508"/>
      <c r="I89" s="508"/>
      <c r="J89" s="508"/>
      <c r="K89" s="508"/>
      <c r="L89" s="508"/>
      <c r="M89" s="508"/>
      <c r="N89" s="508"/>
      <c r="O89" s="508"/>
      <c r="P89" s="508"/>
      <c r="Q89" s="508"/>
      <c r="R89" s="508"/>
      <c r="S89" s="508"/>
      <c r="T89" s="508"/>
      <c r="U89" s="508"/>
      <c r="V89" s="508"/>
      <c r="W89" s="508"/>
      <c r="X89" s="508"/>
    </row>
    <row r="90" spans="1:24" ht="12.75">
      <c r="A90" s="237"/>
      <c r="B90" s="248"/>
      <c r="F90" s="345"/>
      <c r="G90" s="345"/>
      <c r="H90" s="508"/>
      <c r="I90" s="508"/>
      <c r="J90" s="508"/>
      <c r="K90" s="508"/>
      <c r="L90" s="508"/>
      <c r="M90" s="508"/>
      <c r="N90" s="508"/>
      <c r="O90" s="508"/>
      <c r="P90" s="508"/>
      <c r="Q90" s="508"/>
      <c r="R90" s="508"/>
      <c r="S90" s="508"/>
      <c r="T90" s="508"/>
      <c r="U90" s="508"/>
      <c r="V90" s="508"/>
      <c r="W90" s="508"/>
      <c r="X90" s="508"/>
    </row>
    <row r="91" spans="1:24" ht="12.75">
      <c r="A91" s="237"/>
      <c r="B91" s="248"/>
      <c r="F91" s="345"/>
      <c r="G91" s="345"/>
      <c r="H91" s="508"/>
      <c r="I91" s="508"/>
      <c r="J91" s="508"/>
      <c r="K91" s="508"/>
      <c r="L91" s="508"/>
      <c r="M91" s="508"/>
      <c r="N91" s="508"/>
      <c r="O91" s="508"/>
      <c r="P91" s="508"/>
      <c r="Q91" s="508"/>
      <c r="R91" s="508"/>
      <c r="S91" s="508"/>
      <c r="T91" s="508"/>
      <c r="U91" s="508"/>
      <c r="V91" s="508"/>
      <c r="W91" s="508"/>
      <c r="X91" s="508"/>
    </row>
    <row r="92" spans="1:24" ht="12.75">
      <c r="A92" s="237"/>
      <c r="B92" s="248"/>
      <c r="F92" s="345"/>
      <c r="G92" s="345"/>
      <c r="H92" s="508"/>
      <c r="I92" s="508"/>
      <c r="J92" s="508"/>
      <c r="K92" s="508"/>
      <c r="L92" s="508"/>
      <c r="M92" s="508"/>
      <c r="N92" s="508"/>
      <c r="O92" s="508"/>
      <c r="P92" s="508"/>
      <c r="Q92" s="508"/>
      <c r="R92" s="508"/>
      <c r="S92" s="508"/>
      <c r="T92" s="508"/>
      <c r="U92" s="508"/>
      <c r="V92" s="508"/>
      <c r="W92" s="508"/>
      <c r="X92" s="508"/>
    </row>
    <row r="93" spans="1:24" ht="12.75">
      <c r="A93" s="237"/>
      <c r="B93" s="248"/>
      <c r="F93" s="345"/>
      <c r="G93" s="345"/>
      <c r="H93" s="508"/>
      <c r="I93" s="508"/>
      <c r="J93" s="508"/>
      <c r="K93" s="508"/>
      <c r="L93" s="508"/>
      <c r="M93" s="508"/>
      <c r="N93" s="508"/>
      <c r="O93" s="508"/>
      <c r="P93" s="508"/>
      <c r="Q93" s="508"/>
      <c r="R93" s="508"/>
      <c r="S93" s="508"/>
      <c r="T93" s="508"/>
      <c r="U93" s="508"/>
      <c r="V93" s="508"/>
      <c r="W93" s="508"/>
      <c r="X93" s="508"/>
    </row>
    <row r="94" spans="1:24" ht="12.75">
      <c r="A94" s="237"/>
      <c r="B94" s="248"/>
      <c r="F94" s="345"/>
      <c r="G94" s="345"/>
      <c r="H94" s="508"/>
      <c r="I94" s="508"/>
      <c r="J94" s="508"/>
      <c r="K94" s="508"/>
      <c r="L94" s="508"/>
      <c r="M94" s="508"/>
      <c r="N94" s="508"/>
      <c r="O94" s="508"/>
      <c r="P94" s="508"/>
      <c r="Q94" s="508"/>
      <c r="R94" s="508"/>
      <c r="S94" s="508"/>
      <c r="T94" s="508"/>
      <c r="U94" s="508"/>
      <c r="V94" s="508"/>
      <c r="W94" s="508"/>
      <c r="X94" s="508"/>
    </row>
    <row r="95" spans="1:24" ht="12.75">
      <c r="A95" s="237"/>
      <c r="B95" s="248"/>
      <c r="F95" s="345"/>
      <c r="G95" s="345"/>
      <c r="H95" s="508"/>
      <c r="I95" s="508"/>
      <c r="J95" s="508"/>
      <c r="K95" s="508"/>
      <c r="L95" s="508"/>
      <c r="M95" s="508"/>
      <c r="N95" s="508"/>
      <c r="O95" s="508"/>
      <c r="P95" s="508"/>
      <c r="Q95" s="508"/>
      <c r="R95" s="508"/>
      <c r="S95" s="508"/>
      <c r="T95" s="508"/>
      <c r="U95" s="508"/>
      <c r="V95" s="508"/>
      <c r="W95" s="508"/>
      <c r="X95" s="508"/>
    </row>
    <row r="96" spans="1:24" ht="12.75">
      <c r="A96" s="237"/>
      <c r="B96" s="248"/>
      <c r="F96" s="345"/>
      <c r="G96" s="345"/>
      <c r="H96" s="508"/>
      <c r="I96" s="508"/>
      <c r="J96" s="508"/>
      <c r="K96" s="508"/>
      <c r="L96" s="508"/>
      <c r="M96" s="508"/>
      <c r="N96" s="508"/>
      <c r="O96" s="508"/>
      <c r="P96" s="508"/>
      <c r="Q96" s="508"/>
      <c r="R96" s="508"/>
      <c r="S96" s="508"/>
      <c r="T96" s="508"/>
      <c r="U96" s="508"/>
      <c r="V96" s="508"/>
      <c r="W96" s="508"/>
      <c r="X96" s="508"/>
    </row>
    <row r="97" spans="1:24" ht="12.75">
      <c r="A97" s="237"/>
      <c r="B97" s="248"/>
      <c r="F97" s="345"/>
      <c r="G97" s="345"/>
      <c r="H97" s="508"/>
      <c r="I97" s="508"/>
      <c r="J97" s="508"/>
      <c r="K97" s="508"/>
      <c r="L97" s="508"/>
      <c r="M97" s="508"/>
      <c r="N97" s="508"/>
      <c r="O97" s="508"/>
      <c r="P97" s="508"/>
      <c r="Q97" s="508"/>
      <c r="R97" s="508"/>
      <c r="S97" s="508"/>
      <c r="T97" s="508"/>
      <c r="U97" s="508"/>
      <c r="V97" s="508"/>
      <c r="W97" s="508"/>
      <c r="X97" s="508"/>
    </row>
    <row r="98" spans="1:24" ht="12.75">
      <c r="A98" s="237"/>
      <c r="B98" s="248"/>
      <c r="F98" s="345"/>
      <c r="G98" s="345"/>
      <c r="H98" s="508"/>
      <c r="I98" s="508"/>
      <c r="J98" s="508"/>
      <c r="K98" s="508"/>
      <c r="L98" s="508"/>
      <c r="M98" s="508"/>
      <c r="N98" s="508"/>
      <c r="O98" s="508"/>
      <c r="P98" s="508"/>
      <c r="Q98" s="508"/>
      <c r="R98" s="508"/>
      <c r="S98" s="508"/>
      <c r="T98" s="508"/>
      <c r="U98" s="508"/>
      <c r="V98" s="508"/>
      <c r="W98" s="508"/>
      <c r="X98" s="508"/>
    </row>
    <row r="99" spans="1:24" ht="12.75">
      <c r="A99" s="237"/>
      <c r="B99" s="248"/>
      <c r="F99" s="345"/>
      <c r="G99" s="345"/>
      <c r="H99" s="508"/>
      <c r="I99" s="508"/>
      <c r="J99" s="508"/>
      <c r="K99" s="508"/>
      <c r="L99" s="508"/>
      <c r="M99" s="508"/>
      <c r="N99" s="508"/>
      <c r="O99" s="508"/>
      <c r="P99" s="508"/>
      <c r="Q99" s="508"/>
      <c r="R99" s="508"/>
      <c r="S99" s="508"/>
      <c r="T99" s="508"/>
      <c r="U99" s="508"/>
      <c r="V99" s="508"/>
      <c r="W99" s="508"/>
      <c r="X99" s="508"/>
    </row>
    <row r="100" spans="1:24" ht="12.75">
      <c r="A100" s="237"/>
      <c r="B100" s="248"/>
      <c r="F100" s="345"/>
      <c r="G100" s="345"/>
      <c r="H100" s="508"/>
      <c r="I100" s="508"/>
      <c r="J100" s="508"/>
      <c r="K100" s="508"/>
      <c r="L100" s="508"/>
      <c r="M100" s="508"/>
      <c r="N100" s="508"/>
      <c r="O100" s="508"/>
      <c r="P100" s="508"/>
      <c r="Q100" s="508"/>
      <c r="R100" s="508"/>
      <c r="S100" s="508"/>
      <c r="T100" s="508"/>
      <c r="U100" s="508"/>
      <c r="V100" s="508"/>
      <c r="W100" s="508"/>
      <c r="X100" s="508"/>
    </row>
    <row r="101" spans="1:24" ht="12.75">
      <c r="A101" s="237"/>
      <c r="B101" s="248"/>
      <c r="F101" s="345"/>
      <c r="G101" s="345"/>
      <c r="H101" s="508"/>
      <c r="I101" s="508"/>
      <c r="J101" s="508"/>
      <c r="K101" s="508"/>
      <c r="L101" s="508"/>
      <c r="M101" s="508"/>
      <c r="N101" s="508"/>
      <c r="O101" s="508"/>
      <c r="P101" s="508"/>
      <c r="Q101" s="508"/>
      <c r="R101" s="508"/>
      <c r="S101" s="508"/>
      <c r="T101" s="508"/>
      <c r="U101" s="508"/>
      <c r="V101" s="508"/>
      <c r="W101" s="508"/>
      <c r="X101" s="508"/>
    </row>
    <row r="102" spans="1:24" ht="12.75">
      <c r="A102" s="237"/>
      <c r="B102" s="248"/>
      <c r="F102" s="345"/>
      <c r="G102" s="345"/>
      <c r="H102" s="508"/>
      <c r="I102" s="508"/>
      <c r="J102" s="508"/>
      <c r="K102" s="508"/>
      <c r="L102" s="508"/>
      <c r="M102" s="508"/>
      <c r="N102" s="508"/>
      <c r="O102" s="508"/>
      <c r="P102" s="508"/>
      <c r="Q102" s="508"/>
      <c r="R102" s="508"/>
      <c r="S102" s="508"/>
      <c r="T102" s="508"/>
      <c r="U102" s="508"/>
      <c r="V102" s="508"/>
      <c r="W102" s="508"/>
      <c r="X102" s="508"/>
    </row>
    <row r="103" spans="1:24" ht="12.75">
      <c r="A103" s="237"/>
      <c r="B103" s="248"/>
      <c r="F103" s="345"/>
      <c r="G103" s="345"/>
      <c r="H103" s="508"/>
      <c r="I103" s="508"/>
      <c r="J103" s="508"/>
      <c r="K103" s="508"/>
      <c r="L103" s="508"/>
      <c r="M103" s="508"/>
      <c r="N103" s="508"/>
      <c r="O103" s="508"/>
      <c r="P103" s="508"/>
      <c r="Q103" s="508"/>
      <c r="R103" s="508"/>
      <c r="S103" s="508"/>
      <c r="T103" s="508"/>
      <c r="U103" s="508"/>
      <c r="V103" s="508"/>
      <c r="W103" s="508"/>
      <c r="X103" s="508"/>
    </row>
    <row r="104" spans="1:24" ht="12.75">
      <c r="A104" s="237"/>
      <c r="B104" s="248"/>
      <c r="F104" s="345"/>
      <c r="G104" s="345"/>
      <c r="H104" s="508"/>
      <c r="I104" s="508"/>
      <c r="J104" s="508"/>
      <c r="K104" s="508"/>
      <c r="L104" s="508"/>
      <c r="M104" s="508"/>
      <c r="N104" s="508"/>
      <c r="O104" s="508"/>
      <c r="P104" s="508"/>
      <c r="Q104" s="508"/>
      <c r="R104" s="508"/>
      <c r="S104" s="508"/>
      <c r="T104" s="508"/>
      <c r="U104" s="508"/>
      <c r="V104" s="508"/>
      <c r="W104" s="508"/>
      <c r="X104" s="508"/>
    </row>
    <row r="105" spans="1:24" ht="12.75">
      <c r="A105" s="237"/>
      <c r="B105" s="248"/>
      <c r="F105" s="345"/>
      <c r="G105" s="345"/>
      <c r="H105" s="508"/>
      <c r="I105" s="508"/>
      <c r="J105" s="508"/>
      <c r="K105" s="508"/>
      <c r="L105" s="508"/>
      <c r="M105" s="508"/>
      <c r="N105" s="508"/>
      <c r="O105" s="508"/>
      <c r="P105" s="508"/>
      <c r="Q105" s="508"/>
      <c r="R105" s="508"/>
      <c r="S105" s="508"/>
      <c r="T105" s="508"/>
      <c r="U105" s="508"/>
      <c r="V105" s="508"/>
      <c r="W105" s="508"/>
      <c r="X105" s="508"/>
    </row>
    <row r="106" spans="1:24" ht="12.75">
      <c r="A106" s="237"/>
      <c r="B106" s="248"/>
      <c r="F106" s="345"/>
      <c r="G106" s="345"/>
      <c r="H106" s="508"/>
      <c r="I106" s="508"/>
      <c r="J106" s="508"/>
      <c r="K106" s="508"/>
      <c r="L106" s="508"/>
      <c r="M106" s="508"/>
      <c r="N106" s="508"/>
      <c r="O106" s="508"/>
      <c r="P106" s="508"/>
      <c r="Q106" s="508"/>
      <c r="R106" s="508"/>
      <c r="S106" s="508"/>
      <c r="T106" s="508"/>
      <c r="U106" s="508"/>
      <c r="V106" s="508"/>
      <c r="W106" s="508"/>
      <c r="X106" s="508"/>
    </row>
    <row r="107" spans="1:24" ht="12.75">
      <c r="A107" s="237"/>
      <c r="B107" s="248"/>
      <c r="F107" s="345"/>
      <c r="G107" s="345"/>
      <c r="H107" s="508"/>
      <c r="I107" s="508"/>
      <c r="J107" s="508"/>
      <c r="K107" s="508"/>
      <c r="L107" s="508"/>
      <c r="M107" s="508"/>
      <c r="N107" s="508"/>
      <c r="O107" s="508"/>
      <c r="P107" s="508"/>
      <c r="Q107" s="508"/>
      <c r="R107" s="508"/>
      <c r="S107" s="508"/>
      <c r="T107" s="508"/>
      <c r="U107" s="508"/>
      <c r="V107" s="508"/>
      <c r="W107" s="508"/>
      <c r="X107" s="508"/>
    </row>
    <row r="108" spans="1:24" ht="12.75">
      <c r="A108" s="237"/>
      <c r="B108" s="248"/>
      <c r="F108" s="345"/>
      <c r="G108" s="345"/>
      <c r="H108" s="508"/>
      <c r="I108" s="508"/>
      <c r="J108" s="508"/>
      <c r="K108" s="508"/>
      <c r="L108" s="508"/>
      <c r="M108" s="508"/>
      <c r="N108" s="508"/>
      <c r="O108" s="508"/>
      <c r="P108" s="508"/>
      <c r="Q108" s="508"/>
      <c r="R108" s="508"/>
      <c r="S108" s="508"/>
      <c r="T108" s="508"/>
      <c r="U108" s="508"/>
      <c r="V108" s="508"/>
      <c r="W108" s="508"/>
      <c r="X108" s="508"/>
    </row>
    <row r="109" spans="1:24" ht="12.75">
      <c r="A109" s="237"/>
      <c r="B109" s="248"/>
      <c r="F109" s="345"/>
      <c r="G109" s="345"/>
      <c r="H109" s="508"/>
      <c r="I109" s="508"/>
      <c r="J109" s="508"/>
      <c r="K109" s="508"/>
      <c r="L109" s="508"/>
      <c r="M109" s="508"/>
      <c r="N109" s="508"/>
      <c r="O109" s="508"/>
      <c r="P109" s="508"/>
      <c r="Q109" s="508"/>
      <c r="R109" s="508"/>
      <c r="S109" s="508"/>
      <c r="T109" s="508"/>
      <c r="U109" s="508"/>
      <c r="V109" s="508"/>
      <c r="W109" s="508"/>
      <c r="X109" s="508"/>
    </row>
    <row r="110" spans="1:24" ht="12.75">
      <c r="A110" s="237"/>
      <c r="B110" s="248"/>
      <c r="F110" s="345"/>
      <c r="G110" s="345"/>
      <c r="H110" s="508"/>
      <c r="I110" s="508"/>
      <c r="J110" s="508"/>
      <c r="K110" s="508"/>
      <c r="L110" s="508"/>
      <c r="M110" s="508"/>
      <c r="N110" s="508"/>
      <c r="O110" s="508"/>
      <c r="P110" s="508"/>
      <c r="Q110" s="508"/>
      <c r="R110" s="508"/>
      <c r="S110" s="508"/>
      <c r="T110" s="508"/>
      <c r="U110" s="508"/>
      <c r="V110" s="508"/>
      <c r="W110" s="508"/>
      <c r="X110" s="508"/>
    </row>
    <row r="111" spans="1:24" ht="12.75">
      <c r="A111" s="237"/>
      <c r="B111" s="248"/>
      <c r="F111" s="345"/>
      <c r="G111" s="345"/>
      <c r="H111" s="508"/>
      <c r="I111" s="508"/>
      <c r="J111" s="508"/>
      <c r="K111" s="508"/>
      <c r="L111" s="508"/>
      <c r="M111" s="508"/>
      <c r="N111" s="508"/>
      <c r="O111" s="508"/>
      <c r="P111" s="508"/>
      <c r="Q111" s="508"/>
      <c r="R111" s="508"/>
      <c r="S111" s="508"/>
      <c r="T111" s="508"/>
      <c r="U111" s="508"/>
      <c r="V111" s="508"/>
      <c r="W111" s="508"/>
      <c r="X111" s="508"/>
    </row>
    <row r="112" spans="1:24" ht="12.75">
      <c r="A112" s="237"/>
      <c r="B112" s="248"/>
      <c r="F112" s="345"/>
      <c r="G112" s="345"/>
      <c r="H112" s="508"/>
      <c r="I112" s="508"/>
      <c r="J112" s="508"/>
      <c r="K112" s="508"/>
      <c r="L112" s="508"/>
      <c r="M112" s="508"/>
      <c r="N112" s="508"/>
      <c r="O112" s="508"/>
      <c r="P112" s="508"/>
      <c r="Q112" s="508"/>
      <c r="R112" s="508"/>
      <c r="S112" s="508"/>
      <c r="T112" s="508"/>
      <c r="U112" s="508"/>
      <c r="V112" s="508"/>
      <c r="W112" s="508"/>
      <c r="X112" s="508"/>
    </row>
    <row r="113" spans="1:24" ht="12.75">
      <c r="A113" s="237"/>
      <c r="B113" s="248"/>
      <c r="F113" s="345"/>
      <c r="G113" s="345"/>
      <c r="H113" s="508"/>
      <c r="I113" s="508"/>
      <c r="J113" s="508"/>
      <c r="K113" s="508"/>
      <c r="L113" s="508"/>
      <c r="M113" s="508"/>
      <c r="N113" s="508"/>
      <c r="O113" s="508"/>
      <c r="P113" s="508"/>
      <c r="Q113" s="508"/>
      <c r="R113" s="508"/>
      <c r="S113" s="508"/>
      <c r="T113" s="508"/>
      <c r="U113" s="508"/>
      <c r="V113" s="508"/>
      <c r="W113" s="508"/>
      <c r="X113" s="508"/>
    </row>
    <row r="114" spans="1:24" ht="12.75">
      <c r="A114" s="237"/>
      <c r="B114" s="248"/>
      <c r="F114" s="345"/>
      <c r="G114" s="345"/>
      <c r="H114" s="508"/>
      <c r="I114" s="508"/>
      <c r="J114" s="508"/>
      <c r="K114" s="508"/>
      <c r="L114" s="508"/>
      <c r="M114" s="508"/>
      <c r="N114" s="508"/>
      <c r="O114" s="508"/>
      <c r="P114" s="508"/>
      <c r="Q114" s="508"/>
      <c r="R114" s="508"/>
      <c r="S114" s="508"/>
      <c r="T114" s="508"/>
      <c r="U114" s="508"/>
      <c r="V114" s="508"/>
      <c r="W114" s="508"/>
      <c r="X114" s="508"/>
    </row>
    <row r="115" spans="1:24" ht="12.75">
      <c r="A115" s="237"/>
      <c r="B115" s="248"/>
      <c r="F115" s="345"/>
      <c r="G115" s="345"/>
      <c r="H115" s="508"/>
      <c r="I115" s="508"/>
      <c r="J115" s="508"/>
      <c r="K115" s="508"/>
      <c r="L115" s="508"/>
      <c r="M115" s="508"/>
      <c r="N115" s="508"/>
      <c r="O115" s="508"/>
      <c r="P115" s="508"/>
      <c r="Q115" s="508"/>
      <c r="R115" s="508"/>
      <c r="S115" s="508"/>
      <c r="T115" s="508"/>
      <c r="U115" s="508"/>
      <c r="V115" s="508"/>
      <c r="W115" s="508"/>
      <c r="X115" s="508"/>
    </row>
    <row r="116" spans="1:24" ht="12.75">
      <c r="A116" s="237"/>
      <c r="B116" s="248"/>
      <c r="F116" s="345"/>
      <c r="G116" s="345"/>
      <c r="H116" s="508"/>
      <c r="I116" s="508"/>
      <c r="J116" s="508"/>
      <c r="K116" s="508"/>
      <c r="L116" s="508"/>
      <c r="M116" s="508"/>
      <c r="N116" s="508"/>
      <c r="O116" s="508"/>
      <c r="P116" s="508"/>
      <c r="Q116" s="508"/>
      <c r="R116" s="508"/>
      <c r="S116" s="508"/>
      <c r="T116" s="508"/>
      <c r="U116" s="508"/>
      <c r="V116" s="508"/>
      <c r="W116" s="508"/>
      <c r="X116" s="508"/>
    </row>
    <row r="117" spans="1:24" ht="12.75">
      <c r="A117" s="237"/>
      <c r="B117" s="248"/>
      <c r="F117" s="345"/>
      <c r="G117" s="345"/>
      <c r="H117" s="508"/>
      <c r="I117" s="508"/>
      <c r="J117" s="508"/>
      <c r="K117" s="508"/>
      <c r="L117" s="508"/>
      <c r="M117" s="508"/>
      <c r="N117" s="508"/>
      <c r="O117" s="508"/>
      <c r="P117" s="508"/>
      <c r="Q117" s="508"/>
      <c r="R117" s="508"/>
      <c r="S117" s="508"/>
      <c r="T117" s="508"/>
      <c r="U117" s="508"/>
      <c r="V117" s="508"/>
      <c r="W117" s="508"/>
      <c r="X117" s="508"/>
    </row>
    <row r="118" spans="1:24" ht="12.75">
      <c r="A118" s="237"/>
      <c r="B118" s="248"/>
      <c r="F118" s="345"/>
      <c r="G118" s="345"/>
      <c r="H118" s="508"/>
      <c r="I118" s="508"/>
      <c r="J118" s="508"/>
      <c r="K118" s="508"/>
      <c r="L118" s="508"/>
      <c r="M118" s="508"/>
      <c r="N118" s="508"/>
      <c r="O118" s="508"/>
      <c r="P118" s="508"/>
      <c r="Q118" s="508"/>
      <c r="R118" s="508"/>
      <c r="S118" s="508"/>
      <c r="T118" s="508"/>
      <c r="U118" s="508"/>
      <c r="V118" s="508"/>
      <c r="W118" s="508"/>
      <c r="X118" s="508"/>
    </row>
    <row r="119" spans="1:24" ht="12.75">
      <c r="A119" s="237"/>
      <c r="B119" s="248"/>
      <c r="F119" s="345"/>
      <c r="G119" s="345"/>
      <c r="H119" s="508"/>
      <c r="I119" s="508"/>
      <c r="J119" s="508"/>
      <c r="K119" s="508"/>
      <c r="L119" s="508"/>
      <c r="M119" s="508"/>
      <c r="N119" s="508"/>
      <c r="O119" s="508"/>
      <c r="P119" s="508"/>
      <c r="Q119" s="508"/>
      <c r="R119" s="508"/>
      <c r="S119" s="508"/>
      <c r="T119" s="508"/>
      <c r="U119" s="508"/>
      <c r="V119" s="508"/>
      <c r="W119" s="508"/>
      <c r="X119" s="508"/>
    </row>
    <row r="120" spans="1:24" ht="12.75">
      <c r="A120" s="237"/>
      <c r="B120" s="248"/>
      <c r="F120" s="345"/>
      <c r="G120" s="345"/>
      <c r="H120" s="508"/>
      <c r="I120" s="508"/>
      <c r="J120" s="508"/>
      <c r="K120" s="508"/>
      <c r="L120" s="508"/>
      <c r="M120" s="508"/>
      <c r="N120" s="508"/>
      <c r="O120" s="508"/>
      <c r="P120" s="508"/>
      <c r="Q120" s="508"/>
      <c r="R120" s="508"/>
      <c r="S120" s="508"/>
      <c r="T120" s="508"/>
      <c r="U120" s="508"/>
      <c r="V120" s="508"/>
      <c r="W120" s="508"/>
      <c r="X120" s="508"/>
    </row>
    <row r="121" spans="1:24" ht="12.75">
      <c r="A121" s="237"/>
      <c r="B121" s="248"/>
      <c r="F121" s="345"/>
      <c r="G121" s="345"/>
      <c r="H121" s="508"/>
      <c r="I121" s="508"/>
      <c r="J121" s="508"/>
      <c r="K121" s="508"/>
      <c r="L121" s="508"/>
      <c r="M121" s="508"/>
      <c r="N121" s="508"/>
      <c r="O121" s="508"/>
      <c r="P121" s="508"/>
      <c r="Q121" s="508"/>
      <c r="R121" s="508"/>
      <c r="S121" s="508"/>
      <c r="T121" s="508"/>
      <c r="U121" s="508"/>
      <c r="V121" s="508"/>
      <c r="W121" s="508"/>
      <c r="X121" s="508"/>
    </row>
    <row r="122" spans="1:24" ht="12.75">
      <c r="A122" s="237"/>
      <c r="B122" s="248"/>
      <c r="F122" s="345"/>
      <c r="G122" s="345"/>
      <c r="H122" s="508"/>
      <c r="I122" s="508"/>
      <c r="J122" s="508"/>
      <c r="K122" s="508"/>
      <c r="L122" s="508"/>
      <c r="M122" s="508"/>
      <c r="N122" s="508"/>
      <c r="O122" s="508"/>
      <c r="P122" s="508"/>
      <c r="Q122" s="508"/>
      <c r="R122" s="508"/>
      <c r="S122" s="508"/>
      <c r="T122" s="508"/>
      <c r="U122" s="508"/>
      <c r="V122" s="508"/>
      <c r="W122" s="508"/>
      <c r="X122" s="508"/>
    </row>
    <row r="123" spans="1:24" ht="12.75">
      <c r="A123" s="237"/>
      <c r="B123" s="248"/>
      <c r="F123" s="345"/>
      <c r="G123" s="345"/>
      <c r="H123" s="508"/>
      <c r="I123" s="508"/>
      <c r="J123" s="508"/>
      <c r="K123" s="508"/>
      <c r="L123" s="508"/>
      <c r="M123" s="508"/>
      <c r="N123" s="508"/>
      <c r="O123" s="508"/>
      <c r="P123" s="508"/>
      <c r="Q123" s="508"/>
      <c r="R123" s="508"/>
      <c r="S123" s="508"/>
      <c r="T123" s="508"/>
      <c r="U123" s="508"/>
      <c r="V123" s="508"/>
      <c r="W123" s="508"/>
      <c r="X123" s="508"/>
    </row>
    <row r="124" spans="1:24" ht="12.75">
      <c r="A124" s="237"/>
      <c r="B124" s="248"/>
      <c r="F124" s="345"/>
      <c r="G124" s="345"/>
      <c r="H124" s="508"/>
      <c r="I124" s="508"/>
      <c r="J124" s="508"/>
      <c r="K124" s="508"/>
      <c r="L124" s="508"/>
      <c r="M124" s="508"/>
      <c r="N124" s="508"/>
      <c r="O124" s="508"/>
      <c r="P124" s="508"/>
      <c r="Q124" s="508"/>
      <c r="R124" s="508"/>
      <c r="S124" s="508"/>
      <c r="T124" s="508"/>
      <c r="U124" s="508"/>
      <c r="V124" s="508"/>
      <c r="W124" s="508"/>
      <c r="X124" s="508"/>
    </row>
    <row r="125" spans="1:24" ht="12.75">
      <c r="A125" s="237"/>
      <c r="B125" s="248"/>
      <c r="F125" s="345"/>
      <c r="G125" s="345"/>
      <c r="H125" s="508"/>
      <c r="I125" s="508"/>
      <c r="J125" s="508"/>
      <c r="K125" s="508"/>
      <c r="L125" s="508"/>
      <c r="M125" s="508"/>
      <c r="N125" s="508"/>
      <c r="O125" s="508"/>
      <c r="P125" s="508"/>
      <c r="Q125" s="508"/>
      <c r="R125" s="508"/>
      <c r="S125" s="508"/>
      <c r="T125" s="508"/>
      <c r="U125" s="508"/>
      <c r="V125" s="508"/>
      <c r="W125" s="508"/>
      <c r="X125" s="508"/>
    </row>
    <row r="126" spans="1:24" ht="12.75">
      <c r="A126" s="237"/>
      <c r="B126" s="248"/>
      <c r="F126" s="345"/>
      <c r="G126" s="345"/>
      <c r="H126" s="508"/>
      <c r="I126" s="508"/>
      <c r="J126" s="508"/>
      <c r="K126" s="508"/>
      <c r="L126" s="508"/>
      <c r="M126" s="508"/>
      <c r="N126" s="508"/>
      <c r="O126" s="508"/>
      <c r="P126" s="508"/>
      <c r="Q126" s="508"/>
      <c r="R126" s="508"/>
      <c r="S126" s="508"/>
      <c r="T126" s="508"/>
      <c r="U126" s="508"/>
      <c r="V126" s="508"/>
      <c r="W126" s="508"/>
      <c r="X126" s="508"/>
    </row>
    <row r="127" spans="1:24" ht="12.75">
      <c r="A127" s="237"/>
      <c r="B127" s="248"/>
      <c r="F127" s="345"/>
      <c r="G127" s="345"/>
      <c r="H127" s="508"/>
      <c r="I127" s="508"/>
      <c r="J127" s="508"/>
      <c r="K127" s="508"/>
      <c r="L127" s="508"/>
      <c r="M127" s="508"/>
      <c r="N127" s="508"/>
      <c r="O127" s="508"/>
      <c r="P127" s="508"/>
      <c r="Q127" s="508"/>
      <c r="R127" s="508"/>
      <c r="S127" s="508"/>
      <c r="T127" s="508"/>
      <c r="U127" s="508"/>
      <c r="V127" s="508"/>
      <c r="W127" s="508"/>
      <c r="X127" s="508"/>
    </row>
    <row r="128" spans="1:24" ht="12.75">
      <c r="A128" s="237"/>
      <c r="B128" s="248"/>
      <c r="F128" s="345"/>
      <c r="G128" s="345"/>
      <c r="H128" s="508"/>
      <c r="I128" s="508"/>
      <c r="J128" s="508"/>
      <c r="K128" s="508"/>
      <c r="L128" s="508"/>
      <c r="M128" s="508"/>
      <c r="N128" s="508"/>
      <c r="O128" s="508"/>
      <c r="P128" s="508"/>
      <c r="Q128" s="508"/>
      <c r="R128" s="508"/>
      <c r="S128" s="508"/>
      <c r="T128" s="508"/>
      <c r="U128" s="508"/>
      <c r="V128" s="508"/>
      <c r="W128" s="508"/>
      <c r="X128" s="508"/>
    </row>
    <row r="129" spans="1:24" ht="12.75">
      <c r="A129" s="237"/>
      <c r="B129" s="248"/>
      <c r="F129" s="345"/>
      <c r="G129" s="345"/>
      <c r="H129" s="508"/>
      <c r="I129" s="508"/>
      <c r="J129" s="508"/>
      <c r="K129" s="508"/>
      <c r="L129" s="508"/>
      <c r="M129" s="508"/>
      <c r="N129" s="508"/>
      <c r="O129" s="508"/>
      <c r="P129" s="508"/>
      <c r="Q129" s="508"/>
      <c r="R129" s="508"/>
      <c r="S129" s="508"/>
      <c r="T129" s="508"/>
      <c r="U129" s="508"/>
      <c r="V129" s="508"/>
      <c r="W129" s="508"/>
      <c r="X129" s="508"/>
    </row>
    <row r="130" spans="1:24" ht="12.75">
      <c r="A130" s="237"/>
      <c r="B130" s="248"/>
      <c r="F130" s="345"/>
      <c r="G130" s="345"/>
      <c r="H130" s="508"/>
      <c r="I130" s="508"/>
      <c r="J130" s="508"/>
      <c r="K130" s="508"/>
      <c r="L130" s="508"/>
      <c r="M130" s="508"/>
      <c r="N130" s="508"/>
      <c r="O130" s="508"/>
      <c r="P130" s="508"/>
      <c r="Q130" s="508"/>
      <c r="R130" s="508"/>
      <c r="S130" s="508"/>
      <c r="T130" s="508"/>
      <c r="U130" s="508"/>
      <c r="V130" s="508"/>
      <c r="W130" s="508"/>
      <c r="X130" s="508"/>
    </row>
    <row r="131" spans="1:24" ht="12.75">
      <c r="A131" s="237"/>
      <c r="B131" s="248"/>
      <c r="F131" s="345"/>
      <c r="G131" s="345"/>
      <c r="H131" s="508"/>
      <c r="I131" s="508"/>
      <c r="J131" s="508"/>
      <c r="K131" s="508"/>
      <c r="L131" s="508"/>
      <c r="M131" s="508"/>
      <c r="N131" s="508"/>
      <c r="O131" s="508"/>
      <c r="P131" s="508"/>
      <c r="Q131" s="508"/>
      <c r="R131" s="508"/>
      <c r="S131" s="508"/>
      <c r="T131" s="508"/>
      <c r="U131" s="508"/>
      <c r="V131" s="508"/>
      <c r="W131" s="508"/>
      <c r="X131" s="508"/>
    </row>
    <row r="132" spans="1:24" ht="12.75">
      <c r="A132" s="237"/>
      <c r="B132" s="248"/>
      <c r="F132" s="345"/>
      <c r="G132" s="345"/>
      <c r="H132" s="508"/>
      <c r="I132" s="508"/>
      <c r="J132" s="508"/>
      <c r="K132" s="508"/>
      <c r="L132" s="508"/>
      <c r="M132" s="508"/>
      <c r="N132" s="508"/>
      <c r="O132" s="508"/>
      <c r="P132" s="508"/>
      <c r="Q132" s="508"/>
      <c r="R132" s="508"/>
      <c r="S132" s="508"/>
      <c r="T132" s="508"/>
      <c r="U132" s="508"/>
      <c r="V132" s="508"/>
      <c r="W132" s="508"/>
      <c r="X132" s="508"/>
    </row>
    <row r="133" spans="1:24" ht="12.75">
      <c r="A133" s="237"/>
      <c r="B133" s="248"/>
      <c r="F133" s="345"/>
      <c r="G133" s="345"/>
      <c r="H133" s="508"/>
      <c r="I133" s="508"/>
      <c r="J133" s="508"/>
      <c r="K133" s="508"/>
      <c r="L133" s="508"/>
      <c r="M133" s="508"/>
      <c r="N133" s="508"/>
      <c r="O133" s="508"/>
      <c r="P133" s="508"/>
      <c r="Q133" s="508"/>
      <c r="R133" s="508"/>
      <c r="S133" s="508"/>
      <c r="T133" s="508"/>
      <c r="U133" s="508"/>
      <c r="V133" s="508"/>
      <c r="W133" s="508"/>
      <c r="X133" s="508"/>
    </row>
    <row r="134" spans="1:24" ht="12.75">
      <c r="A134" s="237"/>
      <c r="B134" s="248"/>
      <c r="F134" s="345"/>
      <c r="G134" s="345"/>
      <c r="H134" s="508"/>
      <c r="I134" s="508"/>
      <c r="J134" s="508"/>
      <c r="K134" s="508"/>
      <c r="L134" s="508"/>
      <c r="M134" s="508"/>
      <c r="N134" s="508"/>
      <c r="O134" s="508"/>
      <c r="P134" s="508"/>
      <c r="Q134" s="508"/>
      <c r="R134" s="508"/>
      <c r="S134" s="508"/>
      <c r="T134" s="508"/>
      <c r="U134" s="508"/>
      <c r="V134" s="508"/>
      <c r="W134" s="508"/>
      <c r="X134" s="508"/>
    </row>
    <row r="135" spans="1:24" ht="12.75">
      <c r="A135" s="237"/>
      <c r="B135" s="248"/>
      <c r="F135" s="345"/>
      <c r="G135" s="345"/>
      <c r="H135" s="508"/>
      <c r="I135" s="508"/>
      <c r="J135" s="508"/>
      <c r="K135" s="508"/>
      <c r="L135" s="508"/>
      <c r="M135" s="508"/>
      <c r="N135" s="508"/>
      <c r="O135" s="508"/>
      <c r="P135" s="508"/>
      <c r="Q135" s="508"/>
      <c r="R135" s="508"/>
      <c r="S135" s="508"/>
      <c r="T135" s="508"/>
      <c r="U135" s="508"/>
      <c r="V135" s="508"/>
      <c r="W135" s="508"/>
      <c r="X135" s="508"/>
    </row>
    <row r="136" spans="1:24" ht="12.75">
      <c r="A136" s="237"/>
      <c r="B136" s="248"/>
      <c r="F136" s="345"/>
      <c r="G136" s="345"/>
      <c r="H136" s="508"/>
      <c r="I136" s="508"/>
      <c r="J136" s="508"/>
      <c r="K136" s="508"/>
      <c r="L136" s="508"/>
      <c r="M136" s="508"/>
      <c r="N136" s="508"/>
      <c r="O136" s="508"/>
      <c r="P136" s="508"/>
      <c r="Q136" s="508"/>
      <c r="R136" s="508"/>
      <c r="S136" s="508"/>
      <c r="T136" s="508"/>
      <c r="U136" s="508"/>
      <c r="V136" s="508"/>
      <c r="W136" s="508"/>
      <c r="X136" s="508"/>
    </row>
    <row r="137" spans="1:24" ht="12.75">
      <c r="A137" s="237"/>
      <c r="B137" s="248"/>
      <c r="F137" s="345"/>
      <c r="G137" s="345"/>
      <c r="H137" s="508"/>
      <c r="I137" s="508"/>
      <c r="J137" s="508"/>
      <c r="K137" s="508"/>
      <c r="L137" s="508"/>
      <c r="M137" s="508"/>
      <c r="N137" s="508"/>
      <c r="O137" s="508"/>
      <c r="P137" s="508"/>
      <c r="Q137" s="508"/>
      <c r="R137" s="508"/>
      <c r="S137" s="508"/>
      <c r="T137" s="508"/>
      <c r="U137" s="508"/>
      <c r="V137" s="508"/>
      <c r="W137" s="508"/>
      <c r="X137" s="508"/>
    </row>
    <row r="138" spans="1:24" ht="12.75">
      <c r="A138" s="237"/>
      <c r="B138" s="248"/>
      <c r="F138" s="345"/>
      <c r="G138" s="345"/>
      <c r="H138" s="508"/>
      <c r="I138" s="508"/>
      <c r="J138" s="508"/>
      <c r="K138" s="508"/>
      <c r="L138" s="508"/>
      <c r="M138" s="508"/>
      <c r="N138" s="508"/>
      <c r="O138" s="508"/>
      <c r="P138" s="508"/>
      <c r="Q138" s="508"/>
      <c r="R138" s="508"/>
      <c r="S138" s="508"/>
      <c r="T138" s="508"/>
      <c r="U138" s="508"/>
      <c r="V138" s="508"/>
      <c r="W138" s="508"/>
      <c r="X138" s="508"/>
    </row>
    <row r="139" spans="1:24" ht="12.75">
      <c r="A139" s="237"/>
      <c r="B139" s="248"/>
      <c r="F139" s="345"/>
      <c r="G139" s="345"/>
      <c r="H139" s="508"/>
      <c r="I139" s="508"/>
      <c r="J139" s="508"/>
      <c r="K139" s="508"/>
      <c r="L139" s="508"/>
      <c r="M139" s="508"/>
      <c r="N139" s="508"/>
      <c r="O139" s="508"/>
      <c r="P139" s="508"/>
      <c r="Q139" s="508"/>
      <c r="R139" s="508"/>
      <c r="S139" s="508"/>
      <c r="T139" s="508"/>
      <c r="U139" s="508"/>
      <c r="V139" s="508"/>
      <c r="W139" s="508"/>
      <c r="X139" s="508"/>
    </row>
    <row r="140" spans="1:24" ht="12.75">
      <c r="A140" s="237"/>
      <c r="B140" s="248"/>
      <c r="F140" s="345"/>
      <c r="G140" s="345"/>
      <c r="H140" s="508"/>
      <c r="I140" s="508"/>
      <c r="J140" s="508"/>
      <c r="K140" s="508"/>
      <c r="L140" s="508"/>
      <c r="M140" s="508"/>
      <c r="N140" s="508"/>
      <c r="O140" s="508"/>
      <c r="P140" s="508"/>
      <c r="Q140" s="508"/>
      <c r="R140" s="508"/>
      <c r="S140" s="508"/>
      <c r="T140" s="508"/>
      <c r="U140" s="508"/>
      <c r="V140" s="508"/>
      <c r="W140" s="508"/>
      <c r="X140" s="508"/>
    </row>
    <row r="141" spans="1:24" ht="12.75">
      <c r="A141" s="237"/>
      <c r="B141" s="248"/>
      <c r="F141" s="345"/>
      <c r="G141" s="345"/>
      <c r="H141" s="508"/>
      <c r="I141" s="508"/>
      <c r="J141" s="508"/>
      <c r="K141" s="508"/>
      <c r="L141" s="508"/>
      <c r="M141" s="508"/>
      <c r="N141" s="508"/>
      <c r="O141" s="508"/>
      <c r="P141" s="508"/>
      <c r="Q141" s="508"/>
      <c r="R141" s="508"/>
      <c r="S141" s="508"/>
      <c r="T141" s="508"/>
      <c r="U141" s="508"/>
      <c r="V141" s="508"/>
      <c r="W141" s="508"/>
      <c r="X141" s="508"/>
    </row>
    <row r="142" spans="1:24" ht="12.75">
      <c r="A142" s="237"/>
      <c r="B142" s="248"/>
      <c r="F142" s="345"/>
      <c r="G142" s="345"/>
      <c r="H142" s="508"/>
      <c r="I142" s="508"/>
      <c r="J142" s="508"/>
      <c r="K142" s="508"/>
      <c r="L142" s="508"/>
      <c r="M142" s="508"/>
      <c r="N142" s="508"/>
      <c r="O142" s="508"/>
      <c r="P142" s="508"/>
      <c r="Q142" s="508"/>
      <c r="R142" s="508"/>
      <c r="S142" s="508"/>
      <c r="T142" s="508"/>
      <c r="U142" s="508"/>
      <c r="V142" s="508"/>
      <c r="W142" s="508"/>
      <c r="X142" s="508"/>
    </row>
    <row r="143" spans="1:24" ht="12.75">
      <c r="A143" s="237"/>
      <c r="B143" s="248"/>
      <c r="F143" s="345"/>
      <c r="G143" s="345"/>
      <c r="H143" s="508"/>
      <c r="I143" s="508"/>
      <c r="J143" s="508"/>
      <c r="K143" s="508"/>
      <c r="L143" s="508"/>
      <c r="M143" s="508"/>
      <c r="N143" s="508"/>
      <c r="O143" s="508"/>
      <c r="P143" s="508"/>
      <c r="Q143" s="508"/>
      <c r="R143" s="508"/>
      <c r="S143" s="508"/>
      <c r="T143" s="508"/>
      <c r="U143" s="508"/>
      <c r="V143" s="508"/>
      <c r="W143" s="508"/>
      <c r="X143" s="508"/>
    </row>
    <row r="144" spans="1:24" ht="12.75">
      <c r="A144" s="237"/>
      <c r="B144" s="248"/>
      <c r="F144" s="345"/>
      <c r="G144" s="345"/>
      <c r="H144" s="508"/>
      <c r="I144" s="508"/>
      <c r="J144" s="508"/>
      <c r="K144" s="508"/>
      <c r="L144" s="508"/>
      <c r="M144" s="508"/>
      <c r="N144" s="508"/>
      <c r="O144" s="508"/>
      <c r="P144" s="508"/>
      <c r="Q144" s="508"/>
      <c r="R144" s="508"/>
      <c r="S144" s="508"/>
      <c r="T144" s="508"/>
      <c r="U144" s="508"/>
      <c r="V144" s="508"/>
      <c r="W144" s="508"/>
      <c r="X144" s="508"/>
    </row>
    <row r="145" spans="1:24" ht="12.75">
      <c r="A145" s="237"/>
      <c r="B145" s="248"/>
      <c r="F145" s="345"/>
      <c r="G145" s="345"/>
      <c r="H145" s="508"/>
      <c r="I145" s="508"/>
      <c r="J145" s="508"/>
      <c r="K145" s="508"/>
      <c r="L145" s="508"/>
      <c r="M145" s="508"/>
      <c r="N145" s="508"/>
      <c r="O145" s="508"/>
      <c r="P145" s="508"/>
      <c r="Q145" s="508"/>
      <c r="R145" s="508"/>
      <c r="S145" s="508"/>
      <c r="T145" s="508"/>
      <c r="U145" s="508"/>
      <c r="V145" s="508"/>
      <c r="W145" s="508"/>
      <c r="X145" s="508"/>
    </row>
    <row r="146" spans="1:24" ht="12.75">
      <c r="A146" s="237"/>
      <c r="B146" s="248"/>
      <c r="F146" s="345"/>
      <c r="G146" s="345"/>
      <c r="H146" s="508"/>
      <c r="I146" s="508"/>
      <c r="J146" s="508"/>
      <c r="K146" s="508"/>
      <c r="L146" s="508"/>
      <c r="M146" s="508"/>
      <c r="N146" s="508"/>
      <c r="O146" s="508"/>
      <c r="P146" s="508"/>
      <c r="Q146" s="508"/>
      <c r="R146" s="508"/>
      <c r="S146" s="508"/>
      <c r="T146" s="508"/>
      <c r="U146" s="508"/>
      <c r="V146" s="508"/>
      <c r="W146" s="508"/>
      <c r="X146" s="508"/>
    </row>
    <row r="147" spans="1:24" ht="12.75">
      <c r="A147" s="237"/>
      <c r="B147" s="248"/>
      <c r="F147" s="345"/>
      <c r="G147" s="345"/>
      <c r="H147" s="508"/>
      <c r="I147" s="508"/>
      <c r="J147" s="508"/>
      <c r="K147" s="508"/>
      <c r="L147" s="508"/>
      <c r="M147" s="508"/>
      <c r="N147" s="508"/>
      <c r="O147" s="508"/>
      <c r="P147" s="508"/>
      <c r="Q147" s="508"/>
      <c r="R147" s="508"/>
      <c r="S147" s="508"/>
      <c r="T147" s="508"/>
      <c r="U147" s="508"/>
      <c r="V147" s="508"/>
      <c r="W147" s="508"/>
      <c r="X147" s="508"/>
    </row>
    <row r="148" spans="1:24" ht="12.75">
      <c r="A148" s="237"/>
      <c r="B148" s="248"/>
      <c r="F148" s="345"/>
      <c r="G148" s="345"/>
      <c r="H148" s="508"/>
      <c r="I148" s="508"/>
      <c r="J148" s="508"/>
      <c r="K148" s="508"/>
      <c r="L148" s="508"/>
      <c r="M148" s="508"/>
      <c r="N148" s="508"/>
      <c r="O148" s="508"/>
      <c r="P148" s="508"/>
      <c r="Q148" s="508"/>
      <c r="R148" s="508"/>
      <c r="S148" s="508"/>
      <c r="T148" s="508"/>
      <c r="U148" s="508"/>
      <c r="V148" s="508"/>
      <c r="W148" s="508"/>
      <c r="X148" s="508"/>
    </row>
    <row r="149" spans="1:24" ht="12.75">
      <c r="A149" s="237"/>
      <c r="B149" s="248"/>
      <c r="F149" s="345"/>
      <c r="G149" s="345"/>
      <c r="H149" s="508"/>
      <c r="I149" s="508"/>
      <c r="J149" s="508"/>
      <c r="K149" s="508"/>
      <c r="L149" s="508"/>
      <c r="M149" s="508"/>
      <c r="N149" s="508"/>
      <c r="O149" s="508"/>
      <c r="P149" s="508"/>
      <c r="Q149" s="508"/>
      <c r="R149" s="508"/>
      <c r="S149" s="508"/>
      <c r="T149" s="508"/>
      <c r="U149" s="508"/>
      <c r="V149" s="508"/>
      <c r="W149" s="508"/>
      <c r="X149" s="508"/>
    </row>
    <row r="150" spans="1:24" ht="12.75">
      <c r="A150" s="237"/>
      <c r="B150" s="248"/>
      <c r="F150" s="345"/>
      <c r="G150" s="345"/>
      <c r="H150" s="508"/>
      <c r="I150" s="508"/>
      <c r="J150" s="508"/>
      <c r="K150" s="508"/>
      <c r="L150" s="508"/>
      <c r="M150" s="508"/>
      <c r="N150" s="508"/>
      <c r="O150" s="508"/>
      <c r="P150" s="508"/>
      <c r="Q150" s="508"/>
      <c r="R150" s="508"/>
      <c r="S150" s="508"/>
      <c r="T150" s="508"/>
      <c r="U150" s="508"/>
      <c r="V150" s="508"/>
      <c r="W150" s="508"/>
      <c r="X150" s="508"/>
    </row>
    <row r="151" spans="1:24" ht="12.75">
      <c r="A151" s="237"/>
      <c r="B151" s="248"/>
      <c r="F151" s="345"/>
      <c r="G151" s="345"/>
      <c r="H151" s="508"/>
      <c r="I151" s="508"/>
      <c r="J151" s="508"/>
      <c r="K151" s="508"/>
      <c r="L151" s="508"/>
      <c r="M151" s="508"/>
      <c r="N151" s="508"/>
      <c r="O151" s="508"/>
      <c r="P151" s="508"/>
      <c r="Q151" s="508"/>
      <c r="R151" s="508"/>
      <c r="S151" s="508"/>
      <c r="T151" s="508"/>
      <c r="U151" s="508"/>
      <c r="V151" s="508"/>
      <c r="W151" s="508"/>
      <c r="X151" s="508"/>
    </row>
    <row r="152" spans="1:24" ht="12.75">
      <c r="A152" s="237"/>
      <c r="B152" s="248"/>
      <c r="F152" s="345"/>
      <c r="G152" s="345"/>
      <c r="H152" s="508"/>
      <c r="I152" s="508"/>
      <c r="J152" s="508"/>
      <c r="K152" s="508"/>
      <c r="L152" s="508"/>
      <c r="M152" s="508"/>
      <c r="N152" s="508"/>
      <c r="O152" s="508"/>
      <c r="P152" s="508"/>
      <c r="Q152" s="508"/>
      <c r="R152" s="508"/>
      <c r="S152" s="508"/>
      <c r="T152" s="508"/>
      <c r="U152" s="508"/>
      <c r="V152" s="508"/>
      <c r="W152" s="508"/>
      <c r="X152" s="508"/>
    </row>
    <row r="153" spans="1:24" ht="12.75">
      <c r="A153" s="237"/>
      <c r="B153" s="248"/>
      <c r="F153" s="345"/>
      <c r="G153" s="345"/>
      <c r="H153" s="508"/>
      <c r="I153" s="508"/>
      <c r="J153" s="508"/>
      <c r="K153" s="508"/>
      <c r="L153" s="508"/>
      <c r="M153" s="508"/>
      <c r="N153" s="508"/>
      <c r="O153" s="508"/>
      <c r="P153" s="508"/>
      <c r="Q153" s="508"/>
      <c r="R153" s="508"/>
      <c r="S153" s="508"/>
      <c r="T153" s="508"/>
      <c r="U153" s="508"/>
      <c r="V153" s="508"/>
      <c r="W153" s="508"/>
      <c r="X153" s="508"/>
    </row>
    <row r="154" spans="1:24" ht="12.75">
      <c r="A154" s="237"/>
      <c r="B154" s="248"/>
      <c r="F154" s="345"/>
      <c r="G154" s="345"/>
      <c r="H154" s="508"/>
      <c r="I154" s="508"/>
      <c r="J154" s="508"/>
      <c r="K154" s="508"/>
      <c r="L154" s="508"/>
      <c r="M154" s="508"/>
      <c r="N154" s="508"/>
      <c r="O154" s="508"/>
      <c r="P154" s="508"/>
      <c r="Q154" s="508"/>
      <c r="R154" s="508"/>
      <c r="S154" s="508"/>
      <c r="T154" s="508"/>
      <c r="U154" s="508"/>
      <c r="V154" s="508"/>
      <c r="W154" s="508"/>
      <c r="X154" s="508"/>
    </row>
    <row r="155" spans="1:24" ht="12.75">
      <c r="A155" s="237"/>
      <c r="B155" s="248"/>
      <c r="F155" s="345"/>
      <c r="G155" s="345"/>
      <c r="H155" s="508"/>
      <c r="I155" s="508"/>
      <c r="J155" s="508"/>
      <c r="K155" s="508"/>
      <c r="L155" s="508"/>
      <c r="M155" s="508"/>
      <c r="N155" s="508"/>
      <c r="O155" s="508"/>
      <c r="P155" s="508"/>
      <c r="Q155" s="508"/>
      <c r="R155" s="508"/>
      <c r="S155" s="508"/>
      <c r="T155" s="508"/>
      <c r="U155" s="508"/>
      <c r="V155" s="508"/>
      <c r="W155" s="508"/>
      <c r="X155" s="508"/>
    </row>
    <row r="156" spans="1:24" ht="12.75">
      <c r="A156" s="237"/>
      <c r="B156" s="248"/>
      <c r="F156" s="345"/>
      <c r="G156" s="345"/>
      <c r="H156" s="508"/>
      <c r="I156" s="508"/>
      <c r="J156" s="508"/>
      <c r="K156" s="508"/>
      <c r="L156" s="508"/>
      <c r="M156" s="508"/>
      <c r="N156" s="508"/>
      <c r="O156" s="508"/>
      <c r="P156" s="508"/>
      <c r="Q156" s="508"/>
      <c r="R156" s="508"/>
      <c r="S156" s="508"/>
      <c r="T156" s="508"/>
      <c r="U156" s="508"/>
      <c r="V156" s="508"/>
      <c r="W156" s="508"/>
      <c r="X156" s="508"/>
    </row>
    <row r="157" spans="1:24" ht="12.75">
      <c r="A157" s="237"/>
      <c r="B157" s="248"/>
      <c r="F157" s="345"/>
      <c r="G157" s="345"/>
      <c r="H157" s="508"/>
      <c r="I157" s="508"/>
      <c r="J157" s="508"/>
      <c r="K157" s="508"/>
      <c r="L157" s="508"/>
      <c r="M157" s="508"/>
      <c r="N157" s="508"/>
      <c r="O157" s="508"/>
      <c r="P157" s="508"/>
      <c r="Q157" s="508"/>
      <c r="R157" s="508"/>
      <c r="S157" s="508"/>
      <c r="T157" s="508"/>
      <c r="U157" s="508"/>
      <c r="V157" s="508"/>
      <c r="W157" s="508"/>
      <c r="X157" s="508"/>
    </row>
    <row r="158" spans="1:24" ht="12.75">
      <c r="A158" s="237"/>
      <c r="B158" s="248"/>
      <c r="F158" s="345"/>
      <c r="G158" s="345"/>
      <c r="H158" s="508"/>
      <c r="I158" s="508"/>
      <c r="J158" s="508"/>
      <c r="K158" s="508"/>
      <c r="L158" s="508"/>
      <c r="M158" s="508"/>
      <c r="N158" s="508"/>
      <c r="O158" s="508"/>
      <c r="P158" s="508"/>
      <c r="Q158" s="508"/>
      <c r="R158" s="508"/>
      <c r="S158" s="508"/>
      <c r="T158" s="508"/>
      <c r="U158" s="508"/>
      <c r="V158" s="508"/>
      <c r="W158" s="508"/>
      <c r="X158" s="508"/>
    </row>
    <row r="159" spans="1:24" ht="12.75">
      <c r="A159" s="237"/>
      <c r="B159" s="248"/>
      <c r="F159" s="345"/>
      <c r="G159" s="345"/>
      <c r="H159" s="508"/>
      <c r="I159" s="508"/>
      <c r="J159" s="508"/>
      <c r="K159" s="508"/>
      <c r="L159" s="508"/>
      <c r="M159" s="508"/>
      <c r="N159" s="508"/>
      <c r="O159" s="508"/>
      <c r="P159" s="508"/>
      <c r="Q159" s="508"/>
      <c r="R159" s="508"/>
      <c r="S159" s="508"/>
      <c r="T159" s="508"/>
      <c r="U159" s="508"/>
      <c r="V159" s="508"/>
      <c r="W159" s="508"/>
      <c r="X159" s="508"/>
    </row>
    <row r="160" spans="1:24" ht="12.75">
      <c r="A160" s="237"/>
      <c r="B160" s="248"/>
      <c r="F160" s="345"/>
      <c r="G160" s="345"/>
      <c r="H160" s="508"/>
      <c r="I160" s="508"/>
      <c r="J160" s="508"/>
      <c r="K160" s="508"/>
      <c r="L160" s="508"/>
      <c r="M160" s="508"/>
      <c r="N160" s="508"/>
      <c r="O160" s="508"/>
      <c r="P160" s="508"/>
      <c r="Q160" s="508"/>
      <c r="R160" s="508"/>
      <c r="S160" s="508"/>
      <c r="T160" s="508"/>
      <c r="U160" s="508"/>
      <c r="V160" s="508"/>
      <c r="W160" s="508"/>
      <c r="X160" s="508"/>
    </row>
    <row r="161" spans="1:24" ht="12.75">
      <c r="A161" s="237"/>
      <c r="B161" s="248"/>
      <c r="F161" s="345"/>
      <c r="G161" s="345"/>
      <c r="H161" s="508"/>
      <c r="I161" s="508"/>
      <c r="J161" s="508"/>
      <c r="K161" s="508"/>
      <c r="L161" s="508"/>
      <c r="M161" s="508"/>
      <c r="N161" s="508"/>
      <c r="O161" s="508"/>
      <c r="P161" s="508"/>
      <c r="Q161" s="508"/>
      <c r="R161" s="508"/>
      <c r="S161" s="508"/>
      <c r="T161" s="508"/>
      <c r="U161" s="508"/>
      <c r="V161" s="508"/>
      <c r="W161" s="508"/>
      <c r="X161" s="508"/>
    </row>
    <row r="162" spans="1:24" ht="12.75">
      <c r="A162" s="237"/>
      <c r="B162" s="248"/>
      <c r="F162" s="345"/>
      <c r="G162" s="345"/>
      <c r="H162" s="508"/>
      <c r="I162" s="508"/>
      <c r="J162" s="508"/>
      <c r="K162" s="508"/>
      <c r="L162" s="508"/>
      <c r="M162" s="508"/>
      <c r="N162" s="508"/>
      <c r="O162" s="508"/>
      <c r="P162" s="508"/>
      <c r="Q162" s="508"/>
      <c r="R162" s="508"/>
      <c r="S162" s="508"/>
      <c r="T162" s="508"/>
      <c r="U162" s="508"/>
      <c r="V162" s="508"/>
      <c r="W162" s="508"/>
      <c r="X162" s="508"/>
    </row>
    <row r="163" spans="1:24" ht="12.75">
      <c r="A163" s="237"/>
      <c r="B163" s="248"/>
      <c r="F163" s="345"/>
      <c r="G163" s="345"/>
      <c r="H163" s="508"/>
      <c r="I163" s="508"/>
      <c r="J163" s="508"/>
      <c r="K163" s="508"/>
      <c r="L163" s="508"/>
      <c r="M163" s="508"/>
      <c r="N163" s="508"/>
      <c r="O163" s="508"/>
      <c r="P163" s="508"/>
      <c r="Q163" s="508"/>
      <c r="R163" s="508"/>
      <c r="S163" s="508"/>
      <c r="T163" s="508"/>
      <c r="U163" s="508"/>
      <c r="V163" s="508"/>
      <c r="W163" s="508"/>
      <c r="X163" s="508"/>
    </row>
    <row r="164" spans="1:24" ht="12.75">
      <c r="A164" s="237"/>
      <c r="B164" s="248"/>
      <c r="F164" s="345"/>
      <c r="G164" s="345"/>
      <c r="H164" s="508"/>
      <c r="I164" s="508"/>
      <c r="J164" s="508"/>
      <c r="K164" s="508"/>
      <c r="L164" s="508"/>
      <c r="M164" s="508"/>
      <c r="N164" s="508"/>
      <c r="O164" s="508"/>
      <c r="P164" s="508"/>
      <c r="Q164" s="508"/>
      <c r="R164" s="508"/>
      <c r="S164" s="508"/>
      <c r="T164" s="508"/>
      <c r="U164" s="508"/>
      <c r="V164" s="508"/>
      <c r="W164" s="508"/>
      <c r="X164" s="508"/>
    </row>
    <row r="165" spans="1:24" ht="12.75">
      <c r="A165" s="237"/>
      <c r="B165" s="248"/>
      <c r="F165" s="345"/>
      <c r="G165" s="345"/>
      <c r="H165" s="508"/>
      <c r="I165" s="508"/>
      <c r="J165" s="508"/>
      <c r="K165" s="508"/>
      <c r="L165" s="508"/>
      <c r="M165" s="508"/>
      <c r="N165" s="508"/>
      <c r="O165" s="508"/>
      <c r="P165" s="508"/>
      <c r="Q165" s="508"/>
      <c r="R165" s="508"/>
      <c r="S165" s="508"/>
      <c r="T165" s="508"/>
      <c r="U165" s="508"/>
      <c r="V165" s="508"/>
      <c r="W165" s="508"/>
      <c r="X165" s="508"/>
    </row>
    <row r="166" spans="1:24" ht="12.75">
      <c r="A166" s="237"/>
      <c r="B166" s="248"/>
      <c r="F166" s="345"/>
      <c r="G166" s="345"/>
      <c r="H166" s="508"/>
      <c r="I166" s="508"/>
      <c r="J166" s="508"/>
      <c r="K166" s="508"/>
      <c r="L166" s="508"/>
      <c r="M166" s="508"/>
      <c r="N166" s="508"/>
      <c r="O166" s="508"/>
      <c r="P166" s="508"/>
      <c r="Q166" s="508"/>
      <c r="R166" s="508"/>
      <c r="S166" s="508"/>
      <c r="T166" s="508"/>
      <c r="U166" s="508"/>
      <c r="V166" s="508"/>
      <c r="W166" s="508"/>
      <c r="X166" s="508"/>
    </row>
    <row r="167" spans="1:24" ht="12.75">
      <c r="A167" s="237"/>
      <c r="B167" s="248"/>
      <c r="F167" s="345"/>
      <c r="G167" s="345"/>
      <c r="H167" s="508"/>
      <c r="I167" s="508"/>
      <c r="J167" s="508"/>
      <c r="K167" s="508"/>
      <c r="L167" s="508"/>
      <c r="M167" s="508"/>
      <c r="N167" s="508"/>
      <c r="O167" s="508"/>
      <c r="P167" s="508"/>
      <c r="Q167" s="508"/>
      <c r="R167" s="508"/>
      <c r="S167" s="508"/>
      <c r="T167" s="508"/>
      <c r="U167" s="508"/>
      <c r="V167" s="508"/>
      <c r="W167" s="508"/>
      <c r="X167" s="508"/>
    </row>
    <row r="168" spans="1:24" ht="12.75">
      <c r="A168" s="237"/>
      <c r="B168" s="248"/>
      <c r="F168" s="345"/>
      <c r="G168" s="345"/>
      <c r="H168" s="508"/>
      <c r="I168" s="508"/>
      <c r="J168" s="508"/>
      <c r="K168" s="508"/>
      <c r="L168" s="508"/>
      <c r="M168" s="508"/>
      <c r="N168" s="508"/>
      <c r="O168" s="508"/>
      <c r="P168" s="508"/>
      <c r="Q168" s="508"/>
      <c r="R168" s="508"/>
      <c r="S168" s="508"/>
      <c r="T168" s="508"/>
      <c r="U168" s="508"/>
      <c r="V168" s="508"/>
      <c r="W168" s="508"/>
      <c r="X168" s="508"/>
    </row>
    <row r="169" spans="1:24" ht="12.75">
      <c r="A169" s="237"/>
      <c r="B169" s="248"/>
      <c r="F169" s="345"/>
      <c r="G169" s="345"/>
      <c r="H169" s="508"/>
      <c r="I169" s="508"/>
      <c r="J169" s="508"/>
      <c r="K169" s="508"/>
      <c r="L169" s="508"/>
      <c r="M169" s="508"/>
      <c r="N169" s="508"/>
      <c r="O169" s="508"/>
      <c r="P169" s="508"/>
      <c r="Q169" s="508"/>
      <c r="R169" s="508"/>
      <c r="S169" s="508"/>
      <c r="T169" s="508"/>
      <c r="U169" s="508"/>
      <c r="V169" s="508"/>
      <c r="W169" s="508"/>
      <c r="X169" s="508"/>
    </row>
    <row r="170" spans="1:24" ht="12.75">
      <c r="A170" s="237"/>
      <c r="B170" s="248"/>
      <c r="F170" s="345"/>
      <c r="G170" s="345"/>
      <c r="H170" s="508"/>
      <c r="I170" s="508"/>
      <c r="J170" s="508"/>
      <c r="K170" s="508"/>
      <c r="L170" s="508"/>
      <c r="M170" s="508"/>
      <c r="N170" s="508"/>
      <c r="O170" s="508"/>
      <c r="P170" s="508"/>
      <c r="Q170" s="508"/>
      <c r="R170" s="508"/>
      <c r="S170" s="508"/>
      <c r="T170" s="508"/>
      <c r="U170" s="508"/>
      <c r="V170" s="508"/>
      <c r="W170" s="508"/>
      <c r="X170" s="508"/>
    </row>
    <row r="171" spans="1:24" ht="12.75">
      <c r="A171" s="237"/>
      <c r="B171" s="248"/>
      <c r="F171" s="345"/>
      <c r="G171" s="345"/>
      <c r="H171" s="508"/>
      <c r="I171" s="508"/>
      <c r="J171" s="508"/>
      <c r="K171" s="508"/>
      <c r="L171" s="508"/>
      <c r="M171" s="508"/>
      <c r="N171" s="508"/>
      <c r="O171" s="508"/>
      <c r="P171" s="508"/>
      <c r="Q171" s="508"/>
      <c r="R171" s="508"/>
      <c r="S171" s="508"/>
      <c r="T171" s="508"/>
      <c r="U171" s="508"/>
      <c r="V171" s="508"/>
      <c r="W171" s="508"/>
      <c r="X171" s="508"/>
    </row>
    <row r="172" spans="1:24" ht="12.75">
      <c r="A172" s="237"/>
      <c r="B172" s="248"/>
      <c r="F172" s="345"/>
      <c r="G172" s="345"/>
      <c r="H172" s="508"/>
      <c r="I172" s="508"/>
      <c r="J172" s="508"/>
      <c r="K172" s="508"/>
      <c r="L172" s="508"/>
      <c r="M172" s="508"/>
      <c r="N172" s="508"/>
      <c r="O172" s="508"/>
      <c r="P172" s="508"/>
      <c r="Q172" s="508"/>
      <c r="R172" s="508"/>
      <c r="S172" s="508"/>
      <c r="T172" s="508"/>
      <c r="U172" s="508"/>
      <c r="V172" s="508"/>
      <c r="W172" s="508"/>
      <c r="X172" s="508"/>
    </row>
    <row r="173" spans="1:24" ht="12.75">
      <c r="A173" s="237"/>
      <c r="B173" s="248"/>
      <c r="F173" s="345"/>
      <c r="G173" s="345"/>
      <c r="H173" s="508"/>
      <c r="I173" s="508"/>
      <c r="J173" s="508"/>
      <c r="K173" s="508"/>
      <c r="L173" s="508"/>
      <c r="M173" s="508"/>
      <c r="N173" s="508"/>
      <c r="O173" s="508"/>
      <c r="P173" s="508"/>
      <c r="Q173" s="508"/>
      <c r="R173" s="508"/>
      <c r="S173" s="508"/>
      <c r="T173" s="508"/>
      <c r="U173" s="508"/>
      <c r="V173" s="508"/>
      <c r="W173" s="508"/>
      <c r="X173" s="508"/>
    </row>
    <row r="174" spans="1:24" ht="12.75">
      <c r="A174" s="237"/>
      <c r="B174" s="248"/>
      <c r="F174" s="345"/>
      <c r="G174" s="345"/>
      <c r="H174" s="508"/>
      <c r="I174" s="508"/>
      <c r="J174" s="508"/>
      <c r="K174" s="508"/>
      <c r="L174" s="508"/>
      <c r="M174" s="508"/>
      <c r="N174" s="508"/>
      <c r="O174" s="508"/>
      <c r="P174" s="508"/>
      <c r="Q174" s="508"/>
      <c r="R174" s="508"/>
      <c r="S174" s="508"/>
      <c r="T174" s="508"/>
      <c r="U174" s="508"/>
      <c r="V174" s="508"/>
      <c r="W174" s="508"/>
      <c r="X174" s="508"/>
    </row>
    <row r="175" spans="1:24" ht="12.75">
      <c r="A175" s="237"/>
      <c r="B175" s="248"/>
      <c r="F175" s="345"/>
      <c r="G175" s="345"/>
      <c r="H175" s="508"/>
      <c r="I175" s="508"/>
      <c r="J175" s="508"/>
      <c r="K175" s="508"/>
      <c r="L175" s="508"/>
      <c r="M175" s="508"/>
      <c r="N175" s="508"/>
      <c r="O175" s="508"/>
      <c r="P175" s="508"/>
      <c r="Q175" s="508"/>
      <c r="R175" s="508"/>
      <c r="S175" s="508"/>
      <c r="T175" s="508"/>
      <c r="U175" s="508"/>
      <c r="V175" s="508"/>
      <c r="W175" s="508"/>
      <c r="X175" s="508"/>
    </row>
    <row r="176" spans="1:24" ht="12.75">
      <c r="A176" s="237"/>
      <c r="B176" s="248"/>
      <c r="F176" s="345"/>
      <c r="G176" s="345"/>
      <c r="H176" s="508"/>
      <c r="I176" s="508"/>
      <c r="J176" s="508"/>
      <c r="K176" s="508"/>
      <c r="L176" s="508"/>
      <c r="M176" s="508"/>
      <c r="N176" s="508"/>
      <c r="O176" s="508"/>
      <c r="P176" s="508"/>
      <c r="Q176" s="508"/>
      <c r="R176" s="508"/>
      <c r="S176" s="508"/>
      <c r="T176" s="508"/>
      <c r="U176" s="508"/>
      <c r="V176" s="508"/>
      <c r="W176" s="508"/>
      <c r="X176" s="508"/>
    </row>
    <row r="177" spans="1:24" ht="12.75">
      <c r="A177" s="237"/>
      <c r="B177" s="248"/>
      <c r="F177" s="345"/>
      <c r="G177" s="345"/>
      <c r="H177" s="508"/>
      <c r="I177" s="508"/>
      <c r="J177" s="508"/>
      <c r="K177" s="508"/>
      <c r="L177" s="508"/>
      <c r="M177" s="508"/>
      <c r="N177" s="508"/>
      <c r="O177" s="508"/>
      <c r="P177" s="508"/>
      <c r="Q177" s="508"/>
      <c r="R177" s="508"/>
      <c r="S177" s="508"/>
      <c r="T177" s="508"/>
      <c r="U177" s="508"/>
      <c r="V177" s="508"/>
      <c r="W177" s="508"/>
      <c r="X177" s="508"/>
    </row>
    <row r="178" spans="1:24" ht="12.75">
      <c r="A178" s="237"/>
      <c r="B178" s="248"/>
      <c r="F178" s="345"/>
      <c r="G178" s="345"/>
      <c r="H178" s="508"/>
      <c r="I178" s="508"/>
      <c r="J178" s="508"/>
      <c r="K178" s="508"/>
      <c r="L178" s="508"/>
      <c r="M178" s="508"/>
      <c r="N178" s="508"/>
      <c r="O178" s="508"/>
      <c r="P178" s="508"/>
      <c r="Q178" s="508"/>
      <c r="R178" s="508"/>
      <c r="S178" s="508"/>
      <c r="T178" s="508"/>
      <c r="U178" s="508"/>
      <c r="V178" s="508"/>
      <c r="W178" s="508"/>
      <c r="X178" s="508"/>
    </row>
    <row r="179" spans="1:24" ht="12.75">
      <c r="A179" s="237"/>
      <c r="B179" s="248"/>
      <c r="F179" s="345"/>
      <c r="G179" s="345"/>
      <c r="H179" s="508"/>
      <c r="I179" s="508"/>
      <c r="J179" s="508"/>
      <c r="K179" s="508"/>
      <c r="L179" s="508"/>
      <c r="M179" s="508"/>
      <c r="N179" s="508"/>
      <c r="O179" s="508"/>
      <c r="P179" s="508"/>
      <c r="Q179" s="508"/>
      <c r="R179" s="508"/>
      <c r="S179" s="508"/>
      <c r="T179" s="508"/>
      <c r="U179" s="508"/>
      <c r="V179" s="508"/>
      <c r="W179" s="508"/>
      <c r="X179" s="508"/>
    </row>
    <row r="180" spans="1:24" ht="12.75">
      <c r="A180" s="237"/>
      <c r="B180" s="248"/>
      <c r="F180" s="345"/>
      <c r="G180" s="345"/>
      <c r="H180" s="508"/>
      <c r="I180" s="508"/>
      <c r="J180" s="508"/>
      <c r="K180" s="508"/>
      <c r="L180" s="508"/>
      <c r="M180" s="508"/>
      <c r="N180" s="508"/>
      <c r="O180" s="508"/>
      <c r="P180" s="508"/>
      <c r="Q180" s="508"/>
      <c r="R180" s="508"/>
      <c r="S180" s="508"/>
      <c r="T180" s="508"/>
      <c r="U180" s="508"/>
      <c r="V180" s="508"/>
      <c r="W180" s="508"/>
      <c r="X180" s="508"/>
    </row>
    <row r="181" spans="1:24" ht="12.75">
      <c r="A181" s="237"/>
      <c r="B181" s="248"/>
      <c r="F181" s="345"/>
      <c r="G181" s="345"/>
      <c r="H181" s="508"/>
      <c r="I181" s="508"/>
      <c r="J181" s="508"/>
      <c r="K181" s="508"/>
      <c r="L181" s="508"/>
      <c r="M181" s="508"/>
      <c r="N181" s="508"/>
      <c r="O181" s="508"/>
      <c r="P181" s="508"/>
      <c r="Q181" s="508"/>
      <c r="R181" s="508"/>
      <c r="S181" s="508"/>
      <c r="T181" s="508"/>
      <c r="U181" s="508"/>
      <c r="V181" s="508"/>
      <c r="W181" s="508"/>
      <c r="X181" s="508"/>
    </row>
    <row r="182" spans="1:24" ht="12.75">
      <c r="A182" s="237"/>
      <c r="B182" s="248"/>
      <c r="F182" s="345"/>
      <c r="G182" s="345"/>
      <c r="H182" s="508"/>
      <c r="I182" s="508"/>
      <c r="J182" s="508"/>
      <c r="K182" s="508"/>
      <c r="L182" s="508"/>
      <c r="M182" s="508"/>
      <c r="N182" s="508"/>
      <c r="O182" s="508"/>
      <c r="P182" s="508"/>
      <c r="Q182" s="508"/>
      <c r="R182" s="508"/>
      <c r="S182" s="508"/>
      <c r="T182" s="508"/>
      <c r="U182" s="508"/>
      <c r="V182" s="508"/>
      <c r="W182" s="508"/>
      <c r="X182" s="508"/>
    </row>
    <row r="183" spans="1:24" ht="12.75">
      <c r="A183" s="237"/>
      <c r="B183" s="248"/>
      <c r="F183" s="345"/>
      <c r="G183" s="345"/>
      <c r="H183" s="508"/>
      <c r="I183" s="508"/>
      <c r="J183" s="508"/>
      <c r="K183" s="508"/>
      <c r="L183" s="508"/>
      <c r="M183" s="508"/>
      <c r="N183" s="508"/>
      <c r="O183" s="508"/>
      <c r="P183" s="508"/>
      <c r="Q183" s="508"/>
      <c r="R183" s="508"/>
      <c r="S183" s="508"/>
      <c r="T183" s="508"/>
      <c r="U183" s="508"/>
      <c r="V183" s="508"/>
      <c r="W183" s="508"/>
      <c r="X183" s="508"/>
    </row>
    <row r="184" spans="1:24" ht="12.75">
      <c r="A184" s="237"/>
      <c r="B184" s="248"/>
      <c r="F184" s="345"/>
      <c r="G184" s="345"/>
      <c r="H184" s="508"/>
      <c r="I184" s="508"/>
      <c r="J184" s="508"/>
      <c r="K184" s="508"/>
      <c r="L184" s="508"/>
      <c r="M184" s="508"/>
      <c r="N184" s="508"/>
      <c r="O184" s="508"/>
      <c r="P184" s="508"/>
      <c r="Q184" s="508"/>
      <c r="R184" s="508"/>
      <c r="S184" s="508"/>
      <c r="T184" s="508"/>
      <c r="U184" s="508"/>
      <c r="V184" s="508"/>
      <c r="W184" s="508"/>
      <c r="X184" s="508"/>
    </row>
    <row r="185" spans="1:24" ht="12.75">
      <c r="A185" s="237"/>
      <c r="B185" s="248"/>
      <c r="F185" s="345"/>
      <c r="G185" s="345"/>
      <c r="H185" s="508"/>
      <c r="I185" s="508"/>
      <c r="J185" s="508"/>
      <c r="K185" s="508"/>
      <c r="L185" s="508"/>
      <c r="M185" s="508"/>
      <c r="N185" s="508"/>
      <c r="O185" s="508"/>
      <c r="P185" s="508"/>
      <c r="Q185" s="508"/>
      <c r="R185" s="508"/>
      <c r="S185" s="508"/>
      <c r="T185" s="508"/>
      <c r="U185" s="508"/>
      <c r="V185" s="508"/>
      <c r="W185" s="508"/>
      <c r="X185" s="508"/>
    </row>
    <row r="186" spans="1:24" ht="12.75">
      <c r="A186" s="237"/>
      <c r="B186" s="248"/>
      <c r="F186" s="345"/>
      <c r="G186" s="345"/>
      <c r="H186" s="508"/>
      <c r="I186" s="508"/>
      <c r="J186" s="508"/>
      <c r="K186" s="508"/>
      <c r="L186" s="508"/>
      <c r="M186" s="508"/>
      <c r="N186" s="508"/>
      <c r="O186" s="508"/>
      <c r="P186" s="508"/>
      <c r="Q186" s="508"/>
      <c r="R186" s="508"/>
      <c r="S186" s="508"/>
      <c r="T186" s="508"/>
      <c r="U186" s="508"/>
      <c r="V186" s="508"/>
      <c r="W186" s="508"/>
      <c r="X186" s="508"/>
    </row>
    <row r="187" spans="1:24" ht="12.75">
      <c r="A187" s="237"/>
      <c r="B187" s="248"/>
      <c r="F187" s="345"/>
      <c r="G187" s="345"/>
      <c r="H187" s="508"/>
      <c r="I187" s="508"/>
      <c r="J187" s="508"/>
      <c r="K187" s="508"/>
      <c r="L187" s="508"/>
      <c r="M187" s="508"/>
      <c r="N187" s="508"/>
      <c r="O187" s="508"/>
      <c r="P187" s="508"/>
      <c r="Q187" s="508"/>
      <c r="R187" s="508"/>
      <c r="S187" s="508"/>
      <c r="T187" s="508"/>
      <c r="U187" s="508"/>
      <c r="V187" s="508"/>
      <c r="W187" s="508"/>
      <c r="X187" s="508"/>
    </row>
    <row r="188" spans="1:24" ht="12.75">
      <c r="A188" s="237"/>
      <c r="B188" s="248"/>
      <c r="F188" s="345"/>
      <c r="G188" s="345"/>
      <c r="H188" s="508"/>
      <c r="I188" s="508"/>
      <c r="J188" s="508"/>
      <c r="K188" s="508"/>
      <c r="L188" s="508"/>
      <c r="M188" s="508"/>
      <c r="N188" s="508"/>
      <c r="O188" s="508"/>
      <c r="P188" s="508"/>
      <c r="Q188" s="508"/>
      <c r="R188" s="508"/>
      <c r="S188" s="508"/>
      <c r="T188" s="508"/>
      <c r="U188" s="508"/>
      <c r="V188" s="508"/>
      <c r="W188" s="508"/>
      <c r="X188" s="508"/>
    </row>
    <row r="189" spans="1:24" ht="12.75">
      <c r="A189" s="237"/>
      <c r="B189" s="248"/>
      <c r="F189" s="345"/>
      <c r="G189" s="345"/>
      <c r="H189" s="508"/>
      <c r="I189" s="508"/>
      <c r="J189" s="508"/>
      <c r="K189" s="508"/>
      <c r="L189" s="508"/>
      <c r="M189" s="508"/>
      <c r="N189" s="508"/>
      <c r="O189" s="508"/>
      <c r="P189" s="508"/>
      <c r="Q189" s="508"/>
      <c r="R189" s="508"/>
      <c r="S189" s="508"/>
      <c r="T189" s="508"/>
      <c r="U189" s="508"/>
      <c r="V189" s="508"/>
      <c r="W189" s="508"/>
      <c r="X189" s="508"/>
    </row>
    <row r="190" spans="1:24" ht="12.75">
      <c r="A190" s="237"/>
      <c r="B190" s="248"/>
      <c r="F190" s="345"/>
      <c r="G190" s="345"/>
      <c r="H190" s="508"/>
      <c r="I190" s="508"/>
      <c r="J190" s="508"/>
      <c r="K190" s="508"/>
      <c r="L190" s="508"/>
      <c r="M190" s="508"/>
      <c r="N190" s="508"/>
      <c r="O190" s="508"/>
      <c r="P190" s="508"/>
      <c r="Q190" s="508"/>
      <c r="R190" s="508"/>
      <c r="S190" s="508"/>
      <c r="T190" s="508"/>
      <c r="U190" s="508"/>
      <c r="V190" s="508"/>
      <c r="W190" s="508"/>
      <c r="X190" s="508"/>
    </row>
    <row r="191" spans="1:24" ht="12.75">
      <c r="A191" s="237"/>
      <c r="B191" s="248"/>
      <c r="F191" s="345"/>
      <c r="G191" s="345"/>
      <c r="H191" s="508"/>
      <c r="I191" s="508"/>
      <c r="J191" s="508"/>
      <c r="K191" s="508"/>
      <c r="L191" s="508"/>
      <c r="M191" s="508"/>
      <c r="N191" s="508"/>
      <c r="O191" s="508"/>
      <c r="P191" s="508"/>
      <c r="Q191" s="508"/>
      <c r="R191" s="508"/>
      <c r="S191" s="508"/>
      <c r="T191" s="508"/>
      <c r="U191" s="508"/>
      <c r="V191" s="508"/>
      <c r="W191" s="508"/>
      <c r="X191" s="508"/>
    </row>
    <row r="192" spans="1:24" ht="12.75">
      <c r="A192" s="237"/>
      <c r="B192" s="248"/>
      <c r="F192" s="345"/>
      <c r="G192" s="345"/>
      <c r="H192" s="508"/>
      <c r="I192" s="508"/>
      <c r="J192" s="508"/>
      <c r="K192" s="508"/>
      <c r="L192" s="508"/>
      <c r="M192" s="508"/>
      <c r="N192" s="508"/>
      <c r="O192" s="508"/>
      <c r="P192" s="508"/>
      <c r="Q192" s="508"/>
      <c r="R192" s="508"/>
      <c r="S192" s="508"/>
      <c r="T192" s="508"/>
      <c r="U192" s="508"/>
      <c r="V192" s="508"/>
      <c r="W192" s="508"/>
      <c r="X192" s="508"/>
    </row>
    <row r="193" spans="1:24" ht="12.75">
      <c r="A193" s="237"/>
      <c r="B193" s="248"/>
      <c r="F193" s="345"/>
      <c r="G193" s="345"/>
      <c r="H193" s="508"/>
      <c r="I193" s="508"/>
      <c r="J193" s="508"/>
      <c r="K193" s="508"/>
      <c r="L193" s="508"/>
      <c r="M193" s="508"/>
      <c r="N193" s="508"/>
      <c r="O193" s="508"/>
      <c r="P193" s="508"/>
      <c r="Q193" s="508"/>
      <c r="R193" s="508"/>
      <c r="S193" s="508"/>
      <c r="T193" s="508"/>
      <c r="U193" s="508"/>
      <c r="V193" s="508"/>
      <c r="W193" s="508"/>
      <c r="X193" s="508"/>
    </row>
    <row r="194" spans="1:24" ht="12.75">
      <c r="A194" s="237"/>
      <c r="B194" s="248"/>
      <c r="F194" s="345"/>
      <c r="G194" s="345"/>
      <c r="H194" s="508"/>
      <c r="I194" s="508"/>
      <c r="J194" s="508"/>
      <c r="K194" s="508"/>
      <c r="L194" s="508"/>
      <c r="M194" s="508"/>
      <c r="N194" s="508"/>
      <c r="O194" s="508"/>
      <c r="P194" s="508"/>
      <c r="Q194" s="508"/>
      <c r="R194" s="508"/>
      <c r="S194" s="508"/>
      <c r="T194" s="508"/>
      <c r="U194" s="508"/>
      <c r="V194" s="508"/>
      <c r="W194" s="508"/>
      <c r="X194" s="508"/>
    </row>
    <row r="195" spans="1:24" ht="12.75">
      <c r="A195" s="237"/>
      <c r="B195" s="248"/>
      <c r="F195" s="345"/>
      <c r="G195" s="345"/>
      <c r="H195" s="508"/>
      <c r="I195" s="508"/>
      <c r="J195" s="508"/>
      <c r="K195" s="508"/>
      <c r="L195" s="508"/>
      <c r="M195" s="508"/>
      <c r="N195" s="508"/>
      <c r="O195" s="508"/>
      <c r="P195" s="508"/>
      <c r="Q195" s="508"/>
      <c r="R195" s="508"/>
      <c r="S195" s="508"/>
      <c r="T195" s="508"/>
      <c r="U195" s="508"/>
      <c r="V195" s="508"/>
      <c r="W195" s="508"/>
      <c r="X195" s="508"/>
    </row>
    <row r="196" spans="1:24" ht="12.75">
      <c r="A196" s="237"/>
      <c r="B196" s="248"/>
      <c r="F196" s="345"/>
      <c r="G196" s="345"/>
      <c r="H196" s="508"/>
      <c r="I196" s="508"/>
      <c r="J196" s="508"/>
      <c r="K196" s="508"/>
      <c r="L196" s="508"/>
      <c r="M196" s="508"/>
      <c r="N196" s="508"/>
      <c r="O196" s="508"/>
      <c r="P196" s="508"/>
      <c r="Q196" s="508"/>
      <c r="R196" s="508"/>
      <c r="S196" s="508"/>
      <c r="T196" s="508"/>
      <c r="U196" s="508"/>
      <c r="V196" s="508"/>
      <c r="W196" s="508"/>
      <c r="X196" s="508"/>
    </row>
    <row r="197" spans="1:24" ht="12.75">
      <c r="A197" s="237"/>
      <c r="B197" s="248"/>
      <c r="F197" s="345"/>
      <c r="G197" s="345"/>
      <c r="H197" s="508"/>
      <c r="I197" s="508"/>
      <c r="J197" s="508"/>
      <c r="K197" s="508"/>
      <c r="L197" s="508"/>
      <c r="M197" s="508"/>
      <c r="N197" s="508"/>
      <c r="O197" s="508"/>
      <c r="P197" s="508"/>
      <c r="Q197" s="508"/>
      <c r="R197" s="508"/>
      <c r="S197" s="508"/>
      <c r="T197" s="508"/>
      <c r="U197" s="508"/>
      <c r="V197" s="508"/>
      <c r="W197" s="508"/>
      <c r="X197" s="508"/>
    </row>
    <row r="198" spans="1:24" ht="12.75">
      <c r="A198" s="237"/>
      <c r="B198" s="248"/>
      <c r="F198" s="345"/>
      <c r="G198" s="345"/>
      <c r="H198" s="508"/>
      <c r="I198" s="508"/>
      <c r="J198" s="508"/>
      <c r="K198" s="508"/>
      <c r="L198" s="508"/>
      <c r="M198" s="508"/>
      <c r="N198" s="508"/>
      <c r="O198" s="508"/>
      <c r="P198" s="508"/>
      <c r="Q198" s="508"/>
      <c r="R198" s="508"/>
      <c r="S198" s="508"/>
      <c r="T198" s="508"/>
      <c r="U198" s="508"/>
      <c r="V198" s="508"/>
      <c r="W198" s="508"/>
      <c r="X198" s="508"/>
    </row>
    <row r="199" spans="1:24" ht="12.75">
      <c r="A199" s="237"/>
      <c r="B199" s="248"/>
      <c r="F199" s="345"/>
      <c r="G199" s="345"/>
      <c r="H199" s="508"/>
      <c r="I199" s="508"/>
      <c r="J199" s="508"/>
      <c r="K199" s="508"/>
      <c r="L199" s="508"/>
      <c r="M199" s="508"/>
      <c r="N199" s="508"/>
      <c r="O199" s="508"/>
      <c r="P199" s="508"/>
      <c r="Q199" s="508"/>
      <c r="R199" s="508"/>
      <c r="S199" s="508"/>
      <c r="T199" s="508"/>
      <c r="U199" s="508"/>
      <c r="V199" s="508"/>
      <c r="W199" s="508"/>
      <c r="X199" s="508"/>
    </row>
    <row r="200" spans="1:24" ht="12.75">
      <c r="A200" s="237"/>
      <c r="B200" s="248"/>
      <c r="F200" s="345"/>
      <c r="G200" s="345"/>
      <c r="H200" s="508"/>
      <c r="I200" s="508"/>
      <c r="J200" s="508"/>
      <c r="K200" s="508"/>
      <c r="L200" s="508"/>
      <c r="M200" s="508"/>
      <c r="N200" s="508"/>
      <c r="O200" s="508"/>
      <c r="P200" s="508"/>
      <c r="Q200" s="508"/>
      <c r="R200" s="508"/>
      <c r="S200" s="508"/>
      <c r="T200" s="508"/>
      <c r="U200" s="508"/>
      <c r="V200" s="508"/>
      <c r="W200" s="508"/>
      <c r="X200" s="508"/>
    </row>
    <row r="201" spans="1:24" ht="12.75">
      <c r="A201" s="237"/>
      <c r="B201" s="248"/>
      <c r="F201" s="345"/>
      <c r="G201" s="345"/>
      <c r="H201" s="508"/>
      <c r="I201" s="508"/>
      <c r="J201" s="508"/>
      <c r="K201" s="508"/>
      <c r="L201" s="508"/>
      <c r="M201" s="508"/>
      <c r="N201" s="508"/>
      <c r="O201" s="508"/>
      <c r="P201" s="508"/>
      <c r="Q201" s="508"/>
      <c r="R201" s="508"/>
      <c r="S201" s="508"/>
      <c r="T201" s="508"/>
      <c r="U201" s="508"/>
      <c r="V201" s="508"/>
      <c r="W201" s="508"/>
      <c r="X201" s="508"/>
    </row>
    <row r="202" spans="1:24" ht="12.75">
      <c r="A202" s="237"/>
      <c r="B202" s="248"/>
      <c r="F202" s="345"/>
      <c r="G202" s="345"/>
      <c r="H202" s="508"/>
      <c r="I202" s="508"/>
      <c r="J202" s="508"/>
      <c r="K202" s="508"/>
      <c r="L202" s="508"/>
      <c r="M202" s="508"/>
      <c r="N202" s="508"/>
      <c r="O202" s="508"/>
      <c r="P202" s="508"/>
      <c r="Q202" s="508"/>
      <c r="R202" s="508"/>
      <c r="S202" s="508"/>
      <c r="T202" s="508"/>
      <c r="U202" s="508"/>
      <c r="V202" s="508"/>
      <c r="W202" s="508"/>
      <c r="X202" s="508"/>
    </row>
    <row r="203" spans="1:24" ht="12.75">
      <c r="A203" s="237"/>
      <c r="B203" s="248"/>
      <c r="F203" s="345"/>
      <c r="G203" s="345"/>
      <c r="H203" s="508"/>
      <c r="I203" s="508"/>
      <c r="J203" s="508"/>
      <c r="K203" s="508"/>
      <c r="L203" s="508"/>
      <c r="M203" s="508"/>
      <c r="N203" s="508"/>
      <c r="O203" s="508"/>
      <c r="P203" s="508"/>
      <c r="Q203" s="508"/>
      <c r="R203" s="508"/>
      <c r="S203" s="508"/>
      <c r="T203" s="508"/>
      <c r="U203" s="508"/>
      <c r="V203" s="508"/>
      <c r="W203" s="508"/>
      <c r="X203" s="508"/>
    </row>
    <row r="204" spans="1:24" ht="12.75">
      <c r="A204" s="237"/>
      <c r="B204" s="248"/>
      <c r="F204" s="345"/>
      <c r="G204" s="345"/>
      <c r="H204" s="508"/>
      <c r="I204" s="508"/>
      <c r="J204" s="508"/>
      <c r="K204" s="508"/>
      <c r="L204" s="508"/>
      <c r="M204" s="508"/>
      <c r="N204" s="508"/>
      <c r="O204" s="508"/>
      <c r="P204" s="508"/>
      <c r="Q204" s="508"/>
      <c r="R204" s="508"/>
      <c r="S204" s="508"/>
      <c r="T204" s="508"/>
      <c r="U204" s="508"/>
      <c r="V204" s="508"/>
      <c r="W204" s="508"/>
      <c r="X204" s="508"/>
    </row>
    <row r="205" spans="1:24" ht="12.75">
      <c r="A205" s="237"/>
      <c r="B205" s="248"/>
      <c r="F205" s="345"/>
      <c r="G205" s="345"/>
      <c r="H205" s="508"/>
      <c r="I205" s="508"/>
      <c r="J205" s="508"/>
      <c r="K205" s="508"/>
      <c r="L205" s="508"/>
      <c r="M205" s="508"/>
      <c r="N205" s="508"/>
      <c r="O205" s="508"/>
      <c r="P205" s="508"/>
      <c r="Q205" s="508"/>
      <c r="R205" s="508"/>
      <c r="S205" s="508"/>
      <c r="T205" s="508"/>
      <c r="U205" s="508"/>
      <c r="V205" s="508"/>
      <c r="W205" s="508"/>
      <c r="X205" s="508"/>
    </row>
    <row r="206" spans="1:24" ht="12.75">
      <c r="A206" s="237"/>
      <c r="B206" s="248"/>
      <c r="F206" s="345"/>
      <c r="G206" s="345"/>
      <c r="H206" s="508"/>
      <c r="I206" s="508"/>
      <c r="J206" s="508"/>
      <c r="K206" s="508"/>
      <c r="L206" s="508"/>
      <c r="M206" s="508"/>
      <c r="N206" s="508"/>
      <c r="O206" s="508"/>
      <c r="P206" s="508"/>
      <c r="Q206" s="508"/>
      <c r="R206" s="508"/>
      <c r="S206" s="508"/>
      <c r="T206" s="508"/>
      <c r="U206" s="508"/>
      <c r="V206" s="508"/>
      <c r="W206" s="508"/>
      <c r="X206" s="508"/>
    </row>
    <row r="207" spans="1:24" ht="12.75">
      <c r="A207" s="237"/>
      <c r="B207" s="248"/>
      <c r="F207" s="345"/>
      <c r="G207" s="345"/>
      <c r="H207" s="508"/>
      <c r="I207" s="508"/>
      <c r="J207" s="508"/>
      <c r="K207" s="508"/>
      <c r="L207" s="508"/>
      <c r="M207" s="508"/>
      <c r="N207" s="508"/>
      <c r="O207" s="508"/>
      <c r="P207" s="508"/>
      <c r="Q207" s="508"/>
      <c r="R207" s="508"/>
      <c r="S207" s="508"/>
      <c r="T207" s="508"/>
      <c r="U207" s="508"/>
      <c r="V207" s="508"/>
      <c r="W207" s="508"/>
      <c r="X207" s="508"/>
    </row>
    <row r="208" spans="1:24" ht="12.75">
      <c r="A208" s="237"/>
      <c r="B208" s="248"/>
      <c r="F208" s="345"/>
      <c r="G208" s="345"/>
      <c r="H208" s="508"/>
      <c r="I208" s="508"/>
      <c r="J208" s="508"/>
      <c r="K208" s="508"/>
      <c r="L208" s="508"/>
      <c r="M208" s="508"/>
      <c r="N208" s="508"/>
      <c r="O208" s="508"/>
      <c r="P208" s="508"/>
      <c r="Q208" s="508"/>
      <c r="R208" s="508"/>
      <c r="S208" s="508"/>
      <c r="T208" s="508"/>
      <c r="U208" s="508"/>
      <c r="V208" s="508"/>
      <c r="W208" s="508"/>
      <c r="X208" s="508"/>
    </row>
    <row r="209" spans="1:24" ht="12.75">
      <c r="A209" s="237"/>
      <c r="B209" s="248"/>
      <c r="F209" s="345"/>
      <c r="G209" s="345"/>
      <c r="H209" s="508"/>
      <c r="I209" s="508"/>
      <c r="J209" s="508"/>
      <c r="K209" s="508"/>
      <c r="L209" s="508"/>
      <c r="M209" s="508"/>
      <c r="N209" s="508"/>
      <c r="O209" s="508"/>
      <c r="P209" s="508"/>
      <c r="Q209" s="508"/>
      <c r="R209" s="508"/>
      <c r="S209" s="508"/>
      <c r="T209" s="508"/>
      <c r="U209" s="508"/>
      <c r="V209" s="508"/>
      <c r="W209" s="508"/>
      <c r="X209" s="508"/>
    </row>
    <row r="210" spans="1:24" ht="12.75">
      <c r="A210" s="237"/>
      <c r="B210" s="248"/>
      <c r="F210" s="345"/>
      <c r="G210" s="345"/>
      <c r="H210" s="508"/>
      <c r="I210" s="508"/>
      <c r="J210" s="508"/>
      <c r="K210" s="508"/>
      <c r="L210" s="508"/>
      <c r="M210" s="508"/>
      <c r="N210" s="508"/>
      <c r="O210" s="508"/>
      <c r="P210" s="508"/>
      <c r="Q210" s="508"/>
      <c r="R210" s="508"/>
      <c r="S210" s="508"/>
      <c r="T210" s="508"/>
      <c r="U210" s="508"/>
      <c r="V210" s="508"/>
      <c r="W210" s="508"/>
      <c r="X210" s="508"/>
    </row>
    <row r="211" spans="1:24" ht="12.75">
      <c r="A211" s="237"/>
      <c r="B211" s="248"/>
      <c r="F211" s="345"/>
      <c r="G211" s="345"/>
      <c r="H211" s="508"/>
      <c r="I211" s="508"/>
      <c r="J211" s="508"/>
      <c r="K211" s="508"/>
      <c r="L211" s="508"/>
      <c r="M211" s="508"/>
      <c r="N211" s="508"/>
      <c r="O211" s="508"/>
      <c r="P211" s="508"/>
      <c r="Q211" s="508"/>
      <c r="R211" s="508"/>
      <c r="S211" s="508"/>
      <c r="T211" s="508"/>
      <c r="U211" s="508"/>
      <c r="V211" s="508"/>
      <c r="W211" s="508"/>
      <c r="X211" s="508"/>
    </row>
    <row r="212" spans="1:24" ht="12.75">
      <c r="A212" s="237"/>
      <c r="B212" s="248"/>
      <c r="F212" s="345"/>
      <c r="G212" s="345"/>
      <c r="H212" s="508"/>
      <c r="I212" s="508"/>
      <c r="J212" s="508"/>
      <c r="K212" s="508"/>
      <c r="L212" s="508"/>
      <c r="M212" s="508"/>
      <c r="N212" s="508"/>
      <c r="O212" s="508"/>
      <c r="P212" s="508"/>
      <c r="Q212" s="508"/>
      <c r="R212" s="508"/>
      <c r="S212" s="508"/>
      <c r="T212" s="508"/>
      <c r="U212" s="508"/>
      <c r="V212" s="508"/>
      <c r="W212" s="508"/>
      <c r="X212" s="508"/>
    </row>
    <row r="213" spans="1:24" ht="12.75">
      <c r="A213" s="237"/>
      <c r="B213" s="248"/>
      <c r="F213" s="345"/>
      <c r="G213" s="345"/>
      <c r="H213" s="508"/>
      <c r="I213" s="508"/>
      <c r="J213" s="508"/>
      <c r="K213" s="508"/>
      <c r="L213" s="508"/>
      <c r="M213" s="508"/>
      <c r="N213" s="508"/>
      <c r="O213" s="508"/>
      <c r="P213" s="508"/>
      <c r="Q213" s="508"/>
      <c r="R213" s="508"/>
      <c r="S213" s="508"/>
      <c r="T213" s="508"/>
      <c r="U213" s="508"/>
      <c r="V213" s="508"/>
      <c r="W213" s="508"/>
      <c r="X213" s="508"/>
    </row>
    <row r="214" spans="1:24" ht="12.75">
      <c r="A214" s="237"/>
      <c r="B214" s="248"/>
      <c r="F214" s="345"/>
      <c r="G214" s="345"/>
      <c r="H214" s="508"/>
      <c r="I214" s="508"/>
      <c r="J214" s="508"/>
      <c r="K214" s="508"/>
      <c r="L214" s="508"/>
      <c r="M214" s="508"/>
      <c r="N214" s="508"/>
      <c r="O214" s="508"/>
      <c r="P214" s="508"/>
      <c r="Q214" s="508"/>
      <c r="R214" s="508"/>
      <c r="S214" s="508"/>
      <c r="T214" s="508"/>
      <c r="U214" s="508"/>
      <c r="V214" s="508"/>
      <c r="W214" s="508"/>
      <c r="X214" s="508"/>
    </row>
    <row r="215" spans="1:24" ht="12.75">
      <c r="A215" s="237"/>
      <c r="B215" s="248"/>
      <c r="F215" s="345"/>
      <c r="G215" s="345"/>
      <c r="H215" s="508"/>
      <c r="I215" s="508"/>
      <c r="J215" s="508"/>
      <c r="K215" s="508"/>
      <c r="L215" s="508"/>
      <c r="M215" s="508"/>
      <c r="N215" s="508"/>
      <c r="O215" s="508"/>
      <c r="P215" s="508"/>
      <c r="Q215" s="508"/>
      <c r="R215" s="508"/>
      <c r="S215" s="508"/>
      <c r="T215" s="508"/>
      <c r="U215" s="508"/>
      <c r="V215" s="508"/>
      <c r="W215" s="508"/>
      <c r="X215" s="508"/>
    </row>
    <row r="216" spans="1:24" ht="12.75">
      <c r="A216" s="237"/>
      <c r="B216" s="248"/>
      <c r="F216" s="345"/>
      <c r="G216" s="345"/>
      <c r="H216" s="508"/>
      <c r="I216" s="508"/>
      <c r="J216" s="508"/>
      <c r="K216" s="508"/>
      <c r="L216" s="508"/>
      <c r="M216" s="508"/>
      <c r="N216" s="508"/>
      <c r="O216" s="508"/>
      <c r="P216" s="508"/>
      <c r="Q216" s="508"/>
      <c r="R216" s="508"/>
      <c r="S216" s="508"/>
      <c r="T216" s="508"/>
      <c r="U216" s="508"/>
      <c r="V216" s="508"/>
      <c r="W216" s="508"/>
      <c r="X216" s="508"/>
    </row>
    <row r="217" spans="1:24" ht="12.75">
      <c r="A217" s="237"/>
      <c r="B217" s="248"/>
      <c r="F217" s="345"/>
      <c r="G217" s="345"/>
      <c r="H217" s="508"/>
      <c r="I217" s="508"/>
      <c r="J217" s="508"/>
      <c r="K217" s="508"/>
      <c r="L217" s="508"/>
      <c r="M217" s="508"/>
      <c r="N217" s="508"/>
      <c r="O217" s="508"/>
      <c r="P217" s="508"/>
      <c r="Q217" s="508"/>
      <c r="R217" s="508"/>
      <c r="S217" s="508"/>
      <c r="T217" s="508"/>
      <c r="U217" s="508"/>
      <c r="V217" s="508"/>
      <c r="W217" s="508"/>
      <c r="X217" s="508"/>
    </row>
    <row r="218" spans="1:24" ht="12.75">
      <c r="A218" s="237"/>
      <c r="B218" s="248"/>
      <c r="F218" s="345"/>
      <c r="G218" s="345"/>
      <c r="H218" s="508"/>
      <c r="I218" s="508"/>
      <c r="J218" s="508"/>
      <c r="K218" s="508"/>
      <c r="L218" s="508"/>
      <c r="M218" s="508"/>
      <c r="N218" s="508"/>
      <c r="O218" s="508"/>
      <c r="P218" s="508"/>
      <c r="Q218" s="508"/>
      <c r="R218" s="508"/>
      <c r="S218" s="508"/>
      <c r="T218" s="508"/>
      <c r="U218" s="508"/>
      <c r="V218" s="508"/>
      <c r="W218" s="508"/>
      <c r="X218" s="508"/>
    </row>
    <row r="219" spans="1:24" ht="12.75">
      <c r="A219" s="237"/>
      <c r="B219" s="248"/>
      <c r="F219" s="345"/>
      <c r="G219" s="345"/>
      <c r="H219" s="508"/>
      <c r="I219" s="508"/>
      <c r="J219" s="508"/>
      <c r="K219" s="508"/>
      <c r="L219" s="508"/>
      <c r="M219" s="508"/>
      <c r="N219" s="508"/>
      <c r="O219" s="508"/>
      <c r="P219" s="508"/>
      <c r="Q219" s="508"/>
      <c r="R219" s="508"/>
      <c r="S219" s="508"/>
      <c r="T219" s="508"/>
      <c r="U219" s="508"/>
      <c r="V219" s="508"/>
      <c r="W219" s="508"/>
      <c r="X219" s="508"/>
    </row>
    <row r="220" spans="1:24" ht="12.75">
      <c r="A220" s="237"/>
      <c r="B220" s="248"/>
      <c r="F220" s="345"/>
      <c r="G220" s="345"/>
      <c r="H220" s="508"/>
      <c r="I220" s="508"/>
      <c r="J220" s="508"/>
      <c r="K220" s="508"/>
      <c r="L220" s="508"/>
      <c r="M220" s="508"/>
      <c r="N220" s="508"/>
      <c r="O220" s="508"/>
      <c r="P220" s="508"/>
      <c r="Q220" s="508"/>
      <c r="R220" s="508"/>
      <c r="S220" s="508"/>
      <c r="T220" s="508"/>
      <c r="U220" s="508"/>
      <c r="V220" s="508"/>
      <c r="W220" s="508"/>
      <c r="X220" s="508"/>
    </row>
    <row r="221" spans="1:24" ht="12.75">
      <c r="A221" s="237"/>
      <c r="B221" s="248"/>
      <c r="F221" s="345"/>
      <c r="G221" s="345"/>
      <c r="H221" s="508"/>
      <c r="I221" s="508"/>
      <c r="J221" s="508"/>
      <c r="K221" s="508"/>
      <c r="L221" s="508"/>
      <c r="M221" s="508"/>
      <c r="N221" s="508"/>
      <c r="O221" s="508"/>
      <c r="P221" s="508"/>
      <c r="Q221" s="508"/>
      <c r="R221" s="508"/>
      <c r="S221" s="508"/>
      <c r="T221" s="508"/>
      <c r="U221" s="508"/>
      <c r="V221" s="508"/>
      <c r="W221" s="508"/>
      <c r="X221" s="508"/>
    </row>
    <row r="222" spans="1:24" ht="12.75">
      <c r="A222" s="237"/>
      <c r="B222" s="248"/>
      <c r="F222" s="345"/>
      <c r="G222" s="345"/>
      <c r="H222" s="508"/>
      <c r="I222" s="508"/>
      <c r="J222" s="508"/>
      <c r="K222" s="508"/>
      <c r="L222" s="508"/>
      <c r="M222" s="508"/>
      <c r="N222" s="508"/>
      <c r="O222" s="508"/>
      <c r="P222" s="508"/>
      <c r="Q222" s="508"/>
      <c r="R222" s="508"/>
      <c r="S222" s="508"/>
      <c r="T222" s="508"/>
      <c r="U222" s="508"/>
      <c r="V222" s="508"/>
      <c r="W222" s="508"/>
      <c r="X222" s="508"/>
    </row>
    <row r="223" spans="1:24" ht="12.75">
      <c r="A223" s="237"/>
      <c r="B223" s="248"/>
      <c r="F223" s="345"/>
      <c r="G223" s="345"/>
      <c r="H223" s="508"/>
      <c r="I223" s="508"/>
      <c r="J223" s="508"/>
      <c r="K223" s="508"/>
      <c r="L223" s="508"/>
      <c r="M223" s="508"/>
      <c r="N223" s="508"/>
      <c r="O223" s="508"/>
      <c r="P223" s="508"/>
      <c r="Q223" s="508"/>
      <c r="R223" s="508"/>
      <c r="S223" s="508"/>
      <c r="T223" s="508"/>
      <c r="U223" s="508"/>
      <c r="V223" s="508"/>
      <c r="W223" s="508"/>
      <c r="X223" s="508"/>
    </row>
    <row r="224" spans="1:24" ht="12.75">
      <c r="A224" s="237"/>
      <c r="B224" s="248"/>
      <c r="F224" s="345"/>
      <c r="G224" s="345"/>
      <c r="H224" s="508"/>
      <c r="I224" s="508"/>
      <c r="J224" s="508"/>
      <c r="K224" s="508"/>
      <c r="L224" s="508"/>
      <c r="M224" s="508"/>
      <c r="N224" s="508"/>
      <c r="O224" s="508"/>
      <c r="P224" s="508"/>
      <c r="Q224" s="508"/>
      <c r="R224" s="508"/>
      <c r="S224" s="508"/>
      <c r="T224" s="508"/>
      <c r="U224" s="508"/>
      <c r="V224" s="508"/>
      <c r="W224" s="508"/>
      <c r="X224" s="508"/>
    </row>
    <row r="225" spans="1:24" ht="12.75">
      <c r="A225" s="237"/>
      <c r="B225" s="248"/>
      <c r="F225" s="345"/>
      <c r="G225" s="345"/>
      <c r="H225" s="508"/>
      <c r="I225" s="508"/>
      <c r="J225" s="508"/>
      <c r="K225" s="508"/>
      <c r="L225" s="508"/>
      <c r="M225" s="508"/>
      <c r="N225" s="508"/>
      <c r="O225" s="508"/>
      <c r="P225" s="508"/>
      <c r="Q225" s="508"/>
      <c r="R225" s="508"/>
      <c r="S225" s="508"/>
      <c r="T225" s="508"/>
      <c r="U225" s="508"/>
      <c r="V225" s="508"/>
      <c r="W225" s="508"/>
      <c r="X225" s="508"/>
    </row>
    <row r="226" spans="1:24" ht="12.75">
      <c r="A226" s="237"/>
      <c r="B226" s="248"/>
      <c r="F226" s="345"/>
      <c r="G226" s="345"/>
      <c r="H226" s="508"/>
      <c r="I226" s="508"/>
      <c r="J226" s="508"/>
      <c r="K226" s="508"/>
      <c r="L226" s="508"/>
      <c r="M226" s="508"/>
      <c r="N226" s="508"/>
      <c r="O226" s="508"/>
      <c r="P226" s="508"/>
      <c r="Q226" s="508"/>
      <c r="R226" s="508"/>
      <c r="S226" s="508"/>
      <c r="T226" s="508"/>
      <c r="U226" s="508"/>
      <c r="V226" s="508"/>
      <c r="W226" s="508"/>
      <c r="X226" s="508"/>
    </row>
    <row r="227" spans="1:24" ht="12.75">
      <c r="A227" s="237"/>
      <c r="B227" s="248"/>
      <c r="F227" s="345"/>
      <c r="G227" s="345"/>
      <c r="H227" s="508"/>
      <c r="I227" s="508"/>
      <c r="J227" s="508"/>
      <c r="K227" s="508"/>
      <c r="L227" s="508"/>
      <c r="M227" s="508"/>
      <c r="N227" s="508"/>
      <c r="O227" s="508"/>
      <c r="P227" s="508"/>
      <c r="Q227" s="508"/>
      <c r="R227" s="508"/>
      <c r="S227" s="508"/>
      <c r="T227" s="508"/>
      <c r="U227" s="508"/>
      <c r="V227" s="508"/>
      <c r="W227" s="508"/>
      <c r="X227" s="508"/>
    </row>
    <row r="228" spans="1:24" ht="12.75">
      <c r="A228" s="237"/>
      <c r="B228" s="248"/>
      <c r="F228" s="345"/>
      <c r="G228" s="345"/>
      <c r="H228" s="508"/>
      <c r="I228" s="508"/>
      <c r="J228" s="508"/>
      <c r="K228" s="508"/>
      <c r="L228" s="508"/>
      <c r="M228" s="508"/>
      <c r="N228" s="508"/>
      <c r="O228" s="508"/>
      <c r="P228" s="508"/>
      <c r="Q228" s="508"/>
      <c r="R228" s="508"/>
      <c r="S228" s="508"/>
      <c r="T228" s="508"/>
      <c r="U228" s="508"/>
      <c r="V228" s="508"/>
      <c r="W228" s="508"/>
      <c r="X228" s="508"/>
    </row>
    <row r="229" spans="1:24" ht="12.75">
      <c r="A229" s="237"/>
      <c r="B229" s="248"/>
      <c r="F229" s="345"/>
      <c r="G229" s="345"/>
      <c r="H229" s="508"/>
      <c r="I229" s="508"/>
      <c r="J229" s="508"/>
      <c r="K229" s="508"/>
      <c r="L229" s="508"/>
      <c r="M229" s="508"/>
      <c r="N229" s="508"/>
      <c r="O229" s="508"/>
      <c r="P229" s="508"/>
      <c r="Q229" s="508"/>
      <c r="R229" s="508"/>
      <c r="S229" s="508"/>
      <c r="T229" s="508"/>
      <c r="U229" s="508"/>
      <c r="V229" s="508"/>
      <c r="W229" s="508"/>
      <c r="X229" s="508"/>
    </row>
    <row r="230" spans="1:24" ht="12.75">
      <c r="A230" s="237"/>
      <c r="B230" s="248"/>
      <c r="F230" s="345"/>
      <c r="G230" s="345"/>
      <c r="H230" s="508"/>
      <c r="I230" s="508"/>
      <c r="J230" s="508"/>
      <c r="K230" s="508"/>
      <c r="L230" s="508"/>
      <c r="M230" s="508"/>
      <c r="N230" s="508"/>
      <c r="O230" s="508"/>
      <c r="P230" s="508"/>
      <c r="Q230" s="508"/>
      <c r="R230" s="508"/>
      <c r="S230" s="508"/>
      <c r="T230" s="508"/>
      <c r="U230" s="508"/>
      <c r="V230" s="508"/>
      <c r="W230" s="508"/>
      <c r="X230" s="508"/>
    </row>
    <row r="231" spans="1:24" ht="12.75">
      <c r="A231" s="237"/>
      <c r="B231" s="248"/>
      <c r="F231" s="345"/>
      <c r="G231" s="345"/>
      <c r="H231" s="508"/>
      <c r="I231" s="508"/>
      <c r="J231" s="508"/>
      <c r="K231" s="508"/>
      <c r="L231" s="508"/>
      <c r="M231" s="508"/>
      <c r="N231" s="508"/>
      <c r="O231" s="508"/>
      <c r="P231" s="508"/>
      <c r="Q231" s="508"/>
      <c r="R231" s="508"/>
      <c r="S231" s="508"/>
      <c r="T231" s="508"/>
      <c r="U231" s="508"/>
      <c r="V231" s="508"/>
      <c r="W231" s="508"/>
      <c r="X231" s="508"/>
    </row>
    <row r="232" spans="1:24" ht="12.75">
      <c r="A232" s="237"/>
      <c r="B232" s="248"/>
      <c r="F232" s="345"/>
      <c r="G232" s="345"/>
      <c r="H232" s="508"/>
      <c r="I232" s="508"/>
      <c r="J232" s="508"/>
      <c r="K232" s="508"/>
      <c r="L232" s="508"/>
      <c r="M232" s="508"/>
      <c r="N232" s="508"/>
      <c r="O232" s="508"/>
      <c r="P232" s="508"/>
      <c r="Q232" s="508"/>
      <c r="R232" s="508"/>
      <c r="S232" s="508"/>
      <c r="T232" s="508"/>
      <c r="U232" s="508"/>
      <c r="V232" s="508"/>
      <c r="W232" s="508"/>
      <c r="X232" s="508"/>
    </row>
    <row r="233" spans="1:24" ht="12.75">
      <c r="A233" s="237"/>
      <c r="B233" s="248"/>
      <c r="F233" s="345"/>
      <c r="G233" s="345"/>
      <c r="H233" s="508"/>
      <c r="I233" s="508"/>
      <c r="J233" s="508"/>
      <c r="K233" s="508"/>
      <c r="L233" s="508"/>
      <c r="M233" s="508"/>
      <c r="N233" s="508"/>
      <c r="O233" s="508"/>
      <c r="P233" s="508"/>
      <c r="Q233" s="508"/>
      <c r="R233" s="508"/>
      <c r="S233" s="508"/>
      <c r="T233" s="508"/>
      <c r="U233" s="508"/>
      <c r="V233" s="508"/>
      <c r="W233" s="508"/>
      <c r="X233" s="508"/>
    </row>
    <row r="234" spans="1:24" ht="12.75">
      <c r="A234" s="237"/>
      <c r="B234" s="248"/>
      <c r="F234" s="345"/>
      <c r="G234" s="345"/>
      <c r="H234" s="508"/>
      <c r="I234" s="508"/>
      <c r="J234" s="508"/>
      <c r="K234" s="508"/>
      <c r="L234" s="508"/>
      <c r="M234" s="508"/>
      <c r="N234" s="508"/>
      <c r="O234" s="508"/>
      <c r="P234" s="508"/>
      <c r="Q234" s="508"/>
      <c r="R234" s="508"/>
      <c r="S234" s="508"/>
      <c r="T234" s="508"/>
      <c r="U234" s="508"/>
      <c r="V234" s="508"/>
      <c r="W234" s="508"/>
      <c r="X234" s="508"/>
    </row>
    <row r="235" spans="1:24" ht="12.75">
      <c r="A235" s="237"/>
      <c r="B235" s="248"/>
      <c r="F235" s="345"/>
      <c r="G235" s="345"/>
      <c r="H235" s="508"/>
      <c r="I235" s="508"/>
      <c r="J235" s="508"/>
      <c r="K235" s="508"/>
      <c r="L235" s="508"/>
      <c r="M235" s="508"/>
      <c r="N235" s="508"/>
      <c r="O235" s="508"/>
      <c r="P235" s="508"/>
      <c r="Q235" s="508"/>
      <c r="R235" s="508"/>
      <c r="S235" s="508"/>
      <c r="T235" s="508"/>
      <c r="U235" s="508"/>
      <c r="V235" s="508"/>
      <c r="W235" s="508"/>
      <c r="X235" s="508"/>
    </row>
    <row r="236" spans="1:24" ht="12.75">
      <c r="A236" s="237"/>
      <c r="B236" s="248"/>
      <c r="F236" s="345"/>
      <c r="G236" s="345"/>
      <c r="H236" s="508"/>
      <c r="I236" s="508"/>
      <c r="J236" s="508"/>
      <c r="K236" s="508"/>
      <c r="L236" s="508"/>
      <c r="M236" s="508"/>
      <c r="N236" s="508"/>
      <c r="O236" s="508"/>
      <c r="P236" s="508"/>
      <c r="Q236" s="508"/>
      <c r="R236" s="508"/>
      <c r="S236" s="508"/>
      <c r="T236" s="508"/>
      <c r="U236" s="508"/>
      <c r="V236" s="508"/>
      <c r="W236" s="508"/>
      <c r="X236" s="508"/>
    </row>
    <row r="237" spans="1:24" ht="12.75">
      <c r="A237" s="237"/>
      <c r="B237" s="248"/>
      <c r="F237" s="345"/>
      <c r="G237" s="345"/>
      <c r="H237" s="508"/>
      <c r="I237" s="508"/>
      <c r="J237" s="508"/>
      <c r="K237" s="508"/>
      <c r="L237" s="508"/>
      <c r="M237" s="508"/>
      <c r="N237" s="508"/>
      <c r="O237" s="508"/>
      <c r="P237" s="508"/>
      <c r="Q237" s="508"/>
      <c r="R237" s="508"/>
      <c r="S237" s="508"/>
      <c r="T237" s="508"/>
      <c r="U237" s="508"/>
      <c r="V237" s="508"/>
      <c r="W237" s="508"/>
      <c r="X237" s="508"/>
    </row>
    <row r="238" spans="1:24" ht="12.75">
      <c r="A238" s="237"/>
      <c r="B238" s="248"/>
      <c r="F238" s="345"/>
      <c r="G238" s="345"/>
      <c r="H238" s="508"/>
      <c r="I238" s="508"/>
      <c r="J238" s="508"/>
      <c r="K238" s="508"/>
      <c r="L238" s="508"/>
      <c r="M238" s="508"/>
      <c r="N238" s="508"/>
      <c r="O238" s="508"/>
      <c r="P238" s="508"/>
      <c r="Q238" s="508"/>
      <c r="R238" s="508"/>
      <c r="S238" s="508"/>
      <c r="T238" s="508"/>
      <c r="U238" s="508"/>
      <c r="V238" s="508"/>
      <c r="W238" s="508"/>
      <c r="X238" s="508"/>
    </row>
    <row r="239" spans="1:24" ht="12.75">
      <c r="A239" s="237"/>
      <c r="B239" s="248"/>
      <c r="F239" s="345"/>
      <c r="G239" s="345"/>
      <c r="H239" s="508"/>
      <c r="I239" s="508"/>
      <c r="J239" s="508"/>
      <c r="K239" s="508"/>
      <c r="L239" s="508"/>
      <c r="M239" s="508"/>
      <c r="N239" s="508"/>
      <c r="O239" s="508"/>
      <c r="P239" s="508"/>
      <c r="Q239" s="508"/>
      <c r="R239" s="508"/>
      <c r="S239" s="508"/>
      <c r="T239" s="508"/>
      <c r="U239" s="508"/>
      <c r="V239" s="508"/>
      <c r="W239" s="508"/>
      <c r="X239" s="508"/>
    </row>
    <row r="240" spans="1:24" ht="12.75">
      <c r="A240" s="237"/>
      <c r="B240" s="248"/>
      <c r="F240" s="345"/>
      <c r="G240" s="345"/>
      <c r="H240" s="508"/>
      <c r="I240" s="508"/>
      <c r="J240" s="508"/>
      <c r="K240" s="508"/>
      <c r="L240" s="508"/>
      <c r="M240" s="508"/>
      <c r="N240" s="508"/>
      <c r="O240" s="508"/>
      <c r="P240" s="508"/>
      <c r="Q240" s="508"/>
      <c r="R240" s="508"/>
      <c r="S240" s="508"/>
      <c r="T240" s="508"/>
      <c r="U240" s="508"/>
      <c r="V240" s="508"/>
      <c r="W240" s="508"/>
      <c r="X240" s="508"/>
    </row>
    <row r="241" spans="1:24" ht="12.75">
      <c r="A241" s="237"/>
      <c r="B241" s="248"/>
      <c r="F241" s="345"/>
      <c r="G241" s="345"/>
      <c r="H241" s="508"/>
      <c r="I241" s="508"/>
      <c r="J241" s="508"/>
      <c r="K241" s="508"/>
      <c r="L241" s="508"/>
      <c r="M241" s="508"/>
      <c r="N241" s="508"/>
      <c r="O241" s="508"/>
      <c r="P241" s="508"/>
      <c r="Q241" s="508"/>
      <c r="R241" s="508"/>
      <c r="S241" s="508"/>
      <c r="T241" s="508"/>
      <c r="U241" s="508"/>
      <c r="V241" s="508"/>
      <c r="W241" s="508"/>
      <c r="X241" s="508"/>
    </row>
    <row r="242" spans="1:24" ht="12.75">
      <c r="A242" s="237"/>
      <c r="B242" s="248"/>
      <c r="F242" s="345"/>
      <c r="G242" s="345"/>
      <c r="H242" s="508"/>
      <c r="I242" s="508"/>
      <c r="J242" s="508"/>
      <c r="K242" s="508"/>
      <c r="L242" s="508"/>
      <c r="M242" s="508"/>
      <c r="N242" s="508"/>
      <c r="O242" s="508"/>
      <c r="P242" s="508"/>
      <c r="Q242" s="508"/>
      <c r="R242" s="508"/>
      <c r="S242" s="508"/>
      <c r="T242" s="508"/>
      <c r="U242" s="508"/>
      <c r="V242" s="508"/>
      <c r="W242" s="508"/>
      <c r="X242" s="508"/>
    </row>
    <row r="243" spans="1:24" ht="12.75">
      <c r="A243" s="237"/>
      <c r="B243" s="248"/>
      <c r="F243" s="345"/>
      <c r="G243" s="345"/>
      <c r="H243" s="508"/>
      <c r="I243" s="508"/>
      <c r="J243" s="508"/>
      <c r="K243" s="508"/>
      <c r="L243" s="508"/>
      <c r="M243" s="508"/>
      <c r="N243" s="508"/>
      <c r="O243" s="508"/>
      <c r="P243" s="508"/>
      <c r="Q243" s="508"/>
      <c r="R243" s="508"/>
      <c r="S243" s="508"/>
      <c r="T243" s="508"/>
      <c r="U243" s="508"/>
      <c r="V243" s="508"/>
      <c r="W243" s="508"/>
      <c r="X243" s="508"/>
    </row>
    <row r="244" spans="1:24" ht="12.75">
      <c r="A244" s="237"/>
      <c r="B244" s="248"/>
      <c r="F244" s="345"/>
      <c r="G244" s="345"/>
      <c r="H244" s="508"/>
      <c r="I244" s="508"/>
      <c r="J244" s="508"/>
      <c r="K244" s="508"/>
      <c r="L244" s="508"/>
      <c r="M244" s="508"/>
      <c r="N244" s="508"/>
      <c r="O244" s="508"/>
      <c r="P244" s="508"/>
      <c r="Q244" s="508"/>
      <c r="R244" s="508"/>
      <c r="S244" s="508"/>
      <c r="T244" s="508"/>
      <c r="U244" s="508"/>
      <c r="V244" s="508"/>
      <c r="W244" s="508"/>
      <c r="X244" s="508"/>
    </row>
    <row r="245" spans="1:24" ht="12.75">
      <c r="A245" s="237"/>
      <c r="B245" s="248"/>
      <c r="F245" s="345"/>
      <c r="G245" s="345"/>
      <c r="H245" s="508"/>
      <c r="I245" s="508"/>
      <c r="J245" s="508"/>
      <c r="K245" s="508"/>
      <c r="L245" s="508"/>
      <c r="M245" s="508"/>
      <c r="N245" s="508"/>
      <c r="O245" s="508"/>
      <c r="P245" s="508"/>
      <c r="Q245" s="508"/>
      <c r="R245" s="508"/>
      <c r="S245" s="508"/>
      <c r="T245" s="508"/>
      <c r="U245" s="508"/>
      <c r="V245" s="508"/>
      <c r="W245" s="508"/>
      <c r="X245" s="508"/>
    </row>
    <row r="246" spans="1:24" ht="12.75">
      <c r="A246" s="237"/>
      <c r="B246" s="248"/>
      <c r="F246" s="345"/>
      <c r="G246" s="345"/>
      <c r="H246" s="508"/>
      <c r="I246" s="508"/>
      <c r="J246" s="508"/>
      <c r="K246" s="508"/>
      <c r="L246" s="508"/>
      <c r="M246" s="508"/>
      <c r="N246" s="508"/>
      <c r="O246" s="508"/>
      <c r="P246" s="508"/>
      <c r="Q246" s="508"/>
      <c r="R246" s="508"/>
      <c r="S246" s="508"/>
      <c r="T246" s="508"/>
      <c r="U246" s="508"/>
      <c r="V246" s="508"/>
      <c r="W246" s="508"/>
      <c r="X246" s="508"/>
    </row>
    <row r="247" spans="1:24" ht="12.75">
      <c r="A247" s="237"/>
      <c r="B247" s="248"/>
      <c r="F247" s="345"/>
      <c r="G247" s="345"/>
      <c r="H247" s="508"/>
      <c r="I247" s="508"/>
      <c r="J247" s="508"/>
      <c r="K247" s="508"/>
      <c r="L247" s="508"/>
      <c r="M247" s="508"/>
      <c r="N247" s="508"/>
      <c r="O247" s="508"/>
      <c r="P247" s="508"/>
      <c r="Q247" s="508"/>
      <c r="R247" s="508"/>
      <c r="S247" s="508"/>
      <c r="T247" s="508"/>
      <c r="U247" s="508"/>
      <c r="V247" s="508"/>
      <c r="W247" s="508"/>
      <c r="X247" s="508"/>
    </row>
    <row r="248" spans="1:24" ht="12.75">
      <c r="A248" s="237"/>
      <c r="B248" s="248"/>
      <c r="F248" s="345"/>
      <c r="G248" s="345"/>
      <c r="H248" s="508"/>
      <c r="I248" s="508"/>
      <c r="J248" s="508"/>
      <c r="K248" s="508"/>
      <c r="L248" s="508"/>
      <c r="M248" s="508"/>
      <c r="N248" s="508"/>
      <c r="O248" s="508"/>
      <c r="P248" s="508"/>
      <c r="Q248" s="508"/>
      <c r="R248" s="508"/>
      <c r="S248" s="508"/>
      <c r="T248" s="508"/>
      <c r="U248" s="508"/>
      <c r="V248" s="508"/>
      <c r="W248" s="508"/>
      <c r="X248" s="508"/>
    </row>
    <row r="249" spans="1:24" ht="12.75">
      <c r="A249" s="237"/>
      <c r="B249" s="248"/>
      <c r="F249" s="345"/>
      <c r="G249" s="345"/>
      <c r="H249" s="508"/>
      <c r="I249" s="508"/>
      <c r="J249" s="508"/>
      <c r="K249" s="508"/>
      <c r="L249" s="508"/>
      <c r="M249" s="508"/>
      <c r="N249" s="508"/>
      <c r="O249" s="508"/>
      <c r="P249" s="508"/>
      <c r="Q249" s="508"/>
      <c r="R249" s="508"/>
      <c r="S249" s="508"/>
      <c r="T249" s="508"/>
      <c r="U249" s="508"/>
      <c r="V249" s="508"/>
      <c r="W249" s="508"/>
      <c r="X249" s="508"/>
    </row>
    <row r="250" spans="1:24" ht="12.75">
      <c r="A250" s="237"/>
      <c r="B250" s="248"/>
      <c r="F250" s="345"/>
      <c r="G250" s="345"/>
      <c r="H250" s="508"/>
      <c r="I250" s="508"/>
      <c r="J250" s="508"/>
      <c r="K250" s="508"/>
      <c r="L250" s="508"/>
      <c r="M250" s="508"/>
      <c r="N250" s="508"/>
      <c r="O250" s="508"/>
      <c r="P250" s="508"/>
      <c r="Q250" s="508"/>
      <c r="R250" s="508"/>
      <c r="S250" s="508"/>
      <c r="T250" s="508"/>
      <c r="U250" s="508"/>
      <c r="V250" s="508"/>
      <c r="W250" s="508"/>
      <c r="X250" s="508"/>
    </row>
    <row r="251" spans="1:24" ht="12.75">
      <c r="A251" s="237"/>
      <c r="B251" s="248"/>
      <c r="F251" s="345"/>
      <c r="G251" s="345"/>
      <c r="H251" s="508"/>
      <c r="I251" s="508"/>
      <c r="J251" s="508"/>
      <c r="K251" s="508"/>
      <c r="L251" s="508"/>
      <c r="M251" s="508"/>
      <c r="N251" s="508"/>
      <c r="O251" s="508"/>
      <c r="P251" s="508"/>
      <c r="Q251" s="508"/>
      <c r="R251" s="508"/>
      <c r="S251" s="508"/>
      <c r="T251" s="508"/>
      <c r="U251" s="508"/>
      <c r="V251" s="508"/>
      <c r="W251" s="508"/>
      <c r="X251" s="508"/>
    </row>
    <row r="252" spans="1:24" ht="12.75">
      <c r="A252" s="237"/>
      <c r="B252" s="248"/>
      <c r="F252" s="345"/>
      <c r="G252" s="345"/>
      <c r="H252" s="508"/>
      <c r="I252" s="508"/>
      <c r="J252" s="508"/>
      <c r="K252" s="508"/>
      <c r="L252" s="508"/>
      <c r="M252" s="508"/>
      <c r="N252" s="508"/>
      <c r="O252" s="508"/>
      <c r="P252" s="508"/>
      <c r="Q252" s="508"/>
      <c r="R252" s="508"/>
      <c r="S252" s="508"/>
      <c r="T252" s="508"/>
      <c r="U252" s="508"/>
      <c r="V252" s="508"/>
      <c r="W252" s="508"/>
      <c r="X252" s="508"/>
    </row>
    <row r="253" spans="1:24" ht="12.75">
      <c r="A253" s="237"/>
      <c r="B253" s="248"/>
      <c r="F253" s="345"/>
      <c r="G253" s="345"/>
      <c r="H253" s="508"/>
      <c r="I253" s="508"/>
      <c r="J253" s="508"/>
      <c r="K253" s="508"/>
      <c r="L253" s="508"/>
      <c r="M253" s="508"/>
      <c r="N253" s="508"/>
      <c r="O253" s="508"/>
      <c r="P253" s="508"/>
      <c r="Q253" s="508"/>
      <c r="R253" s="508"/>
      <c r="S253" s="508"/>
      <c r="T253" s="508"/>
      <c r="U253" s="508"/>
      <c r="V253" s="508"/>
      <c r="W253" s="508"/>
      <c r="X253" s="508"/>
    </row>
    <row r="254" spans="1:24" ht="12.75">
      <c r="A254" s="237"/>
      <c r="B254" s="248"/>
      <c r="F254" s="345"/>
      <c r="G254" s="345"/>
      <c r="H254" s="508"/>
      <c r="I254" s="508"/>
      <c r="J254" s="508"/>
      <c r="K254" s="508"/>
      <c r="L254" s="508"/>
      <c r="M254" s="508"/>
      <c r="N254" s="508"/>
      <c r="O254" s="508"/>
      <c r="P254" s="508"/>
      <c r="Q254" s="508"/>
      <c r="R254" s="508"/>
      <c r="S254" s="508"/>
      <c r="T254" s="508"/>
      <c r="U254" s="508"/>
      <c r="V254" s="508"/>
      <c r="W254" s="508"/>
      <c r="X254" s="508"/>
    </row>
    <row r="255" spans="1:24" ht="12.75">
      <c r="A255" s="237"/>
      <c r="B255" s="248"/>
      <c r="F255" s="345"/>
      <c r="G255" s="345"/>
      <c r="H255" s="508"/>
      <c r="I255" s="508"/>
      <c r="J255" s="508"/>
      <c r="K255" s="508"/>
      <c r="L255" s="508"/>
      <c r="M255" s="508"/>
      <c r="N255" s="508"/>
      <c r="O255" s="508"/>
      <c r="P255" s="508"/>
      <c r="Q255" s="508"/>
      <c r="R255" s="508"/>
      <c r="S255" s="508"/>
      <c r="T255" s="508"/>
      <c r="U255" s="508"/>
      <c r="V255" s="508"/>
      <c r="W255" s="508"/>
      <c r="X255" s="508"/>
    </row>
    <row r="256" spans="1:24" ht="12.75">
      <c r="A256" s="237"/>
      <c r="B256" s="248"/>
      <c r="F256" s="345"/>
      <c r="G256" s="345"/>
      <c r="H256" s="508"/>
      <c r="I256" s="508"/>
      <c r="J256" s="508"/>
      <c r="K256" s="508"/>
      <c r="L256" s="508"/>
      <c r="M256" s="508"/>
      <c r="N256" s="508"/>
      <c r="O256" s="508"/>
      <c r="P256" s="508"/>
      <c r="Q256" s="508"/>
      <c r="R256" s="508"/>
      <c r="S256" s="508"/>
      <c r="T256" s="508"/>
      <c r="U256" s="508"/>
      <c r="V256" s="508"/>
      <c r="W256" s="508"/>
      <c r="X256" s="508"/>
    </row>
    <row r="257" spans="1:24" ht="12.75">
      <c r="A257" s="237"/>
      <c r="B257" s="248"/>
      <c r="F257" s="345"/>
      <c r="G257" s="345"/>
      <c r="H257" s="508"/>
      <c r="I257" s="508"/>
      <c r="J257" s="508"/>
      <c r="K257" s="508"/>
      <c r="L257" s="508"/>
      <c r="M257" s="508"/>
      <c r="N257" s="508"/>
      <c r="O257" s="508"/>
      <c r="P257" s="508"/>
      <c r="Q257" s="508"/>
      <c r="R257" s="508"/>
      <c r="S257" s="508"/>
      <c r="T257" s="508"/>
      <c r="U257" s="508"/>
      <c r="V257" s="508"/>
      <c r="W257" s="508"/>
      <c r="X257" s="508"/>
    </row>
    <row r="258" spans="1:24" ht="12.75">
      <c r="A258" s="237"/>
      <c r="B258" s="248"/>
      <c r="F258" s="345"/>
      <c r="G258" s="345"/>
      <c r="H258" s="508"/>
      <c r="I258" s="508"/>
      <c r="J258" s="508"/>
      <c r="K258" s="508"/>
      <c r="L258" s="508"/>
      <c r="M258" s="508"/>
      <c r="N258" s="508"/>
      <c r="O258" s="508"/>
      <c r="P258" s="508"/>
      <c r="Q258" s="508"/>
      <c r="R258" s="508"/>
      <c r="S258" s="508"/>
      <c r="T258" s="508"/>
      <c r="U258" s="508"/>
      <c r="V258" s="508"/>
      <c r="W258" s="508"/>
      <c r="X258" s="508"/>
    </row>
    <row r="259" spans="1:24" ht="12.75">
      <c r="A259" s="237"/>
      <c r="B259" s="248"/>
      <c r="F259" s="345"/>
      <c r="G259" s="345"/>
      <c r="H259" s="508"/>
      <c r="I259" s="508"/>
      <c r="J259" s="508"/>
      <c r="K259" s="508"/>
      <c r="L259" s="508"/>
      <c r="M259" s="508"/>
      <c r="N259" s="508"/>
      <c r="O259" s="508"/>
      <c r="P259" s="508"/>
      <c r="Q259" s="508"/>
      <c r="R259" s="508"/>
      <c r="S259" s="508"/>
      <c r="T259" s="508"/>
      <c r="U259" s="508"/>
      <c r="V259" s="508"/>
      <c r="W259" s="508"/>
      <c r="X259" s="508"/>
    </row>
    <row r="260" spans="1:24" ht="12.75">
      <c r="A260" s="237"/>
      <c r="B260" s="248"/>
      <c r="F260" s="345"/>
      <c r="G260" s="345"/>
      <c r="H260" s="508"/>
      <c r="I260" s="508"/>
      <c r="J260" s="508"/>
      <c r="K260" s="508"/>
      <c r="L260" s="508"/>
      <c r="M260" s="508"/>
      <c r="N260" s="508"/>
      <c r="O260" s="508"/>
      <c r="P260" s="508"/>
      <c r="Q260" s="508"/>
      <c r="R260" s="508"/>
      <c r="S260" s="508"/>
      <c r="T260" s="508"/>
      <c r="U260" s="508"/>
      <c r="V260" s="508"/>
      <c r="W260" s="508"/>
      <c r="X260" s="508"/>
    </row>
    <row r="261" spans="1:24" ht="12.75">
      <c r="A261" s="237"/>
      <c r="B261" s="248"/>
      <c r="F261" s="345"/>
      <c r="G261" s="345"/>
      <c r="H261" s="508"/>
      <c r="I261" s="508"/>
      <c r="J261" s="508"/>
      <c r="K261" s="508"/>
      <c r="L261" s="508"/>
      <c r="M261" s="508"/>
      <c r="N261" s="508"/>
      <c r="O261" s="508"/>
      <c r="P261" s="508"/>
      <c r="Q261" s="508"/>
      <c r="R261" s="508"/>
      <c r="S261" s="508"/>
      <c r="T261" s="508"/>
      <c r="U261" s="508"/>
      <c r="V261" s="508"/>
      <c r="W261" s="508"/>
      <c r="X261" s="508"/>
    </row>
    <row r="262" spans="1:24" ht="12.75">
      <c r="A262" s="237"/>
      <c r="B262" s="248"/>
      <c r="F262" s="345"/>
      <c r="G262" s="345"/>
      <c r="H262" s="508"/>
      <c r="I262" s="508"/>
      <c r="J262" s="508"/>
      <c r="K262" s="508"/>
      <c r="L262" s="508"/>
      <c r="M262" s="508"/>
      <c r="N262" s="508"/>
      <c r="O262" s="508"/>
      <c r="P262" s="508"/>
      <c r="Q262" s="508"/>
      <c r="R262" s="508"/>
      <c r="S262" s="508"/>
      <c r="T262" s="508"/>
      <c r="U262" s="508"/>
      <c r="V262" s="508"/>
      <c r="W262" s="508"/>
      <c r="X262" s="508"/>
    </row>
    <row r="263" spans="1:24" ht="12.75">
      <c r="A263" s="237"/>
      <c r="B263" s="248"/>
      <c r="F263" s="345"/>
      <c r="G263" s="345"/>
      <c r="H263" s="508"/>
      <c r="I263" s="508"/>
      <c r="J263" s="508"/>
      <c r="K263" s="508"/>
      <c r="L263" s="508"/>
      <c r="M263" s="508"/>
      <c r="N263" s="508"/>
      <c r="O263" s="508"/>
      <c r="P263" s="508"/>
      <c r="Q263" s="508"/>
      <c r="R263" s="508"/>
      <c r="S263" s="508"/>
      <c r="T263" s="508"/>
      <c r="U263" s="508"/>
      <c r="V263" s="508"/>
      <c r="W263" s="508"/>
      <c r="X263" s="508"/>
    </row>
    <row r="264" spans="1:24" ht="12.75">
      <c r="A264" s="237"/>
      <c r="B264" s="248"/>
      <c r="F264" s="345"/>
      <c r="G264" s="345"/>
      <c r="H264" s="508"/>
      <c r="I264" s="508"/>
      <c r="J264" s="508"/>
      <c r="K264" s="508"/>
      <c r="L264" s="508"/>
      <c r="M264" s="508"/>
      <c r="N264" s="508"/>
      <c r="O264" s="508"/>
      <c r="P264" s="508"/>
      <c r="Q264" s="508"/>
      <c r="R264" s="508"/>
      <c r="S264" s="508"/>
      <c r="T264" s="508"/>
      <c r="U264" s="508"/>
      <c r="V264" s="508"/>
      <c r="W264" s="508"/>
      <c r="X264" s="508"/>
    </row>
    <row r="265" spans="1:24" ht="12.75">
      <c r="A265" s="237"/>
      <c r="B265" s="248"/>
      <c r="F265" s="345"/>
      <c r="G265" s="345"/>
      <c r="H265" s="508"/>
      <c r="I265" s="508"/>
      <c r="J265" s="508"/>
      <c r="K265" s="508"/>
      <c r="L265" s="508"/>
      <c r="M265" s="508"/>
      <c r="N265" s="508"/>
      <c r="O265" s="508"/>
      <c r="P265" s="508"/>
      <c r="Q265" s="508"/>
      <c r="R265" s="508"/>
      <c r="S265" s="508"/>
      <c r="T265" s="508"/>
      <c r="U265" s="508"/>
      <c r="V265" s="508"/>
      <c r="W265" s="508"/>
      <c r="X265" s="508"/>
    </row>
    <row r="266" spans="1:24" ht="12.75">
      <c r="A266" s="237"/>
      <c r="B266" s="248"/>
      <c r="F266" s="345"/>
      <c r="G266" s="345"/>
      <c r="H266" s="508"/>
      <c r="I266" s="508"/>
      <c r="J266" s="508"/>
      <c r="K266" s="508"/>
      <c r="L266" s="508"/>
      <c r="M266" s="508"/>
      <c r="N266" s="508"/>
      <c r="O266" s="508"/>
      <c r="P266" s="508"/>
      <c r="Q266" s="508"/>
      <c r="R266" s="508"/>
      <c r="S266" s="508"/>
      <c r="T266" s="508"/>
      <c r="U266" s="508"/>
      <c r="V266" s="508"/>
      <c r="W266" s="508"/>
      <c r="X266" s="508"/>
    </row>
    <row r="267" spans="1:24" ht="12.75">
      <c r="A267" s="237"/>
      <c r="B267" s="248"/>
      <c r="F267" s="345"/>
      <c r="G267" s="345"/>
      <c r="H267" s="508"/>
      <c r="I267" s="508"/>
      <c r="J267" s="508"/>
      <c r="K267" s="508"/>
      <c r="L267" s="508"/>
      <c r="M267" s="508"/>
      <c r="N267" s="508"/>
      <c r="O267" s="508"/>
      <c r="P267" s="508"/>
      <c r="Q267" s="508"/>
      <c r="R267" s="508"/>
      <c r="S267" s="508"/>
      <c r="T267" s="508"/>
      <c r="U267" s="508"/>
      <c r="V267" s="508"/>
      <c r="W267" s="508"/>
      <c r="X267" s="508"/>
    </row>
    <row r="268" spans="1:24" ht="12.75">
      <c r="A268" s="237"/>
      <c r="B268" s="248"/>
      <c r="F268" s="345"/>
      <c r="G268" s="345"/>
      <c r="H268" s="508"/>
      <c r="I268" s="508"/>
      <c r="J268" s="508"/>
      <c r="K268" s="508"/>
      <c r="L268" s="508"/>
      <c r="M268" s="508"/>
      <c r="N268" s="508"/>
      <c r="O268" s="508"/>
      <c r="P268" s="508"/>
      <c r="Q268" s="508"/>
      <c r="R268" s="508"/>
      <c r="S268" s="508"/>
      <c r="T268" s="508"/>
      <c r="U268" s="508"/>
      <c r="V268" s="508"/>
      <c r="W268" s="508"/>
      <c r="X268" s="508"/>
    </row>
    <row r="269" spans="1:24" ht="12.75">
      <c r="A269" s="237"/>
      <c r="B269" s="248"/>
      <c r="F269" s="345"/>
      <c r="G269" s="345"/>
      <c r="H269" s="508"/>
      <c r="I269" s="508"/>
      <c r="J269" s="508"/>
      <c r="K269" s="508"/>
      <c r="L269" s="508"/>
      <c r="M269" s="508"/>
      <c r="N269" s="508"/>
      <c r="O269" s="508"/>
      <c r="P269" s="508"/>
      <c r="Q269" s="508"/>
      <c r="R269" s="508"/>
      <c r="S269" s="508"/>
      <c r="T269" s="508"/>
      <c r="U269" s="508"/>
      <c r="V269" s="508"/>
      <c r="W269" s="508"/>
      <c r="X269" s="508"/>
    </row>
    <row r="270" spans="1:24" ht="12.75">
      <c r="A270" s="237"/>
      <c r="B270" s="248"/>
      <c r="F270" s="345"/>
      <c r="G270" s="345"/>
      <c r="H270" s="508"/>
      <c r="I270" s="508"/>
      <c r="J270" s="508"/>
      <c r="K270" s="508"/>
      <c r="L270" s="508"/>
      <c r="M270" s="508"/>
      <c r="N270" s="508"/>
      <c r="O270" s="508"/>
      <c r="P270" s="508"/>
      <c r="Q270" s="508"/>
      <c r="R270" s="508"/>
      <c r="S270" s="508"/>
      <c r="T270" s="508"/>
      <c r="U270" s="508"/>
      <c r="V270" s="508"/>
      <c r="W270" s="508"/>
      <c r="X270" s="508"/>
    </row>
    <row r="271" spans="1:24" ht="12.75">
      <c r="A271" s="237"/>
      <c r="B271" s="248"/>
      <c r="F271" s="345"/>
      <c r="G271" s="345"/>
      <c r="H271" s="508"/>
      <c r="I271" s="508"/>
      <c r="J271" s="508"/>
      <c r="K271" s="508"/>
      <c r="L271" s="508"/>
      <c r="M271" s="508"/>
      <c r="N271" s="508"/>
      <c r="O271" s="508"/>
      <c r="P271" s="508"/>
      <c r="Q271" s="508"/>
      <c r="R271" s="508"/>
      <c r="S271" s="508"/>
      <c r="T271" s="508"/>
      <c r="U271" s="508"/>
      <c r="V271" s="508"/>
      <c r="W271" s="508"/>
      <c r="X271" s="508"/>
    </row>
    <row r="272" spans="1:24" ht="12.75">
      <c r="A272" s="237"/>
      <c r="B272" s="248"/>
      <c r="F272" s="345"/>
      <c r="G272" s="345"/>
      <c r="H272" s="508"/>
      <c r="I272" s="508"/>
      <c r="J272" s="508"/>
      <c r="K272" s="508"/>
      <c r="L272" s="508"/>
      <c r="M272" s="508"/>
      <c r="N272" s="508"/>
      <c r="O272" s="508"/>
      <c r="P272" s="508"/>
      <c r="Q272" s="508"/>
      <c r="R272" s="508"/>
      <c r="S272" s="508"/>
      <c r="T272" s="508"/>
      <c r="U272" s="508"/>
      <c r="V272" s="508"/>
      <c r="W272" s="508"/>
      <c r="X272" s="508"/>
    </row>
    <row r="273" spans="1:24" ht="12.75">
      <c r="A273" s="237"/>
      <c r="B273" s="248"/>
      <c r="F273" s="345"/>
      <c r="G273" s="345"/>
      <c r="H273" s="508"/>
      <c r="I273" s="508"/>
      <c r="J273" s="508"/>
      <c r="K273" s="508"/>
      <c r="L273" s="508"/>
      <c r="M273" s="508"/>
      <c r="N273" s="508"/>
      <c r="O273" s="508"/>
      <c r="P273" s="508"/>
      <c r="Q273" s="508"/>
      <c r="R273" s="508"/>
      <c r="S273" s="508"/>
      <c r="T273" s="508"/>
      <c r="U273" s="508"/>
      <c r="V273" s="508"/>
      <c r="W273" s="508"/>
      <c r="X273" s="508"/>
    </row>
    <row r="274" spans="1:24" ht="12.75">
      <c r="A274" s="237"/>
      <c r="B274" s="248"/>
      <c r="F274" s="345"/>
      <c r="G274" s="345"/>
      <c r="H274" s="508"/>
      <c r="I274" s="508"/>
      <c r="J274" s="508"/>
      <c r="K274" s="508"/>
      <c r="L274" s="508"/>
      <c r="M274" s="508"/>
      <c r="N274" s="508"/>
      <c r="O274" s="508"/>
      <c r="P274" s="508"/>
      <c r="Q274" s="508"/>
      <c r="R274" s="508"/>
      <c r="S274" s="508"/>
      <c r="T274" s="508"/>
      <c r="U274" s="508"/>
      <c r="V274" s="508"/>
      <c r="W274" s="508"/>
      <c r="X274" s="508"/>
    </row>
    <row r="275" spans="1:24" ht="12.75">
      <c r="A275" s="237"/>
      <c r="B275" s="248"/>
      <c r="F275" s="345"/>
      <c r="G275" s="345"/>
      <c r="H275" s="508"/>
      <c r="I275" s="508"/>
      <c r="J275" s="508"/>
      <c r="K275" s="508"/>
      <c r="L275" s="508"/>
      <c r="M275" s="508"/>
      <c r="N275" s="508"/>
      <c r="O275" s="508"/>
      <c r="P275" s="508"/>
      <c r="Q275" s="508"/>
      <c r="R275" s="508"/>
      <c r="S275" s="508"/>
      <c r="T275" s="508"/>
      <c r="U275" s="508"/>
      <c r="V275" s="508"/>
      <c r="W275" s="508"/>
      <c r="X275" s="508"/>
    </row>
    <row r="276" spans="1:24" ht="12.75">
      <c r="A276" s="237"/>
      <c r="B276" s="248"/>
      <c r="F276" s="345"/>
      <c r="G276" s="345"/>
      <c r="H276" s="508"/>
      <c r="I276" s="508"/>
      <c r="J276" s="508"/>
      <c r="K276" s="508"/>
      <c r="L276" s="508"/>
      <c r="M276" s="508"/>
      <c r="N276" s="508"/>
      <c r="O276" s="508"/>
      <c r="P276" s="508"/>
      <c r="Q276" s="508"/>
      <c r="R276" s="508"/>
      <c r="S276" s="508"/>
      <c r="T276" s="508"/>
      <c r="U276" s="508"/>
      <c r="V276" s="508"/>
      <c r="W276" s="508"/>
      <c r="X276" s="508"/>
    </row>
    <row r="277" spans="1:24" ht="12.75">
      <c r="A277" s="237"/>
      <c r="B277" s="248"/>
      <c r="F277" s="345"/>
      <c r="G277" s="345"/>
      <c r="H277" s="508"/>
      <c r="I277" s="508"/>
      <c r="J277" s="508"/>
      <c r="K277" s="508"/>
      <c r="L277" s="508"/>
      <c r="M277" s="508"/>
      <c r="N277" s="508"/>
      <c r="O277" s="508"/>
      <c r="P277" s="508"/>
      <c r="Q277" s="508"/>
      <c r="R277" s="508"/>
      <c r="S277" s="508"/>
      <c r="T277" s="508"/>
      <c r="U277" s="508"/>
      <c r="V277" s="508"/>
      <c r="W277" s="508"/>
      <c r="X277" s="508"/>
    </row>
    <row r="278" spans="1:24" ht="12.75">
      <c r="A278" s="237"/>
      <c r="B278" s="248"/>
      <c r="F278" s="345"/>
      <c r="G278" s="345"/>
      <c r="H278" s="508"/>
      <c r="I278" s="508"/>
      <c r="J278" s="508"/>
      <c r="K278" s="508"/>
      <c r="L278" s="508"/>
      <c r="M278" s="508"/>
      <c r="N278" s="508"/>
      <c r="O278" s="508"/>
      <c r="P278" s="508"/>
      <c r="Q278" s="508"/>
      <c r="R278" s="508"/>
      <c r="S278" s="508"/>
      <c r="T278" s="508"/>
      <c r="U278" s="508"/>
      <c r="V278" s="508"/>
      <c r="W278" s="508"/>
      <c r="X278" s="508"/>
    </row>
    <row r="279" spans="1:24" ht="12.75">
      <c r="A279" s="237"/>
      <c r="B279" s="248"/>
      <c r="F279" s="345"/>
      <c r="G279" s="345"/>
      <c r="H279" s="508"/>
      <c r="I279" s="508"/>
      <c r="J279" s="508"/>
      <c r="K279" s="508"/>
      <c r="L279" s="508"/>
      <c r="M279" s="508"/>
      <c r="N279" s="508"/>
      <c r="O279" s="508"/>
      <c r="P279" s="508"/>
      <c r="Q279" s="508"/>
      <c r="R279" s="508"/>
      <c r="S279" s="508"/>
      <c r="T279" s="508"/>
      <c r="U279" s="508"/>
      <c r="V279" s="508"/>
      <c r="W279" s="508"/>
      <c r="X279" s="508"/>
    </row>
    <row r="280" spans="1:24" ht="12.75">
      <c r="A280" s="237"/>
      <c r="B280" s="248"/>
      <c r="F280" s="345"/>
      <c r="G280" s="345"/>
      <c r="H280" s="508"/>
      <c r="I280" s="508"/>
      <c r="J280" s="508"/>
      <c r="K280" s="508"/>
      <c r="L280" s="508"/>
      <c r="M280" s="508"/>
      <c r="N280" s="508"/>
      <c r="O280" s="508"/>
      <c r="P280" s="508"/>
      <c r="Q280" s="508"/>
      <c r="R280" s="508"/>
      <c r="S280" s="508"/>
      <c r="T280" s="508"/>
      <c r="U280" s="508"/>
      <c r="V280" s="508"/>
      <c r="W280" s="508"/>
      <c r="X280" s="508"/>
    </row>
    <row r="281" spans="1:24" ht="12.75">
      <c r="A281" s="237"/>
      <c r="B281" s="248"/>
      <c r="F281" s="345"/>
      <c r="G281" s="345"/>
      <c r="H281" s="508"/>
      <c r="I281" s="508"/>
      <c r="J281" s="508"/>
      <c r="K281" s="508"/>
      <c r="L281" s="508"/>
      <c r="M281" s="508"/>
      <c r="N281" s="508"/>
      <c r="O281" s="508"/>
      <c r="P281" s="508"/>
      <c r="Q281" s="508"/>
      <c r="R281" s="508"/>
      <c r="S281" s="508"/>
      <c r="T281" s="508"/>
      <c r="U281" s="508"/>
      <c r="V281" s="508"/>
      <c r="W281" s="508"/>
      <c r="X281" s="508"/>
    </row>
    <row r="282" spans="1:24" ht="12.75">
      <c r="A282" s="237"/>
      <c r="B282" s="248"/>
      <c r="F282" s="345"/>
      <c r="G282" s="345"/>
      <c r="H282" s="508"/>
      <c r="I282" s="508"/>
      <c r="J282" s="508"/>
      <c r="K282" s="508"/>
      <c r="L282" s="508"/>
      <c r="M282" s="508"/>
      <c r="N282" s="508"/>
      <c r="O282" s="508"/>
      <c r="P282" s="508"/>
      <c r="Q282" s="508"/>
      <c r="R282" s="508"/>
      <c r="S282" s="508"/>
      <c r="T282" s="508"/>
      <c r="U282" s="508"/>
      <c r="V282" s="508"/>
      <c r="W282" s="508"/>
      <c r="X282" s="508"/>
    </row>
    <row r="283" spans="1:24" ht="12.75">
      <c r="A283" s="237"/>
      <c r="B283" s="248"/>
      <c r="F283" s="345"/>
      <c r="G283" s="345"/>
      <c r="H283" s="508"/>
      <c r="I283" s="508"/>
      <c r="J283" s="508"/>
      <c r="K283" s="508"/>
      <c r="L283" s="508"/>
      <c r="M283" s="508"/>
      <c r="N283" s="508"/>
      <c r="O283" s="508"/>
      <c r="P283" s="508"/>
      <c r="Q283" s="508"/>
      <c r="R283" s="508"/>
      <c r="S283" s="508"/>
      <c r="T283" s="508"/>
      <c r="U283" s="508"/>
      <c r="V283" s="508"/>
      <c r="W283" s="508"/>
      <c r="X283" s="508"/>
    </row>
    <row r="284" spans="1:24" ht="12.75">
      <c r="A284" s="237"/>
      <c r="B284" s="248"/>
      <c r="F284" s="345"/>
      <c r="G284" s="345"/>
      <c r="H284" s="508"/>
      <c r="I284" s="508"/>
      <c r="J284" s="508"/>
      <c r="K284" s="508"/>
      <c r="L284" s="508"/>
      <c r="M284" s="508"/>
      <c r="N284" s="508"/>
      <c r="O284" s="508"/>
      <c r="P284" s="508"/>
      <c r="Q284" s="508"/>
      <c r="R284" s="508"/>
      <c r="S284" s="508"/>
      <c r="T284" s="508"/>
      <c r="U284" s="508"/>
      <c r="V284" s="508"/>
      <c r="W284" s="508"/>
      <c r="X284" s="508"/>
    </row>
    <row r="285" spans="1:24" ht="12.75">
      <c r="A285" s="237"/>
      <c r="B285" s="248"/>
      <c r="F285" s="345"/>
      <c r="G285" s="345"/>
      <c r="H285" s="508"/>
      <c r="I285" s="508"/>
      <c r="J285" s="508"/>
      <c r="K285" s="508"/>
      <c r="L285" s="508"/>
      <c r="M285" s="508"/>
      <c r="N285" s="508"/>
      <c r="O285" s="508"/>
      <c r="P285" s="508"/>
      <c r="Q285" s="508"/>
      <c r="R285" s="508"/>
      <c r="S285" s="508"/>
      <c r="T285" s="508"/>
      <c r="U285" s="508"/>
      <c r="V285" s="508"/>
      <c r="W285" s="508"/>
      <c r="X285" s="508"/>
    </row>
    <row r="286" spans="1:24" ht="12.75">
      <c r="A286" s="237"/>
      <c r="B286" s="248"/>
      <c r="F286" s="345"/>
      <c r="G286" s="345"/>
      <c r="H286" s="508"/>
      <c r="I286" s="508"/>
      <c r="J286" s="508"/>
      <c r="K286" s="508"/>
      <c r="L286" s="508"/>
      <c r="M286" s="508"/>
      <c r="N286" s="508"/>
      <c r="O286" s="508"/>
      <c r="P286" s="508"/>
      <c r="Q286" s="508"/>
      <c r="R286" s="508"/>
      <c r="S286" s="508"/>
      <c r="T286" s="508"/>
      <c r="U286" s="508"/>
      <c r="V286" s="508"/>
      <c r="W286" s="508"/>
      <c r="X286" s="508"/>
    </row>
    <row r="287" spans="1:24" ht="12.75">
      <c r="A287" s="237"/>
      <c r="B287" s="248"/>
      <c r="F287" s="345"/>
      <c r="G287" s="345"/>
      <c r="H287" s="508"/>
      <c r="I287" s="508"/>
      <c r="J287" s="508"/>
      <c r="K287" s="508"/>
      <c r="L287" s="508"/>
      <c r="M287" s="508"/>
      <c r="N287" s="508"/>
      <c r="O287" s="508"/>
      <c r="P287" s="508"/>
      <c r="Q287" s="508"/>
      <c r="R287" s="508"/>
      <c r="S287" s="508"/>
      <c r="T287" s="508"/>
      <c r="U287" s="508"/>
      <c r="V287" s="508"/>
      <c r="W287" s="508"/>
      <c r="X287" s="508"/>
    </row>
    <row r="288" spans="1:24" ht="12.75">
      <c r="A288" s="237"/>
      <c r="B288" s="248"/>
      <c r="F288" s="345"/>
      <c r="G288" s="345"/>
      <c r="H288" s="508"/>
      <c r="I288" s="508"/>
      <c r="J288" s="508"/>
      <c r="K288" s="508"/>
      <c r="L288" s="508"/>
      <c r="M288" s="508"/>
      <c r="N288" s="508"/>
      <c r="O288" s="508"/>
      <c r="P288" s="508"/>
      <c r="Q288" s="508"/>
      <c r="R288" s="508"/>
      <c r="S288" s="508"/>
      <c r="T288" s="508"/>
      <c r="U288" s="508"/>
      <c r="V288" s="508"/>
      <c r="W288" s="508"/>
      <c r="X288" s="508"/>
    </row>
    <row r="289" spans="1:24" ht="12.75">
      <c r="A289" s="237"/>
      <c r="B289" s="248"/>
      <c r="F289" s="345"/>
      <c r="G289" s="345"/>
      <c r="H289" s="508"/>
      <c r="I289" s="508"/>
      <c r="J289" s="508"/>
      <c r="K289" s="508"/>
      <c r="L289" s="508"/>
      <c r="M289" s="508"/>
      <c r="N289" s="508"/>
      <c r="O289" s="508"/>
      <c r="P289" s="508"/>
      <c r="Q289" s="508"/>
      <c r="R289" s="508"/>
      <c r="S289" s="508"/>
      <c r="T289" s="508"/>
      <c r="U289" s="508"/>
      <c r="V289" s="508"/>
      <c r="W289" s="508"/>
      <c r="X289" s="508"/>
    </row>
    <row r="290" spans="1:24" ht="12.75">
      <c r="A290" s="237"/>
      <c r="B290" s="248"/>
      <c r="F290" s="345"/>
      <c r="G290" s="345"/>
      <c r="H290" s="508"/>
      <c r="I290" s="508"/>
      <c r="J290" s="508"/>
      <c r="K290" s="508"/>
      <c r="L290" s="508"/>
      <c r="M290" s="508"/>
      <c r="N290" s="508"/>
      <c r="O290" s="508"/>
      <c r="P290" s="508"/>
      <c r="Q290" s="508"/>
      <c r="R290" s="508"/>
      <c r="S290" s="508"/>
      <c r="T290" s="508"/>
      <c r="U290" s="508"/>
      <c r="V290" s="508"/>
      <c r="W290" s="508"/>
      <c r="X290" s="508"/>
    </row>
    <row r="291" spans="1:24" ht="12.75">
      <c r="A291" s="237"/>
      <c r="B291" s="248"/>
      <c r="F291" s="345"/>
      <c r="G291" s="345"/>
      <c r="H291" s="508"/>
      <c r="I291" s="508"/>
      <c r="J291" s="508"/>
      <c r="K291" s="508"/>
      <c r="L291" s="508"/>
      <c r="M291" s="508"/>
      <c r="N291" s="508"/>
      <c r="O291" s="508"/>
      <c r="P291" s="508"/>
      <c r="Q291" s="508"/>
      <c r="R291" s="508"/>
      <c r="S291" s="508"/>
      <c r="T291" s="508"/>
      <c r="U291" s="508"/>
      <c r="V291" s="508"/>
      <c r="W291" s="508"/>
      <c r="X291" s="508"/>
    </row>
    <row r="292" spans="1:24" ht="12.75">
      <c r="A292" s="237"/>
      <c r="B292" s="248"/>
      <c r="F292" s="345"/>
      <c r="G292" s="345"/>
      <c r="H292" s="508"/>
      <c r="I292" s="508"/>
      <c r="J292" s="508"/>
      <c r="K292" s="508"/>
      <c r="L292" s="508"/>
      <c r="M292" s="508"/>
      <c r="N292" s="508"/>
      <c r="O292" s="508"/>
      <c r="P292" s="508"/>
      <c r="Q292" s="508"/>
      <c r="R292" s="508"/>
      <c r="S292" s="508"/>
      <c r="T292" s="508"/>
      <c r="U292" s="508"/>
      <c r="V292" s="508"/>
      <c r="W292" s="508"/>
      <c r="X292" s="508"/>
    </row>
    <row r="293" spans="1:24" ht="12.75">
      <c r="A293" s="237"/>
      <c r="B293" s="248"/>
      <c r="F293" s="345"/>
      <c r="G293" s="345"/>
      <c r="H293" s="508"/>
      <c r="I293" s="508"/>
      <c r="J293" s="508"/>
      <c r="K293" s="508"/>
      <c r="L293" s="508"/>
      <c r="M293" s="508"/>
      <c r="N293" s="508"/>
      <c r="O293" s="508"/>
      <c r="P293" s="508"/>
      <c r="Q293" s="508"/>
      <c r="R293" s="508"/>
      <c r="S293" s="508"/>
      <c r="T293" s="508"/>
      <c r="U293" s="508"/>
      <c r="V293" s="508"/>
      <c r="W293" s="508"/>
      <c r="X293" s="508"/>
    </row>
    <row r="294" spans="1:24" ht="12.75">
      <c r="A294" s="237"/>
      <c r="B294" s="248"/>
      <c r="F294" s="345"/>
      <c r="G294" s="345"/>
      <c r="H294" s="508"/>
      <c r="I294" s="508"/>
      <c r="J294" s="508"/>
      <c r="K294" s="508"/>
      <c r="L294" s="508"/>
      <c r="M294" s="508"/>
      <c r="N294" s="508"/>
      <c r="O294" s="508"/>
      <c r="P294" s="508"/>
      <c r="Q294" s="508"/>
      <c r="R294" s="508"/>
      <c r="S294" s="508"/>
      <c r="T294" s="508"/>
      <c r="U294" s="508"/>
      <c r="V294" s="508"/>
      <c r="W294" s="508"/>
      <c r="X294" s="508"/>
    </row>
  </sheetData>
  <sheetProtection password="FBF2" sheet="1" selectLockedCells="1"/>
  <printOptions/>
  <pageMargins left="0.984251968503937" right="0.3937007874015748" top="0.5905511811023623" bottom="0.5905511811023623" header="0.1968503937007874" footer="0.1968503937007874"/>
  <pageSetup blackAndWhite="1" horizontalDpi="600" verticalDpi="600" orientation="portrait" paperSize="9" scale="91" r:id="rId1"/>
  <headerFooter alignWithMargins="0">
    <oddHeader>&amp;R             PINSS d.o.o. Nova Gorica</oddHeader>
    <oddFooter>&amp;L             &amp;F&amp;RStran &amp;P (&amp;N)</oddFooter>
  </headerFooter>
  <ignoredErrors>
    <ignoredError sqref="G7" formula="1"/>
  </ignoredErrors>
</worksheet>
</file>

<file path=xl/worksheets/sheet3.xml><?xml version="1.0" encoding="utf-8"?>
<worksheet xmlns="http://schemas.openxmlformats.org/spreadsheetml/2006/main" xmlns:r="http://schemas.openxmlformats.org/officeDocument/2006/relationships">
  <dimension ref="A1:IV159"/>
  <sheetViews>
    <sheetView view="pageBreakPreview" zoomScale="115" zoomScaleNormal="139" zoomScaleSheetLayoutView="115" zoomScalePageLayoutView="0" workbookViewId="0" topLeftCell="A1">
      <pane ySplit="1" topLeftCell="A2" activePane="bottomLeft" state="frozen"/>
      <selection pane="topLeft" activeCell="A1" sqref="A1"/>
      <selection pane="bottomLeft" activeCell="E12" sqref="E12"/>
    </sheetView>
  </sheetViews>
  <sheetFormatPr defaultColWidth="11.625" defaultRowHeight="12.75"/>
  <cols>
    <col min="1" max="1" width="5.625" style="101" customWidth="1"/>
    <col min="2" max="2" width="38.00390625" style="86" customWidth="1"/>
    <col min="3" max="3" width="4.625" style="33" customWidth="1"/>
    <col min="4" max="4" width="9.00390625" style="102" customWidth="1"/>
    <col min="5" max="5" width="9.00390625" style="103" customWidth="1"/>
    <col min="6" max="6" width="11.25390625" style="104" customWidth="1"/>
    <col min="7" max="7" width="9.125" style="105" customWidth="1"/>
    <col min="8" max="24" width="9.125" style="474" customWidth="1"/>
    <col min="25" max="179" width="9.125" style="105" customWidth="1"/>
    <col min="180" max="252" width="9.125" style="106" customWidth="1"/>
  </cols>
  <sheetData>
    <row r="1" spans="1:252" s="113" customFormat="1" ht="12" hidden="1">
      <c r="A1" s="108"/>
      <c r="B1" s="109"/>
      <c r="C1" s="107"/>
      <c r="D1" s="110"/>
      <c r="E1" s="111"/>
      <c r="F1" s="112"/>
      <c r="H1" s="473"/>
      <c r="I1" s="473"/>
      <c r="J1" s="473"/>
      <c r="K1" s="473"/>
      <c r="L1" s="473"/>
      <c r="M1" s="473"/>
      <c r="N1" s="473"/>
      <c r="O1" s="473"/>
      <c r="P1" s="473"/>
      <c r="Q1" s="473"/>
      <c r="R1" s="473"/>
      <c r="S1" s="473"/>
      <c r="T1" s="473"/>
      <c r="U1" s="473"/>
      <c r="V1" s="473"/>
      <c r="W1" s="473"/>
      <c r="X1" s="473"/>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row>
    <row r="2" spans="1:6" ht="12.75">
      <c r="A2" s="115"/>
      <c r="B2" s="54" t="s">
        <v>103</v>
      </c>
      <c r="C2" s="42"/>
      <c r="D2" s="116"/>
      <c r="E2" s="117"/>
      <c r="F2" s="118"/>
    </row>
    <row r="3" spans="1:6" ht="18" customHeight="1">
      <c r="A3" s="119"/>
      <c r="B3" s="119"/>
      <c r="C3" s="119"/>
      <c r="D3" s="119"/>
      <c r="E3" s="77"/>
      <c r="F3" s="118"/>
    </row>
    <row r="4" spans="1:6" ht="12.75">
      <c r="A4" s="119"/>
      <c r="B4" s="53"/>
      <c r="C4" s="119"/>
      <c r="D4" s="52"/>
      <c r="E4" s="120"/>
      <c r="F4" s="118"/>
    </row>
    <row r="5" spans="1:6" ht="12.75">
      <c r="A5" s="119"/>
      <c r="B5" s="121" t="s">
        <v>104</v>
      </c>
      <c r="C5" s="119"/>
      <c r="D5" s="52"/>
      <c r="E5" s="120"/>
      <c r="F5" s="118"/>
    </row>
    <row r="6" spans="1:6" ht="303" customHeight="1">
      <c r="A6" s="119"/>
      <c r="B6" s="122" t="s">
        <v>105</v>
      </c>
      <c r="C6" s="119"/>
      <c r="D6" s="52"/>
      <c r="E6" s="120"/>
      <c r="F6" s="118"/>
    </row>
    <row r="7" spans="1:6" ht="12.75">
      <c r="A7" s="119"/>
      <c r="B7" s="68"/>
      <c r="C7" s="119"/>
      <c r="D7" s="52"/>
      <c r="E7" s="120"/>
      <c r="F7" s="118"/>
    </row>
    <row r="8" spans="1:6" ht="24">
      <c r="A8" s="46"/>
      <c r="B8" s="47"/>
      <c r="C8" s="48" t="s">
        <v>17</v>
      </c>
      <c r="D8" s="123" t="s">
        <v>106</v>
      </c>
      <c r="E8" s="50" t="s">
        <v>19</v>
      </c>
      <c r="F8" s="124" t="s">
        <v>107</v>
      </c>
    </row>
    <row r="9" spans="1:6" ht="12.75">
      <c r="A9" s="125"/>
      <c r="B9" s="125"/>
      <c r="C9" s="126"/>
      <c r="D9" s="125"/>
      <c r="E9" s="127"/>
      <c r="F9" s="118"/>
    </row>
    <row r="10" spans="1:182" s="104" customFormat="1" ht="12">
      <c r="A10" s="115" t="s">
        <v>21</v>
      </c>
      <c r="B10" s="54" t="s">
        <v>108</v>
      </c>
      <c r="C10" s="42"/>
      <c r="D10" s="116"/>
      <c r="E10" s="117"/>
      <c r="F10" s="128"/>
      <c r="H10" s="475"/>
      <c r="I10" s="475"/>
      <c r="J10" s="475"/>
      <c r="K10" s="475"/>
      <c r="L10" s="475"/>
      <c r="M10" s="475"/>
      <c r="N10" s="475"/>
      <c r="O10" s="475"/>
      <c r="P10" s="475"/>
      <c r="Q10" s="475"/>
      <c r="R10" s="475"/>
      <c r="S10" s="475"/>
      <c r="T10" s="475"/>
      <c r="U10" s="475"/>
      <c r="V10" s="475"/>
      <c r="W10" s="475"/>
      <c r="X10" s="475"/>
      <c r="FX10" s="106"/>
      <c r="FY10" s="106"/>
      <c r="FZ10" s="106"/>
    </row>
    <row r="11" spans="1:182" s="104" customFormat="1" ht="12">
      <c r="A11" s="115"/>
      <c r="B11" s="54"/>
      <c r="C11" s="129"/>
      <c r="D11" s="116"/>
      <c r="E11" s="117"/>
      <c r="F11" s="128"/>
      <c r="H11" s="475"/>
      <c r="I11" s="475"/>
      <c r="J11" s="475"/>
      <c r="K11" s="475"/>
      <c r="L11" s="475"/>
      <c r="M11" s="475"/>
      <c r="N11" s="475"/>
      <c r="O11" s="475"/>
      <c r="P11" s="475"/>
      <c r="Q11" s="475"/>
      <c r="R11" s="475"/>
      <c r="S11" s="475"/>
      <c r="T11" s="475"/>
      <c r="U11" s="475"/>
      <c r="V11" s="475"/>
      <c r="W11" s="475"/>
      <c r="X11" s="475"/>
      <c r="FX11" s="106"/>
      <c r="FY11" s="106"/>
      <c r="FZ11" s="106"/>
    </row>
    <row r="12" spans="1:182" s="104" customFormat="1" ht="108">
      <c r="A12" s="115" t="s">
        <v>24</v>
      </c>
      <c r="B12" s="130" t="s">
        <v>109</v>
      </c>
      <c r="C12" s="60" t="s">
        <v>26</v>
      </c>
      <c r="D12" s="116">
        <v>1</v>
      </c>
      <c r="E12" s="464"/>
      <c r="F12" s="128">
        <f>ROUND(D12*E12,2)</f>
        <v>0</v>
      </c>
      <c r="H12" s="475"/>
      <c r="I12" s="475"/>
      <c r="J12" s="475"/>
      <c r="K12" s="475"/>
      <c r="L12" s="475"/>
      <c r="M12" s="475"/>
      <c r="N12" s="475"/>
      <c r="O12" s="475"/>
      <c r="P12" s="475"/>
      <c r="Q12" s="475"/>
      <c r="R12" s="475"/>
      <c r="S12" s="475"/>
      <c r="T12" s="475"/>
      <c r="U12" s="475"/>
      <c r="V12" s="475"/>
      <c r="W12" s="475"/>
      <c r="X12" s="475"/>
      <c r="FX12" s="106"/>
      <c r="FY12" s="106"/>
      <c r="FZ12" s="106"/>
    </row>
    <row r="13" spans="1:182" s="104" customFormat="1" ht="12">
      <c r="A13" s="115"/>
      <c r="B13" s="130"/>
      <c r="C13" s="129"/>
      <c r="D13" s="116"/>
      <c r="E13" s="465"/>
      <c r="F13" s="128"/>
      <c r="H13" s="475"/>
      <c r="I13" s="475"/>
      <c r="J13" s="475"/>
      <c r="K13" s="475"/>
      <c r="L13" s="475"/>
      <c r="M13" s="475"/>
      <c r="N13" s="475"/>
      <c r="O13" s="475"/>
      <c r="P13" s="475"/>
      <c r="Q13" s="475"/>
      <c r="R13" s="475"/>
      <c r="S13" s="475"/>
      <c r="T13" s="475"/>
      <c r="U13" s="475"/>
      <c r="V13" s="475"/>
      <c r="W13" s="475"/>
      <c r="X13" s="475"/>
      <c r="FX13" s="106"/>
      <c r="FY13" s="106"/>
      <c r="FZ13" s="106"/>
    </row>
    <row r="14" spans="1:182" s="104" customFormat="1" ht="76.5" customHeight="1">
      <c r="A14" s="115" t="s">
        <v>27</v>
      </c>
      <c r="B14" s="130" t="s">
        <v>110</v>
      </c>
      <c r="C14" s="60" t="s">
        <v>26</v>
      </c>
      <c r="D14" s="116">
        <v>1</v>
      </c>
      <c r="E14" s="464"/>
      <c r="F14" s="128">
        <f>ROUND(D14*E14,2)</f>
        <v>0</v>
      </c>
      <c r="H14" s="475"/>
      <c r="I14" s="475"/>
      <c r="J14" s="475"/>
      <c r="K14" s="475"/>
      <c r="L14" s="475"/>
      <c r="M14" s="475"/>
      <c r="N14" s="475"/>
      <c r="O14" s="475"/>
      <c r="P14" s="475"/>
      <c r="Q14" s="475"/>
      <c r="R14" s="475"/>
      <c r="S14" s="475"/>
      <c r="T14" s="475"/>
      <c r="U14" s="475"/>
      <c r="V14" s="475"/>
      <c r="W14" s="475"/>
      <c r="X14" s="475"/>
      <c r="FX14" s="106"/>
      <c r="FY14" s="106"/>
      <c r="FZ14" s="106"/>
    </row>
    <row r="15" spans="1:182" s="104" customFormat="1" ht="14.25" customHeight="1">
      <c r="A15" s="115"/>
      <c r="B15" s="130"/>
      <c r="C15" s="60"/>
      <c r="D15" s="116"/>
      <c r="E15" s="464"/>
      <c r="F15" s="128"/>
      <c r="H15" s="475"/>
      <c r="I15" s="475"/>
      <c r="J15" s="475"/>
      <c r="K15" s="475"/>
      <c r="L15" s="475"/>
      <c r="M15" s="475"/>
      <c r="N15" s="475"/>
      <c r="O15" s="475"/>
      <c r="P15" s="475"/>
      <c r="Q15" s="475"/>
      <c r="R15" s="475"/>
      <c r="S15" s="475"/>
      <c r="T15" s="475"/>
      <c r="U15" s="475"/>
      <c r="V15" s="475"/>
      <c r="W15" s="475"/>
      <c r="X15" s="475"/>
      <c r="FX15" s="106"/>
      <c r="FY15" s="106"/>
      <c r="FZ15" s="106"/>
    </row>
    <row r="16" spans="1:182" s="104" customFormat="1" ht="42.75" customHeight="1">
      <c r="A16" s="115" t="s">
        <v>30</v>
      </c>
      <c r="B16" s="130" t="s">
        <v>111</v>
      </c>
      <c r="C16" s="60" t="s">
        <v>26</v>
      </c>
      <c r="D16" s="116">
        <v>1</v>
      </c>
      <c r="E16" s="464"/>
      <c r="F16" s="128">
        <f>ROUND(D16*E16,2)</f>
        <v>0</v>
      </c>
      <c r="H16" s="475"/>
      <c r="I16" s="475"/>
      <c r="J16" s="475"/>
      <c r="K16" s="475"/>
      <c r="L16" s="475"/>
      <c r="M16" s="475"/>
      <c r="N16" s="475"/>
      <c r="O16" s="475"/>
      <c r="P16" s="475"/>
      <c r="Q16" s="475"/>
      <c r="R16" s="475"/>
      <c r="S16" s="475"/>
      <c r="T16" s="475"/>
      <c r="U16" s="475"/>
      <c r="V16" s="475"/>
      <c r="W16" s="475"/>
      <c r="X16" s="475"/>
      <c r="FX16" s="106"/>
      <c r="FY16" s="106"/>
      <c r="FZ16" s="106"/>
    </row>
    <row r="17" spans="1:182" s="104" customFormat="1" ht="16.5" customHeight="1">
      <c r="A17" s="115"/>
      <c r="B17" s="130"/>
      <c r="C17" s="60"/>
      <c r="D17" s="116"/>
      <c r="E17" s="464"/>
      <c r="F17" s="128"/>
      <c r="H17" s="475"/>
      <c r="I17" s="475"/>
      <c r="J17" s="475"/>
      <c r="K17" s="475"/>
      <c r="L17" s="475"/>
      <c r="M17" s="475"/>
      <c r="N17" s="475"/>
      <c r="O17" s="475"/>
      <c r="P17" s="475"/>
      <c r="Q17" s="475"/>
      <c r="R17" s="475"/>
      <c r="S17" s="475"/>
      <c r="T17" s="475"/>
      <c r="U17" s="475"/>
      <c r="V17" s="475"/>
      <c r="W17" s="475"/>
      <c r="X17" s="475"/>
      <c r="FX17" s="106"/>
      <c r="FY17" s="106"/>
      <c r="FZ17" s="106"/>
    </row>
    <row r="18" spans="1:182" s="104" customFormat="1" ht="143.25" customHeight="1">
      <c r="A18" s="115" t="s">
        <v>32</v>
      </c>
      <c r="B18" s="130" t="s">
        <v>112</v>
      </c>
      <c r="C18" s="60" t="s">
        <v>26</v>
      </c>
      <c r="D18" s="116">
        <v>1</v>
      </c>
      <c r="E18" s="464"/>
      <c r="F18" s="128">
        <f>ROUND(D18*E18,2)</f>
        <v>0</v>
      </c>
      <c r="H18" s="475"/>
      <c r="I18" s="475"/>
      <c r="J18" s="475"/>
      <c r="K18" s="475"/>
      <c r="L18" s="475"/>
      <c r="M18" s="475"/>
      <c r="N18" s="475"/>
      <c r="O18" s="475"/>
      <c r="P18" s="475"/>
      <c r="Q18" s="475"/>
      <c r="R18" s="475"/>
      <c r="S18" s="475"/>
      <c r="T18" s="475"/>
      <c r="U18" s="475"/>
      <c r="V18" s="475"/>
      <c r="W18" s="475"/>
      <c r="X18" s="475"/>
      <c r="FX18" s="106"/>
      <c r="FY18" s="106"/>
      <c r="FZ18" s="106"/>
    </row>
    <row r="19" spans="1:182" s="104" customFormat="1" ht="15.75" customHeight="1">
      <c r="A19" s="115"/>
      <c r="B19" s="130"/>
      <c r="C19" s="60"/>
      <c r="D19" s="116"/>
      <c r="E19" s="464"/>
      <c r="F19" s="128"/>
      <c r="H19" s="475"/>
      <c r="I19" s="475"/>
      <c r="J19" s="475"/>
      <c r="K19" s="475"/>
      <c r="L19" s="475"/>
      <c r="M19" s="475"/>
      <c r="N19" s="475"/>
      <c r="O19" s="475"/>
      <c r="P19" s="475"/>
      <c r="Q19" s="475"/>
      <c r="R19" s="475"/>
      <c r="S19" s="475"/>
      <c r="T19" s="475"/>
      <c r="U19" s="475"/>
      <c r="V19" s="475"/>
      <c r="W19" s="475"/>
      <c r="X19" s="475"/>
      <c r="FX19" s="106"/>
      <c r="FY19" s="106"/>
      <c r="FZ19" s="106"/>
    </row>
    <row r="20" spans="1:182" s="104" customFormat="1" ht="121.5" customHeight="1">
      <c r="A20" s="131" t="s">
        <v>36</v>
      </c>
      <c r="B20" s="132" t="s">
        <v>113</v>
      </c>
      <c r="C20" s="60" t="s">
        <v>26</v>
      </c>
      <c r="D20" s="116">
        <v>2</v>
      </c>
      <c r="E20" s="465"/>
      <c r="F20" s="128">
        <f>ROUND(D20*E20,2)</f>
        <v>0</v>
      </c>
      <c r="H20" s="475"/>
      <c r="I20" s="475"/>
      <c r="J20" s="475"/>
      <c r="K20" s="475"/>
      <c r="L20" s="475"/>
      <c r="M20" s="475"/>
      <c r="N20" s="475"/>
      <c r="O20" s="475"/>
      <c r="P20" s="475"/>
      <c r="Q20" s="475"/>
      <c r="R20" s="475"/>
      <c r="S20" s="475"/>
      <c r="T20" s="475"/>
      <c r="U20" s="475"/>
      <c r="V20" s="475"/>
      <c r="W20" s="475"/>
      <c r="X20" s="475"/>
      <c r="FX20" s="106"/>
      <c r="FY20" s="106"/>
      <c r="FZ20" s="106"/>
    </row>
    <row r="21" spans="1:182" s="104" customFormat="1" ht="13.5" customHeight="1">
      <c r="A21" s="115"/>
      <c r="B21" s="133"/>
      <c r="C21" s="60"/>
      <c r="D21" s="134"/>
      <c r="E21" s="466"/>
      <c r="F21" s="128"/>
      <c r="H21" s="475"/>
      <c r="I21" s="475"/>
      <c r="J21" s="475"/>
      <c r="K21" s="475"/>
      <c r="L21" s="475"/>
      <c r="M21" s="475"/>
      <c r="N21" s="475"/>
      <c r="O21" s="475"/>
      <c r="P21" s="475"/>
      <c r="Q21" s="475"/>
      <c r="R21" s="475"/>
      <c r="S21" s="475"/>
      <c r="T21" s="475"/>
      <c r="U21" s="475"/>
      <c r="V21" s="475"/>
      <c r="W21" s="475"/>
      <c r="X21" s="475"/>
      <c r="FX21" s="106"/>
      <c r="FY21" s="106"/>
      <c r="FZ21" s="106"/>
    </row>
    <row r="22" spans="1:182" s="104" customFormat="1" ht="154.5" customHeight="1">
      <c r="A22" s="131" t="s">
        <v>39</v>
      </c>
      <c r="B22" s="132" t="s">
        <v>114</v>
      </c>
      <c r="C22" s="135" t="s">
        <v>42</v>
      </c>
      <c r="D22" s="136">
        <v>28.8</v>
      </c>
      <c r="E22" s="467"/>
      <c r="F22" s="128">
        <f>ROUND(D22*E22,2)</f>
        <v>0</v>
      </c>
      <c r="H22" s="475"/>
      <c r="I22" s="475"/>
      <c r="J22" s="475"/>
      <c r="K22" s="475"/>
      <c r="L22" s="475"/>
      <c r="M22" s="475"/>
      <c r="N22" s="475"/>
      <c r="O22" s="475"/>
      <c r="P22" s="475"/>
      <c r="Q22" s="475"/>
      <c r="R22" s="475"/>
      <c r="S22" s="475"/>
      <c r="T22" s="475"/>
      <c r="U22" s="475"/>
      <c r="V22" s="475"/>
      <c r="W22" s="475"/>
      <c r="X22" s="475"/>
      <c r="FX22" s="106"/>
      <c r="FY22" s="106"/>
      <c r="FZ22" s="106"/>
    </row>
    <row r="23" spans="1:182" s="104" customFormat="1" ht="12">
      <c r="A23" s="118"/>
      <c r="B23" s="118"/>
      <c r="C23" s="137"/>
      <c r="D23" s="138"/>
      <c r="E23" s="465"/>
      <c r="F23" s="128"/>
      <c r="H23" s="475"/>
      <c r="I23" s="475"/>
      <c r="J23" s="475"/>
      <c r="K23" s="475"/>
      <c r="L23" s="475"/>
      <c r="M23" s="475"/>
      <c r="N23" s="475"/>
      <c r="O23" s="475"/>
      <c r="P23" s="475"/>
      <c r="Q23" s="475"/>
      <c r="R23" s="475"/>
      <c r="S23" s="475"/>
      <c r="T23" s="475"/>
      <c r="U23" s="475"/>
      <c r="V23" s="475"/>
      <c r="W23" s="475"/>
      <c r="X23" s="475"/>
      <c r="FX23" s="106"/>
      <c r="FY23" s="106"/>
      <c r="FZ23" s="106"/>
    </row>
    <row r="24" spans="1:182" s="104" customFormat="1" ht="12">
      <c r="A24" s="52"/>
      <c r="B24" s="139" t="s">
        <v>115</v>
      </c>
      <c r="C24" s="119"/>
      <c r="D24" s="52"/>
      <c r="E24" s="468"/>
      <c r="F24" s="140">
        <f>SUM(F11:F23)</f>
        <v>0</v>
      </c>
      <c r="H24" s="475"/>
      <c r="I24" s="475"/>
      <c r="J24" s="475"/>
      <c r="K24" s="475"/>
      <c r="L24" s="475"/>
      <c r="M24" s="475"/>
      <c r="N24" s="475"/>
      <c r="O24" s="475"/>
      <c r="P24" s="475"/>
      <c r="Q24" s="475"/>
      <c r="R24" s="475"/>
      <c r="S24" s="475"/>
      <c r="T24" s="475"/>
      <c r="U24" s="475"/>
      <c r="V24" s="475"/>
      <c r="W24" s="475"/>
      <c r="X24" s="475"/>
      <c r="FX24" s="106"/>
      <c r="FY24" s="106"/>
      <c r="FZ24" s="106"/>
    </row>
    <row r="25" spans="1:182" s="104" customFormat="1" ht="12">
      <c r="A25" s="52"/>
      <c r="B25" s="139"/>
      <c r="C25" s="119"/>
      <c r="D25" s="52"/>
      <c r="E25" s="468"/>
      <c r="F25" s="140"/>
      <c r="H25" s="475"/>
      <c r="I25" s="475"/>
      <c r="J25" s="475"/>
      <c r="K25" s="475"/>
      <c r="L25" s="475"/>
      <c r="M25" s="475"/>
      <c r="N25" s="475"/>
      <c r="O25" s="475"/>
      <c r="P25" s="475"/>
      <c r="Q25" s="475"/>
      <c r="R25" s="475"/>
      <c r="S25" s="475"/>
      <c r="T25" s="475"/>
      <c r="U25" s="475"/>
      <c r="V25" s="475"/>
      <c r="W25" s="475"/>
      <c r="X25" s="475"/>
      <c r="FX25" s="106"/>
      <c r="FY25" s="106"/>
      <c r="FZ25" s="106"/>
    </row>
    <row r="26" spans="1:182" s="104" customFormat="1" ht="12">
      <c r="A26" s="52"/>
      <c r="B26" s="139"/>
      <c r="C26" s="119"/>
      <c r="D26" s="52"/>
      <c r="E26" s="468"/>
      <c r="F26" s="128"/>
      <c r="H26" s="475"/>
      <c r="I26" s="475"/>
      <c r="J26" s="475"/>
      <c r="K26" s="475"/>
      <c r="L26" s="475"/>
      <c r="M26" s="475"/>
      <c r="N26" s="475"/>
      <c r="O26" s="475"/>
      <c r="P26" s="475"/>
      <c r="Q26" s="475"/>
      <c r="R26" s="475"/>
      <c r="S26" s="475"/>
      <c r="T26" s="475"/>
      <c r="U26" s="475"/>
      <c r="V26" s="475"/>
      <c r="W26" s="475"/>
      <c r="X26" s="475"/>
      <c r="FX26" s="106"/>
      <c r="FY26" s="106"/>
      <c r="FZ26" s="106"/>
    </row>
    <row r="27" spans="1:182" s="104" customFormat="1" ht="12">
      <c r="A27" s="115" t="s">
        <v>94</v>
      </c>
      <c r="B27" s="54" t="s">
        <v>116</v>
      </c>
      <c r="C27" s="42"/>
      <c r="D27" s="116"/>
      <c r="E27" s="465"/>
      <c r="F27" s="128"/>
      <c r="H27" s="475"/>
      <c r="I27" s="475"/>
      <c r="J27" s="475"/>
      <c r="K27" s="475"/>
      <c r="L27" s="475"/>
      <c r="M27" s="475"/>
      <c r="N27" s="475"/>
      <c r="O27" s="475"/>
      <c r="P27" s="475"/>
      <c r="Q27" s="475"/>
      <c r="R27" s="475"/>
      <c r="S27" s="475"/>
      <c r="T27" s="475"/>
      <c r="U27" s="475"/>
      <c r="V27" s="475"/>
      <c r="W27" s="475"/>
      <c r="X27" s="475"/>
      <c r="FX27" s="106"/>
      <c r="FY27" s="106"/>
      <c r="FZ27" s="106"/>
    </row>
    <row r="28" spans="1:6" ht="12.75">
      <c r="A28" s="115"/>
      <c r="B28" s="41"/>
      <c r="C28" s="129"/>
      <c r="D28" s="116"/>
      <c r="E28" s="465"/>
      <c r="F28" s="128"/>
    </row>
    <row r="29" spans="1:6" ht="12.75">
      <c r="A29" s="119"/>
      <c r="B29" s="121" t="s">
        <v>104</v>
      </c>
      <c r="C29" s="119"/>
      <c r="D29" s="116"/>
      <c r="E29" s="465"/>
      <c r="F29" s="128"/>
    </row>
    <row r="30" spans="1:184" ht="60">
      <c r="A30" s="119"/>
      <c r="B30" s="122" t="s">
        <v>117</v>
      </c>
      <c r="C30" s="119"/>
      <c r="D30" s="116"/>
      <c r="E30" s="465"/>
      <c r="F30" s="128"/>
      <c r="GA30" s="105"/>
      <c r="GB30" s="105"/>
    </row>
    <row r="31" spans="1:184" ht="12.75">
      <c r="A31" s="141"/>
      <c r="B31" s="41"/>
      <c r="C31" s="129"/>
      <c r="D31" s="116"/>
      <c r="E31" s="465"/>
      <c r="F31" s="128"/>
      <c r="GA31" s="105"/>
      <c r="GB31" s="105"/>
    </row>
    <row r="32" spans="1:184" ht="78" customHeight="1">
      <c r="A32" s="115" t="s">
        <v>118</v>
      </c>
      <c r="B32" s="41" t="s">
        <v>119</v>
      </c>
      <c r="C32" s="60"/>
      <c r="D32" s="116"/>
      <c r="E32" s="465"/>
      <c r="F32" s="128"/>
      <c r="GA32" s="105"/>
      <c r="GB32" s="105"/>
    </row>
    <row r="33" spans="1:184" ht="12.75">
      <c r="A33" s="141"/>
      <c r="B33" s="41" t="s">
        <v>120</v>
      </c>
      <c r="C33" s="60" t="s">
        <v>26</v>
      </c>
      <c r="D33" s="116">
        <v>1</v>
      </c>
      <c r="E33" s="465"/>
      <c r="F33" s="128">
        <f>ROUND(D33*E33,2)</f>
        <v>0</v>
      </c>
      <c r="GA33" s="105"/>
      <c r="GB33" s="105"/>
    </row>
    <row r="34" spans="1:184" ht="12.75">
      <c r="A34" s="141"/>
      <c r="B34" s="41"/>
      <c r="C34" s="60"/>
      <c r="D34" s="116"/>
      <c r="E34" s="465"/>
      <c r="F34" s="128"/>
      <c r="GA34" s="105"/>
      <c r="GB34" s="105"/>
    </row>
    <row r="35" spans="1:184" ht="129" customHeight="1">
      <c r="A35" s="115" t="s">
        <v>121</v>
      </c>
      <c r="B35" s="41" t="s">
        <v>122</v>
      </c>
      <c r="C35" s="60" t="s">
        <v>26</v>
      </c>
      <c r="D35" s="116">
        <v>1</v>
      </c>
      <c r="E35" s="465"/>
      <c r="F35" s="128">
        <f>ROUND(D35*E35,2)</f>
        <v>0</v>
      </c>
      <c r="GA35" s="105"/>
      <c r="GB35" s="105"/>
    </row>
    <row r="36" spans="1:184" ht="12.75">
      <c r="A36" s="141"/>
      <c r="B36" s="54"/>
      <c r="C36" s="142"/>
      <c r="D36" s="134"/>
      <c r="E36" s="465"/>
      <c r="F36" s="128"/>
      <c r="GA36" s="105"/>
      <c r="GB36" s="105"/>
    </row>
    <row r="37" spans="1:184" ht="200.25" customHeight="1">
      <c r="A37" s="115" t="s">
        <v>123</v>
      </c>
      <c r="B37" s="41" t="s">
        <v>124</v>
      </c>
      <c r="C37" s="60" t="s">
        <v>26</v>
      </c>
      <c r="D37" s="116">
        <v>1</v>
      </c>
      <c r="E37" s="465"/>
      <c r="F37" s="128">
        <f>ROUND(D37*E37,2)</f>
        <v>0</v>
      </c>
      <c r="GA37" s="105"/>
      <c r="GB37" s="105"/>
    </row>
    <row r="38" spans="1:184" ht="12.75">
      <c r="A38" s="141"/>
      <c r="B38" s="54"/>
      <c r="C38" s="142"/>
      <c r="D38" s="134"/>
      <c r="E38" s="465"/>
      <c r="F38" s="128"/>
      <c r="GA38" s="105"/>
      <c r="GB38" s="105"/>
    </row>
    <row r="39" spans="1:184" ht="141.75" customHeight="1">
      <c r="A39" s="115" t="s">
        <v>125</v>
      </c>
      <c r="B39" s="41" t="s">
        <v>126</v>
      </c>
      <c r="C39" s="142" t="s">
        <v>42</v>
      </c>
      <c r="D39" s="134">
        <v>48.8</v>
      </c>
      <c r="E39" s="465"/>
      <c r="F39" s="128">
        <f>ROUND(D39*E39,2)</f>
        <v>0</v>
      </c>
      <c r="GA39" s="105"/>
      <c r="GB39" s="105"/>
    </row>
    <row r="40" spans="1:184" ht="12.75">
      <c r="A40" s="141"/>
      <c r="B40" s="41"/>
      <c r="C40" s="142"/>
      <c r="D40" s="134"/>
      <c r="E40" s="465"/>
      <c r="F40" s="128"/>
      <c r="GA40" s="105"/>
      <c r="GB40" s="105"/>
    </row>
    <row r="41" spans="1:184" ht="160.5" customHeight="1">
      <c r="A41" s="115" t="s">
        <v>127</v>
      </c>
      <c r="B41" s="143" t="s">
        <v>128</v>
      </c>
      <c r="C41" s="60"/>
      <c r="D41" s="144"/>
      <c r="E41" s="465"/>
      <c r="F41" s="128"/>
      <c r="GA41" s="105"/>
      <c r="GB41" s="105"/>
    </row>
    <row r="42" spans="1:256" s="145" customFormat="1" ht="12.75">
      <c r="A42" s="115"/>
      <c r="B42" s="143" t="s">
        <v>129</v>
      </c>
      <c r="C42" s="60" t="s">
        <v>26</v>
      </c>
      <c r="D42" s="116">
        <v>1</v>
      </c>
      <c r="E42" s="465"/>
      <c r="F42" s="128">
        <f>ROUND(D42*E42,2)</f>
        <v>0</v>
      </c>
      <c r="H42" s="476"/>
      <c r="I42" s="476"/>
      <c r="J42" s="476"/>
      <c r="K42" s="476"/>
      <c r="L42" s="476"/>
      <c r="M42" s="476"/>
      <c r="N42" s="476"/>
      <c r="O42" s="476"/>
      <c r="P42" s="476"/>
      <c r="Q42" s="476"/>
      <c r="R42" s="476"/>
      <c r="S42" s="476"/>
      <c r="T42" s="476"/>
      <c r="U42" s="476"/>
      <c r="V42" s="476"/>
      <c r="W42" s="476"/>
      <c r="X42" s="476"/>
      <c r="FX42" s="146"/>
      <c r="FY42" s="146"/>
      <c r="FZ42" s="146"/>
      <c r="GC42" s="146"/>
      <c r="GD42" s="146"/>
      <c r="GE42" s="146"/>
      <c r="GF42" s="146"/>
      <c r="GG42" s="146"/>
      <c r="GH42" s="146"/>
      <c r="GI42" s="146"/>
      <c r="GJ42" s="146"/>
      <c r="GK42" s="146"/>
      <c r="GL42" s="146"/>
      <c r="GM42" s="146"/>
      <c r="GN42" s="146"/>
      <c r="GO42" s="146"/>
      <c r="GP42" s="146"/>
      <c r="GQ42" s="146"/>
      <c r="GR42" s="146"/>
      <c r="GS42" s="146"/>
      <c r="GT42" s="146"/>
      <c r="GU42" s="146"/>
      <c r="GV42" s="146"/>
      <c r="GW42" s="146"/>
      <c r="GX42" s="146"/>
      <c r="GY42" s="146"/>
      <c r="GZ42" s="146"/>
      <c r="HA42" s="146"/>
      <c r="HB42" s="146"/>
      <c r="HC42" s="146"/>
      <c r="HD42" s="146"/>
      <c r="HE42" s="146"/>
      <c r="HF42" s="146"/>
      <c r="HG42" s="146"/>
      <c r="HH42" s="146"/>
      <c r="HI42" s="146"/>
      <c r="HJ42" s="146"/>
      <c r="HK42" s="146"/>
      <c r="HL42" s="146"/>
      <c r="HM42" s="146"/>
      <c r="HN42" s="146"/>
      <c r="HO42" s="146"/>
      <c r="HP42" s="146"/>
      <c r="HQ42" s="146"/>
      <c r="HR42" s="146"/>
      <c r="HS42" s="146"/>
      <c r="HT42" s="146"/>
      <c r="HU42" s="146"/>
      <c r="HV42" s="146"/>
      <c r="HW42" s="146"/>
      <c r="HX42" s="146"/>
      <c r="HY42" s="146"/>
      <c r="HZ42" s="146"/>
      <c r="IA42" s="146"/>
      <c r="IB42" s="146"/>
      <c r="IC42" s="146"/>
      <c r="ID42" s="146"/>
      <c r="IE42" s="146"/>
      <c r="IF42" s="146"/>
      <c r="IG42" s="146"/>
      <c r="IH42" s="146"/>
      <c r="II42" s="146"/>
      <c r="IJ42" s="146"/>
      <c r="IK42" s="146"/>
      <c r="IL42" s="146"/>
      <c r="IM42" s="146"/>
      <c r="IN42" s="146"/>
      <c r="IO42" s="146"/>
      <c r="IP42" s="146"/>
      <c r="IQ42" s="146"/>
      <c r="IR42" s="146"/>
      <c r="IS42" s="147"/>
      <c r="IT42" s="147"/>
      <c r="IU42" s="147"/>
      <c r="IV42" s="147"/>
    </row>
    <row r="43" spans="1:184" ht="12.75">
      <c r="A43" s="115"/>
      <c r="B43" s="143"/>
      <c r="C43" s="60"/>
      <c r="D43" s="134"/>
      <c r="E43" s="465"/>
      <c r="F43" s="128"/>
      <c r="GA43" s="105"/>
      <c r="GB43" s="105"/>
    </row>
    <row r="44" spans="1:184" ht="115.5" customHeight="1">
      <c r="A44" s="115" t="s">
        <v>130</v>
      </c>
      <c r="B44" s="143" t="s">
        <v>131</v>
      </c>
      <c r="C44" s="60"/>
      <c r="D44" s="116"/>
      <c r="E44" s="465"/>
      <c r="F44" s="128"/>
      <c r="GA44" s="105"/>
      <c r="GB44" s="105"/>
    </row>
    <row r="45" spans="1:184" ht="12.75">
      <c r="A45" s="131"/>
      <c r="B45" s="148" t="s">
        <v>132</v>
      </c>
      <c r="C45" s="135" t="s">
        <v>26</v>
      </c>
      <c r="D45" s="136">
        <v>1</v>
      </c>
      <c r="E45" s="469"/>
      <c r="F45" s="128">
        <f>ROUND(D45*E45,2)</f>
        <v>0</v>
      </c>
      <c r="GA45" s="105"/>
      <c r="GB45" s="105"/>
    </row>
    <row r="46" spans="1:182" s="104" customFormat="1" ht="12">
      <c r="A46" s="115"/>
      <c r="B46" s="143"/>
      <c r="C46" s="60"/>
      <c r="D46" s="149"/>
      <c r="E46" s="465"/>
      <c r="F46" s="128"/>
      <c r="H46" s="475"/>
      <c r="I46" s="475"/>
      <c r="J46" s="475"/>
      <c r="K46" s="475"/>
      <c r="L46" s="475"/>
      <c r="M46" s="475"/>
      <c r="N46" s="475"/>
      <c r="O46" s="475"/>
      <c r="P46" s="475"/>
      <c r="Q46" s="475"/>
      <c r="R46" s="475"/>
      <c r="S46" s="475"/>
      <c r="T46" s="475"/>
      <c r="U46" s="475"/>
      <c r="V46" s="475"/>
      <c r="W46" s="475"/>
      <c r="X46" s="475"/>
      <c r="FX46" s="106"/>
      <c r="FY46" s="106"/>
      <c r="FZ46" s="106"/>
    </row>
    <row r="47" spans="1:182" s="104" customFormat="1" ht="12">
      <c r="A47" s="115"/>
      <c r="B47" s="40" t="s">
        <v>116</v>
      </c>
      <c r="C47" s="60"/>
      <c r="D47" s="149"/>
      <c r="E47" s="465"/>
      <c r="F47" s="140">
        <f>SUM(F32:F45)</f>
        <v>0</v>
      </c>
      <c r="H47" s="475"/>
      <c r="I47" s="475"/>
      <c r="J47" s="475"/>
      <c r="K47" s="475"/>
      <c r="L47" s="475"/>
      <c r="M47" s="475"/>
      <c r="N47" s="475"/>
      <c r="O47" s="475"/>
      <c r="P47" s="475"/>
      <c r="Q47" s="475"/>
      <c r="R47" s="475"/>
      <c r="S47" s="475"/>
      <c r="T47" s="475"/>
      <c r="U47" s="475"/>
      <c r="V47" s="475"/>
      <c r="W47" s="475"/>
      <c r="X47" s="475"/>
      <c r="FX47" s="106"/>
      <c r="FY47" s="106"/>
      <c r="FZ47" s="106"/>
    </row>
    <row r="48" spans="1:182" s="104" customFormat="1" ht="12">
      <c r="A48" s="115"/>
      <c r="B48" s="40"/>
      <c r="C48" s="60"/>
      <c r="D48" s="149"/>
      <c r="E48" s="465"/>
      <c r="F48" s="128"/>
      <c r="H48" s="475"/>
      <c r="I48" s="475"/>
      <c r="J48" s="475"/>
      <c r="K48" s="475"/>
      <c r="L48" s="475"/>
      <c r="M48" s="475"/>
      <c r="N48" s="475"/>
      <c r="O48" s="475"/>
      <c r="P48" s="475"/>
      <c r="Q48" s="475"/>
      <c r="R48" s="475"/>
      <c r="S48" s="475"/>
      <c r="T48" s="475"/>
      <c r="U48" s="475"/>
      <c r="V48" s="475"/>
      <c r="W48" s="475"/>
      <c r="X48" s="475"/>
      <c r="FX48" s="106"/>
      <c r="FY48" s="106"/>
      <c r="FZ48" s="106"/>
    </row>
    <row r="49" spans="1:182" s="104" customFormat="1" ht="12">
      <c r="A49" s="115"/>
      <c r="B49" s="41"/>
      <c r="C49" s="60"/>
      <c r="D49" s="149"/>
      <c r="E49" s="465"/>
      <c r="F49" s="128"/>
      <c r="H49" s="475"/>
      <c r="I49" s="475"/>
      <c r="J49" s="475"/>
      <c r="K49" s="475"/>
      <c r="L49" s="475"/>
      <c r="M49" s="475"/>
      <c r="N49" s="475"/>
      <c r="O49" s="475"/>
      <c r="P49" s="475"/>
      <c r="Q49" s="475"/>
      <c r="R49" s="475"/>
      <c r="S49" s="475"/>
      <c r="T49" s="475"/>
      <c r="U49" s="475"/>
      <c r="V49" s="475"/>
      <c r="W49" s="475"/>
      <c r="X49" s="475"/>
      <c r="FX49" s="106"/>
      <c r="FY49" s="106"/>
      <c r="FZ49" s="106"/>
    </row>
    <row r="50" spans="1:6" ht="12.75">
      <c r="A50" s="115" t="s">
        <v>133</v>
      </c>
      <c r="B50" s="54" t="s">
        <v>134</v>
      </c>
      <c r="C50" s="42"/>
      <c r="D50" s="116"/>
      <c r="E50" s="465"/>
      <c r="F50" s="128"/>
    </row>
    <row r="51" spans="1:6" ht="12.75">
      <c r="A51" s="115"/>
      <c r="B51" s="41"/>
      <c r="C51" s="60"/>
      <c r="D51" s="149"/>
      <c r="E51" s="465"/>
      <c r="F51" s="128"/>
    </row>
    <row r="52" spans="1:6" ht="258.75" customHeight="1">
      <c r="A52" s="115" t="s">
        <v>135</v>
      </c>
      <c r="B52" s="41" t="s">
        <v>136</v>
      </c>
      <c r="C52" s="60" t="s">
        <v>42</v>
      </c>
      <c r="D52" s="149">
        <v>421.5</v>
      </c>
      <c r="E52" s="465"/>
      <c r="F52" s="128">
        <f>ROUND(D52*E52,2)</f>
        <v>0</v>
      </c>
    </row>
    <row r="53" spans="1:6" ht="12" customHeight="1">
      <c r="A53" s="115"/>
      <c r="B53" s="41"/>
      <c r="C53" s="60"/>
      <c r="D53" s="149"/>
      <c r="E53" s="465"/>
      <c r="F53" s="128"/>
    </row>
    <row r="54" spans="1:6" ht="36" customHeight="1">
      <c r="A54" s="115" t="s">
        <v>137</v>
      </c>
      <c r="B54" s="41" t="s">
        <v>138</v>
      </c>
      <c r="C54" s="60" t="s">
        <v>38</v>
      </c>
      <c r="D54" s="149">
        <v>40.8</v>
      </c>
      <c r="E54" s="465"/>
      <c r="F54" s="128">
        <f>ROUND(D54*E54,2)</f>
        <v>0</v>
      </c>
    </row>
    <row r="55" spans="1:6" ht="12.75">
      <c r="A55" s="115"/>
      <c r="B55" s="41"/>
      <c r="C55" s="60"/>
      <c r="D55" s="149"/>
      <c r="E55" s="465"/>
      <c r="F55" s="128"/>
    </row>
    <row r="56" spans="1:6" ht="222" customHeight="1">
      <c r="A56" s="115" t="s">
        <v>139</v>
      </c>
      <c r="B56" s="41" t="s">
        <v>140</v>
      </c>
      <c r="C56" s="60" t="s">
        <v>141</v>
      </c>
      <c r="D56" s="149">
        <v>26</v>
      </c>
      <c r="E56" s="465"/>
      <c r="F56" s="128">
        <f>ROUND(D56*E56,2)</f>
        <v>0</v>
      </c>
    </row>
    <row r="57" spans="1:6" ht="12.75">
      <c r="A57" s="115"/>
      <c r="B57" s="41"/>
      <c r="C57" s="60"/>
      <c r="D57" s="149"/>
      <c r="E57" s="465"/>
      <c r="F57" s="128"/>
    </row>
    <row r="58" spans="1:6" ht="156">
      <c r="A58" s="115" t="s">
        <v>142</v>
      </c>
      <c r="B58" s="41" t="s">
        <v>143</v>
      </c>
      <c r="C58" s="60" t="s">
        <v>42</v>
      </c>
      <c r="D58" s="149">
        <v>12.5</v>
      </c>
      <c r="E58" s="465"/>
      <c r="F58" s="128">
        <f>ROUND(D58*E58,2)</f>
        <v>0</v>
      </c>
    </row>
    <row r="59" spans="1:6" ht="12.75">
      <c r="A59" s="115"/>
      <c r="B59" s="41"/>
      <c r="C59" s="60"/>
      <c r="D59" s="134"/>
      <c r="E59" s="465"/>
      <c r="F59" s="128"/>
    </row>
    <row r="60" spans="1:6" ht="409.5">
      <c r="A60" s="115" t="s">
        <v>144</v>
      </c>
      <c r="B60" s="41" t="s">
        <v>145</v>
      </c>
      <c r="C60" s="60" t="s">
        <v>42</v>
      </c>
      <c r="D60" s="149">
        <v>165.8</v>
      </c>
      <c r="E60" s="465"/>
      <c r="F60" s="128">
        <f>ROUND(D60*E60,2)</f>
        <v>0</v>
      </c>
    </row>
    <row r="61" spans="1:182" s="104" customFormat="1" ht="12">
      <c r="A61" s="115"/>
      <c r="B61" s="65"/>
      <c r="C61" s="60"/>
      <c r="D61" s="149"/>
      <c r="E61" s="465"/>
      <c r="F61" s="128"/>
      <c r="H61" s="475"/>
      <c r="I61" s="475"/>
      <c r="J61" s="475"/>
      <c r="K61" s="475"/>
      <c r="L61" s="475"/>
      <c r="M61" s="475"/>
      <c r="N61" s="475"/>
      <c r="O61" s="475"/>
      <c r="P61" s="475"/>
      <c r="Q61" s="475"/>
      <c r="R61" s="475"/>
      <c r="S61" s="475"/>
      <c r="T61" s="475"/>
      <c r="U61" s="475"/>
      <c r="V61" s="475"/>
      <c r="W61" s="475"/>
      <c r="X61" s="475"/>
      <c r="FX61" s="106"/>
      <c r="FY61" s="106"/>
      <c r="FZ61" s="106"/>
    </row>
    <row r="62" spans="1:182" s="104" customFormat="1" ht="12">
      <c r="A62" s="115"/>
      <c r="B62" s="41"/>
      <c r="C62" s="60"/>
      <c r="D62" s="149"/>
      <c r="E62" s="465"/>
      <c r="F62" s="128"/>
      <c r="H62" s="475"/>
      <c r="I62" s="475"/>
      <c r="J62" s="475"/>
      <c r="K62" s="475"/>
      <c r="L62" s="475"/>
      <c r="M62" s="475"/>
      <c r="N62" s="475"/>
      <c r="O62" s="475"/>
      <c r="P62" s="475"/>
      <c r="Q62" s="475"/>
      <c r="R62" s="475"/>
      <c r="S62" s="475"/>
      <c r="T62" s="475"/>
      <c r="U62" s="475"/>
      <c r="V62" s="475"/>
      <c r="W62" s="475"/>
      <c r="X62" s="475"/>
      <c r="FX62" s="106"/>
      <c r="FY62" s="106"/>
      <c r="FZ62" s="106"/>
    </row>
    <row r="63" spans="1:182" s="104" customFormat="1" ht="111.75" customHeight="1">
      <c r="A63" s="131" t="s">
        <v>146</v>
      </c>
      <c r="B63" s="150" t="s">
        <v>147</v>
      </c>
      <c r="C63" s="135" t="s">
        <v>26</v>
      </c>
      <c r="D63" s="151">
        <v>1</v>
      </c>
      <c r="E63" s="469"/>
      <c r="F63" s="128">
        <f>ROUND(D63*E63,2)</f>
        <v>0</v>
      </c>
      <c r="H63" s="475"/>
      <c r="I63" s="475"/>
      <c r="J63" s="475"/>
      <c r="K63" s="475"/>
      <c r="L63" s="475"/>
      <c r="M63" s="475"/>
      <c r="N63" s="475"/>
      <c r="O63" s="475"/>
      <c r="P63" s="475"/>
      <c r="Q63" s="475"/>
      <c r="R63" s="475"/>
      <c r="S63" s="475"/>
      <c r="T63" s="475"/>
      <c r="U63" s="475"/>
      <c r="V63" s="475"/>
      <c r="W63" s="475"/>
      <c r="X63" s="475"/>
      <c r="FX63" s="106"/>
      <c r="FY63" s="106"/>
      <c r="FZ63" s="106"/>
    </row>
    <row r="64" spans="1:182" s="104" customFormat="1" ht="12">
      <c r="A64" s="52"/>
      <c r="B64" s="53"/>
      <c r="C64" s="119"/>
      <c r="D64" s="52"/>
      <c r="E64" s="468"/>
      <c r="F64" s="128"/>
      <c r="H64" s="475"/>
      <c r="I64" s="475"/>
      <c r="J64" s="475"/>
      <c r="K64" s="475"/>
      <c r="L64" s="475"/>
      <c r="M64" s="475"/>
      <c r="N64" s="475"/>
      <c r="O64" s="475"/>
      <c r="P64" s="475"/>
      <c r="Q64" s="475"/>
      <c r="R64" s="475"/>
      <c r="S64" s="475"/>
      <c r="T64" s="475"/>
      <c r="U64" s="475"/>
      <c r="V64" s="475"/>
      <c r="W64" s="475"/>
      <c r="X64" s="475"/>
      <c r="FX64" s="106"/>
      <c r="FY64" s="106"/>
      <c r="FZ64" s="106"/>
    </row>
    <row r="65" spans="1:182" s="104" customFormat="1" ht="12">
      <c r="A65" s="115"/>
      <c r="B65" s="54" t="s">
        <v>148</v>
      </c>
      <c r="C65" s="152"/>
      <c r="D65" s="153"/>
      <c r="E65" s="465"/>
      <c r="F65" s="154">
        <f>SUM(F50:F63)</f>
        <v>0</v>
      </c>
      <c r="H65" s="475"/>
      <c r="I65" s="475"/>
      <c r="J65" s="475"/>
      <c r="K65" s="475"/>
      <c r="L65" s="475"/>
      <c r="M65" s="475"/>
      <c r="N65" s="475"/>
      <c r="O65" s="475"/>
      <c r="P65" s="475"/>
      <c r="Q65" s="475"/>
      <c r="R65" s="475"/>
      <c r="S65" s="475"/>
      <c r="T65" s="475"/>
      <c r="U65" s="475"/>
      <c r="V65" s="475"/>
      <c r="W65" s="475"/>
      <c r="X65" s="475"/>
      <c r="FX65" s="106"/>
      <c r="FY65" s="106"/>
      <c r="FZ65" s="106"/>
    </row>
    <row r="66" spans="1:182" s="104" customFormat="1" ht="12">
      <c r="A66" s="115"/>
      <c r="B66" s="54"/>
      <c r="C66" s="152"/>
      <c r="D66" s="153"/>
      <c r="E66" s="465"/>
      <c r="F66" s="154"/>
      <c r="H66" s="475"/>
      <c r="I66" s="475"/>
      <c r="J66" s="475"/>
      <c r="K66" s="475"/>
      <c r="L66" s="475"/>
      <c r="M66" s="475"/>
      <c r="N66" s="475"/>
      <c r="O66" s="475"/>
      <c r="P66" s="475"/>
      <c r="Q66" s="475"/>
      <c r="R66" s="475"/>
      <c r="S66" s="475"/>
      <c r="T66" s="475"/>
      <c r="U66" s="475"/>
      <c r="V66" s="475"/>
      <c r="W66" s="475"/>
      <c r="X66" s="475"/>
      <c r="FX66" s="106"/>
      <c r="FY66" s="106"/>
      <c r="FZ66" s="106"/>
    </row>
    <row r="67" spans="1:182" s="104" customFormat="1" ht="12">
      <c r="A67" s="115"/>
      <c r="B67" s="54"/>
      <c r="C67" s="152"/>
      <c r="D67" s="153"/>
      <c r="E67" s="465"/>
      <c r="F67" s="128"/>
      <c r="H67" s="475"/>
      <c r="I67" s="475"/>
      <c r="J67" s="475"/>
      <c r="K67" s="475"/>
      <c r="L67" s="475"/>
      <c r="M67" s="475"/>
      <c r="N67" s="475"/>
      <c r="O67" s="475"/>
      <c r="P67" s="475"/>
      <c r="Q67" s="475"/>
      <c r="R67" s="475"/>
      <c r="S67" s="475"/>
      <c r="T67" s="475"/>
      <c r="U67" s="475"/>
      <c r="V67" s="475"/>
      <c r="W67" s="475"/>
      <c r="X67" s="475"/>
      <c r="FX67" s="106"/>
      <c r="FY67" s="106"/>
      <c r="FZ67" s="106"/>
    </row>
    <row r="68" spans="1:182" s="104" customFormat="1" ht="12">
      <c r="A68" s="115" t="s">
        <v>149</v>
      </c>
      <c r="B68" s="54" t="s">
        <v>150</v>
      </c>
      <c r="C68" s="42"/>
      <c r="D68" s="116"/>
      <c r="E68" s="465"/>
      <c r="F68" s="128"/>
      <c r="H68" s="475"/>
      <c r="I68" s="475"/>
      <c r="J68" s="475"/>
      <c r="K68" s="475"/>
      <c r="L68" s="475"/>
      <c r="M68" s="475"/>
      <c r="N68" s="475"/>
      <c r="O68" s="475"/>
      <c r="P68" s="475"/>
      <c r="Q68" s="475"/>
      <c r="R68" s="475"/>
      <c r="S68" s="475"/>
      <c r="T68" s="475"/>
      <c r="U68" s="475"/>
      <c r="V68" s="475"/>
      <c r="W68" s="475"/>
      <c r="X68" s="475"/>
      <c r="FX68" s="106"/>
      <c r="FY68" s="106"/>
      <c r="FZ68" s="106"/>
    </row>
    <row r="69" spans="1:182" s="104" customFormat="1" ht="12">
      <c r="A69" s="115"/>
      <c r="B69" s="41" t="s">
        <v>151</v>
      </c>
      <c r="C69" s="152"/>
      <c r="D69" s="153"/>
      <c r="E69" s="465"/>
      <c r="F69" s="128"/>
      <c r="H69" s="475"/>
      <c r="I69" s="475"/>
      <c r="J69" s="475"/>
      <c r="K69" s="475"/>
      <c r="L69" s="475"/>
      <c r="M69" s="475"/>
      <c r="N69" s="475"/>
      <c r="O69" s="475"/>
      <c r="P69" s="475"/>
      <c r="Q69" s="475"/>
      <c r="R69" s="475"/>
      <c r="S69" s="475"/>
      <c r="T69" s="475"/>
      <c r="U69" s="475"/>
      <c r="V69" s="475"/>
      <c r="W69" s="475"/>
      <c r="X69" s="475"/>
      <c r="FX69" s="106"/>
      <c r="FY69" s="106"/>
      <c r="FZ69" s="106"/>
    </row>
    <row r="70" spans="1:182" s="104" customFormat="1" ht="12">
      <c r="A70" s="115"/>
      <c r="B70" s="155"/>
      <c r="C70" s="142"/>
      <c r="D70" s="134"/>
      <c r="E70" s="470"/>
      <c r="F70" s="128"/>
      <c r="H70" s="475"/>
      <c r="I70" s="475"/>
      <c r="J70" s="475"/>
      <c r="K70" s="475"/>
      <c r="L70" s="475"/>
      <c r="M70" s="475"/>
      <c r="N70" s="475"/>
      <c r="O70" s="475"/>
      <c r="P70" s="475"/>
      <c r="Q70" s="475"/>
      <c r="R70" s="475"/>
      <c r="S70" s="475"/>
      <c r="T70" s="475"/>
      <c r="U70" s="475"/>
      <c r="V70" s="475"/>
      <c r="W70" s="475"/>
      <c r="X70" s="475"/>
      <c r="FX70" s="106"/>
      <c r="FY70" s="106"/>
      <c r="FZ70" s="106"/>
    </row>
    <row r="71" spans="1:182" s="104" customFormat="1" ht="153.75" customHeight="1">
      <c r="A71" s="156" t="s">
        <v>152</v>
      </c>
      <c r="B71" s="157" t="s">
        <v>153</v>
      </c>
      <c r="C71" s="60" t="s">
        <v>42</v>
      </c>
      <c r="D71" s="134">
        <v>9.4</v>
      </c>
      <c r="E71" s="465"/>
      <c r="F71" s="128">
        <f>ROUND(D71*E71,2)</f>
        <v>0</v>
      </c>
      <c r="H71" s="475"/>
      <c r="I71" s="475"/>
      <c r="J71" s="475"/>
      <c r="K71" s="475"/>
      <c r="L71" s="475"/>
      <c r="M71" s="475"/>
      <c r="N71" s="475"/>
      <c r="O71" s="475"/>
      <c r="P71" s="475"/>
      <c r="Q71" s="475"/>
      <c r="R71" s="475"/>
      <c r="S71" s="475"/>
      <c r="T71" s="475"/>
      <c r="U71" s="475"/>
      <c r="V71" s="475"/>
      <c r="W71" s="475"/>
      <c r="X71" s="475"/>
      <c r="FX71" s="106"/>
      <c r="FY71" s="106"/>
      <c r="FZ71" s="106"/>
    </row>
    <row r="72" spans="1:182" s="104" customFormat="1" ht="12">
      <c r="A72" s="115"/>
      <c r="B72" s="155"/>
      <c r="C72" s="142"/>
      <c r="D72" s="134"/>
      <c r="E72" s="470"/>
      <c r="F72" s="128"/>
      <c r="H72" s="475"/>
      <c r="I72" s="475"/>
      <c r="J72" s="475"/>
      <c r="K72" s="475"/>
      <c r="L72" s="475"/>
      <c r="M72" s="475"/>
      <c r="N72" s="475"/>
      <c r="O72" s="475"/>
      <c r="P72" s="475"/>
      <c r="Q72" s="475"/>
      <c r="R72" s="475"/>
      <c r="S72" s="475"/>
      <c r="T72" s="475"/>
      <c r="U72" s="475"/>
      <c r="V72" s="475"/>
      <c r="W72" s="475"/>
      <c r="X72" s="475"/>
      <c r="FX72" s="106"/>
      <c r="FY72" s="106"/>
      <c r="FZ72" s="106"/>
    </row>
    <row r="73" spans="1:182" s="159" customFormat="1" ht="109.5" customHeight="1">
      <c r="A73" s="156" t="s">
        <v>154</v>
      </c>
      <c r="B73" s="158" t="s">
        <v>155</v>
      </c>
      <c r="C73" s="60" t="s">
        <v>42</v>
      </c>
      <c r="D73" s="134">
        <v>4.53</v>
      </c>
      <c r="E73" s="465"/>
      <c r="F73" s="128">
        <f>ROUND(D73*E73,2)</f>
        <v>0</v>
      </c>
      <c r="H73" s="477"/>
      <c r="I73" s="477"/>
      <c r="J73" s="477"/>
      <c r="K73" s="477"/>
      <c r="L73" s="477"/>
      <c r="M73" s="477"/>
      <c r="N73" s="477"/>
      <c r="O73" s="477"/>
      <c r="P73" s="477"/>
      <c r="Q73" s="477"/>
      <c r="R73" s="477"/>
      <c r="S73" s="477"/>
      <c r="T73" s="477"/>
      <c r="U73" s="477"/>
      <c r="V73" s="477"/>
      <c r="W73" s="477"/>
      <c r="X73" s="477"/>
      <c r="FX73" s="160"/>
      <c r="FY73" s="160"/>
      <c r="FZ73" s="160"/>
    </row>
    <row r="74" spans="1:182" s="104" customFormat="1" ht="12">
      <c r="A74" s="115"/>
      <c r="B74" s="155"/>
      <c r="C74" s="142"/>
      <c r="D74" s="134"/>
      <c r="E74" s="470"/>
      <c r="F74" s="128"/>
      <c r="H74" s="475"/>
      <c r="I74" s="475"/>
      <c r="J74" s="475"/>
      <c r="K74" s="475"/>
      <c r="L74" s="475"/>
      <c r="M74" s="475"/>
      <c r="N74" s="475"/>
      <c r="O74" s="475"/>
      <c r="P74" s="475"/>
      <c r="Q74" s="475"/>
      <c r="R74" s="475"/>
      <c r="S74" s="475"/>
      <c r="T74" s="475"/>
      <c r="U74" s="475"/>
      <c r="V74" s="475"/>
      <c r="W74" s="475"/>
      <c r="X74" s="475"/>
      <c r="FX74" s="106"/>
      <c r="FY74" s="106"/>
      <c r="FZ74" s="106"/>
    </row>
    <row r="75" spans="1:182" s="104" customFormat="1" ht="84" customHeight="1">
      <c r="A75" s="156" t="s">
        <v>156</v>
      </c>
      <c r="B75" s="158" t="s">
        <v>157</v>
      </c>
      <c r="C75" s="60" t="s">
        <v>42</v>
      </c>
      <c r="D75" s="149">
        <v>13.2</v>
      </c>
      <c r="E75" s="465"/>
      <c r="F75" s="128">
        <f>ROUND(D75*E75,2)</f>
        <v>0</v>
      </c>
      <c r="H75" s="475"/>
      <c r="I75" s="475"/>
      <c r="J75" s="475"/>
      <c r="K75" s="475"/>
      <c r="L75" s="475"/>
      <c r="M75" s="475"/>
      <c r="N75" s="475"/>
      <c r="O75" s="475"/>
      <c r="P75" s="475"/>
      <c r="Q75" s="475"/>
      <c r="R75" s="475"/>
      <c r="S75" s="475"/>
      <c r="T75" s="475"/>
      <c r="U75" s="475"/>
      <c r="V75" s="475"/>
      <c r="W75" s="475"/>
      <c r="X75" s="475"/>
      <c r="FX75" s="106"/>
      <c r="FY75" s="106"/>
      <c r="FZ75" s="106"/>
    </row>
    <row r="76" spans="1:182" s="104" customFormat="1" ht="14.25" customHeight="1">
      <c r="A76" s="156"/>
      <c r="B76" s="158"/>
      <c r="C76" s="60"/>
      <c r="D76" s="149"/>
      <c r="E76" s="465"/>
      <c r="F76" s="128"/>
      <c r="H76" s="475"/>
      <c r="I76" s="475"/>
      <c r="J76" s="475"/>
      <c r="K76" s="475"/>
      <c r="L76" s="475"/>
      <c r="M76" s="475"/>
      <c r="N76" s="475"/>
      <c r="O76" s="475"/>
      <c r="P76" s="475"/>
      <c r="Q76" s="475"/>
      <c r="R76" s="475"/>
      <c r="S76" s="475"/>
      <c r="T76" s="475"/>
      <c r="U76" s="475"/>
      <c r="V76" s="475"/>
      <c r="W76" s="475"/>
      <c r="X76" s="475"/>
      <c r="FX76" s="106"/>
      <c r="FY76" s="106"/>
      <c r="FZ76" s="106"/>
    </row>
    <row r="77" spans="1:182" s="104" customFormat="1" ht="108.75" customHeight="1">
      <c r="A77" s="156" t="s">
        <v>158</v>
      </c>
      <c r="B77" s="157" t="s">
        <v>159</v>
      </c>
      <c r="C77" s="60" t="s">
        <v>42</v>
      </c>
      <c r="D77" s="134">
        <v>10.2</v>
      </c>
      <c r="E77" s="465"/>
      <c r="F77" s="128">
        <f>ROUND(D77*E77,2)</f>
        <v>0</v>
      </c>
      <c r="H77" s="475"/>
      <c r="I77" s="475"/>
      <c r="J77" s="475"/>
      <c r="K77" s="475"/>
      <c r="L77" s="475"/>
      <c r="M77" s="475"/>
      <c r="N77" s="475"/>
      <c r="O77" s="475"/>
      <c r="P77" s="475"/>
      <c r="Q77" s="475"/>
      <c r="R77" s="475"/>
      <c r="S77" s="475"/>
      <c r="T77" s="475"/>
      <c r="U77" s="475"/>
      <c r="V77" s="475"/>
      <c r="W77" s="475"/>
      <c r="X77" s="475"/>
      <c r="FX77" s="106"/>
      <c r="FY77" s="106"/>
      <c r="FZ77" s="106"/>
    </row>
    <row r="78" spans="1:182" s="104" customFormat="1" ht="12">
      <c r="A78" s="115"/>
      <c r="B78" s="158"/>
      <c r="C78" s="60"/>
      <c r="D78" s="149"/>
      <c r="E78" s="465"/>
      <c r="F78" s="128"/>
      <c r="H78" s="475"/>
      <c r="I78" s="475"/>
      <c r="J78" s="475"/>
      <c r="K78" s="475"/>
      <c r="L78" s="475"/>
      <c r="M78" s="475"/>
      <c r="N78" s="475"/>
      <c r="O78" s="475"/>
      <c r="P78" s="475"/>
      <c r="Q78" s="475"/>
      <c r="R78" s="475"/>
      <c r="S78" s="475"/>
      <c r="T78" s="475"/>
      <c r="U78" s="475"/>
      <c r="V78" s="475"/>
      <c r="W78" s="475"/>
      <c r="X78" s="475"/>
      <c r="FX78" s="106"/>
      <c r="FY78" s="106"/>
      <c r="FZ78" s="106"/>
    </row>
    <row r="79" spans="1:182" s="104" customFormat="1" ht="200.25" customHeight="1">
      <c r="A79" s="161" t="s">
        <v>160</v>
      </c>
      <c r="B79" s="162" t="s">
        <v>161</v>
      </c>
      <c r="C79" s="135" t="s">
        <v>42</v>
      </c>
      <c r="D79" s="163">
        <v>132.4</v>
      </c>
      <c r="E79" s="469"/>
      <c r="F79" s="128">
        <f>ROUND(D79*E79,2)</f>
        <v>0</v>
      </c>
      <c r="H79" s="475"/>
      <c r="I79" s="475"/>
      <c r="J79" s="475"/>
      <c r="K79" s="475"/>
      <c r="L79" s="475"/>
      <c r="M79" s="475"/>
      <c r="N79" s="475"/>
      <c r="O79" s="475"/>
      <c r="P79" s="475"/>
      <c r="Q79" s="475"/>
      <c r="R79" s="475"/>
      <c r="S79" s="475"/>
      <c r="T79" s="475"/>
      <c r="U79" s="475"/>
      <c r="V79" s="475"/>
      <c r="W79" s="475"/>
      <c r="X79" s="475"/>
      <c r="FX79" s="106"/>
      <c r="FY79" s="106"/>
      <c r="FZ79" s="106"/>
    </row>
    <row r="80" spans="1:182" s="104" customFormat="1" ht="12">
      <c r="A80" s="156"/>
      <c r="B80" s="164"/>
      <c r="C80" s="60"/>
      <c r="D80" s="149"/>
      <c r="E80" s="465"/>
      <c r="F80" s="128"/>
      <c r="H80" s="475"/>
      <c r="I80" s="475"/>
      <c r="J80" s="475"/>
      <c r="K80" s="475"/>
      <c r="L80" s="475"/>
      <c r="M80" s="475"/>
      <c r="N80" s="475"/>
      <c r="O80" s="475"/>
      <c r="P80" s="475"/>
      <c r="Q80" s="475"/>
      <c r="R80" s="475"/>
      <c r="S80" s="475"/>
      <c r="T80" s="475"/>
      <c r="U80" s="475"/>
      <c r="V80" s="475"/>
      <c r="W80" s="475"/>
      <c r="X80" s="475"/>
      <c r="FX80" s="106"/>
      <c r="FY80" s="106"/>
      <c r="FZ80" s="106"/>
    </row>
    <row r="81" spans="1:182" s="104" customFormat="1" ht="12">
      <c r="A81" s="115"/>
      <c r="B81" s="54" t="s">
        <v>162</v>
      </c>
      <c r="C81" s="60"/>
      <c r="D81" s="149"/>
      <c r="E81" s="465"/>
      <c r="F81" s="140">
        <f>SUM(F70:F79)</f>
        <v>0</v>
      </c>
      <c r="H81" s="475"/>
      <c r="I81" s="475"/>
      <c r="J81" s="475"/>
      <c r="K81" s="475"/>
      <c r="L81" s="475"/>
      <c r="M81" s="475"/>
      <c r="N81" s="475"/>
      <c r="O81" s="475"/>
      <c r="P81" s="475"/>
      <c r="Q81" s="475"/>
      <c r="R81" s="475"/>
      <c r="S81" s="475"/>
      <c r="T81" s="475"/>
      <c r="U81" s="475"/>
      <c r="V81" s="475"/>
      <c r="W81" s="475"/>
      <c r="X81" s="475"/>
      <c r="FX81" s="106"/>
      <c r="FY81" s="106"/>
      <c r="FZ81" s="106"/>
    </row>
    <row r="82" spans="1:182" s="104" customFormat="1" ht="12">
      <c r="A82" s="115"/>
      <c r="B82" s="54"/>
      <c r="C82" s="60"/>
      <c r="D82" s="149"/>
      <c r="E82" s="465"/>
      <c r="F82" s="128"/>
      <c r="H82" s="475"/>
      <c r="I82" s="475"/>
      <c r="J82" s="475"/>
      <c r="K82" s="475"/>
      <c r="L82" s="475"/>
      <c r="M82" s="475"/>
      <c r="N82" s="475"/>
      <c r="O82" s="475"/>
      <c r="P82" s="475"/>
      <c r="Q82" s="475"/>
      <c r="R82" s="475"/>
      <c r="S82" s="475"/>
      <c r="T82" s="475"/>
      <c r="U82" s="475"/>
      <c r="V82" s="475"/>
      <c r="W82" s="475"/>
      <c r="X82" s="475"/>
      <c r="FX82" s="106"/>
      <c r="FY82" s="106"/>
      <c r="FZ82" s="106"/>
    </row>
    <row r="83" spans="1:182" s="104" customFormat="1" ht="12">
      <c r="A83" s="115"/>
      <c r="B83" s="54"/>
      <c r="C83" s="60"/>
      <c r="D83" s="149"/>
      <c r="E83" s="465"/>
      <c r="F83" s="128"/>
      <c r="H83" s="475"/>
      <c r="I83" s="475"/>
      <c r="J83" s="475"/>
      <c r="K83" s="475"/>
      <c r="L83" s="475"/>
      <c r="M83" s="475"/>
      <c r="N83" s="475"/>
      <c r="O83" s="475"/>
      <c r="P83" s="475"/>
      <c r="Q83" s="475"/>
      <c r="R83" s="475"/>
      <c r="S83" s="475"/>
      <c r="T83" s="475"/>
      <c r="U83" s="475"/>
      <c r="V83" s="475"/>
      <c r="W83" s="475"/>
      <c r="X83" s="475"/>
      <c r="FX83" s="106"/>
      <c r="FY83" s="106"/>
      <c r="FZ83" s="106"/>
    </row>
    <row r="84" spans="1:6" ht="12.75">
      <c r="A84" s="115" t="s">
        <v>163</v>
      </c>
      <c r="B84" s="54" t="s">
        <v>164</v>
      </c>
      <c r="C84" s="42"/>
      <c r="D84" s="116"/>
      <c r="E84" s="465"/>
      <c r="F84" s="128"/>
    </row>
    <row r="85" spans="1:6" ht="12.75">
      <c r="A85" s="115"/>
      <c r="B85" s="41"/>
      <c r="C85" s="60"/>
      <c r="D85" s="149"/>
      <c r="E85" s="465"/>
      <c r="F85" s="128"/>
    </row>
    <row r="86" spans="1:6" ht="85.5" customHeight="1">
      <c r="A86" s="115"/>
      <c r="B86" s="19" t="s">
        <v>165</v>
      </c>
      <c r="C86" s="60"/>
      <c r="D86" s="149"/>
      <c r="E86" s="471"/>
      <c r="F86" s="128"/>
    </row>
    <row r="87" spans="1:6" ht="12.75">
      <c r="A87" s="115"/>
      <c r="B87" s="41"/>
      <c r="C87" s="60"/>
      <c r="D87" s="149"/>
      <c r="E87" s="471"/>
      <c r="F87" s="128"/>
    </row>
    <row r="88" spans="1:6" ht="184.5" customHeight="1">
      <c r="A88" s="115" t="s">
        <v>166</v>
      </c>
      <c r="B88" s="165" t="s">
        <v>167</v>
      </c>
      <c r="C88" s="87" t="s">
        <v>42</v>
      </c>
      <c r="D88" s="116">
        <v>565</v>
      </c>
      <c r="E88" s="465"/>
      <c r="F88" s="128">
        <f>ROUND(D88*E88,2)</f>
        <v>0</v>
      </c>
    </row>
    <row r="89" spans="1:6" ht="14.25" customHeight="1">
      <c r="A89" s="115"/>
      <c r="B89" s="165"/>
      <c r="C89" s="87"/>
      <c r="D89" s="116"/>
      <c r="E89" s="465"/>
      <c r="F89" s="128"/>
    </row>
    <row r="90" spans="1:6" ht="98.25" customHeight="1">
      <c r="A90" s="115" t="s">
        <v>168</v>
      </c>
      <c r="B90" s="165" t="s">
        <v>169</v>
      </c>
      <c r="C90" s="87" t="s">
        <v>42</v>
      </c>
      <c r="D90" s="116">
        <v>191</v>
      </c>
      <c r="E90" s="465"/>
      <c r="F90" s="128">
        <f>ROUND(D90*E90,2)</f>
        <v>0</v>
      </c>
    </row>
    <row r="91" spans="1:6" ht="12.75">
      <c r="A91" s="115"/>
      <c r="B91" s="41"/>
      <c r="C91" s="87"/>
      <c r="D91" s="116"/>
      <c r="E91" s="465"/>
      <c r="F91" s="128"/>
    </row>
    <row r="92" spans="1:6" ht="86.25" customHeight="1">
      <c r="A92" s="115" t="s">
        <v>170</v>
      </c>
      <c r="B92" s="166" t="s">
        <v>171</v>
      </c>
      <c r="C92" s="87" t="s">
        <v>42</v>
      </c>
      <c r="D92" s="116">
        <v>9.4</v>
      </c>
      <c r="E92" s="465"/>
      <c r="F92" s="128">
        <f>ROUND(D92*E92,2)</f>
        <v>0</v>
      </c>
    </row>
    <row r="93" spans="1:6" ht="13.5" customHeight="1">
      <c r="A93" s="115"/>
      <c r="B93" s="166" t="s">
        <v>172</v>
      </c>
      <c r="C93" s="87" t="s">
        <v>42</v>
      </c>
      <c r="D93" s="116">
        <v>10.2</v>
      </c>
      <c r="E93" s="465"/>
      <c r="F93" s="128">
        <f>ROUND(D93*E93,2)</f>
        <v>0</v>
      </c>
    </row>
    <row r="94" spans="1:6" ht="39" customHeight="1">
      <c r="A94" s="115"/>
      <c r="B94" s="166" t="s">
        <v>173</v>
      </c>
      <c r="C94" s="87" t="s">
        <v>42</v>
      </c>
      <c r="D94" s="116">
        <v>11.1</v>
      </c>
      <c r="E94" s="465"/>
      <c r="F94" s="128">
        <f>ROUND(D94*E94,2)</f>
        <v>0</v>
      </c>
    </row>
    <row r="95" spans="1:6" ht="13.5" customHeight="1">
      <c r="A95" s="115"/>
      <c r="B95" s="166"/>
      <c r="C95" s="87"/>
      <c r="D95" s="116"/>
      <c r="E95" s="465"/>
      <c r="F95" s="128"/>
    </row>
    <row r="96" spans="1:6" ht="60">
      <c r="A96" s="115" t="s">
        <v>174</v>
      </c>
      <c r="B96" s="130" t="s">
        <v>175</v>
      </c>
      <c r="C96" s="87" t="s">
        <v>42</v>
      </c>
      <c r="D96" s="116">
        <v>455</v>
      </c>
      <c r="E96" s="465"/>
      <c r="F96" s="128">
        <f>ROUND(D96*E96,2)</f>
        <v>0</v>
      </c>
    </row>
    <row r="97" spans="1:6" ht="12.75">
      <c r="A97" s="115"/>
      <c r="B97" s="41"/>
      <c r="C97" s="87"/>
      <c r="D97" s="116"/>
      <c r="E97" s="465"/>
      <c r="F97" s="128"/>
    </row>
    <row r="98" spans="1:6" ht="108">
      <c r="A98" s="115" t="s">
        <v>176</v>
      </c>
      <c r="B98" s="65" t="s">
        <v>177</v>
      </c>
      <c r="C98" s="87" t="s">
        <v>42</v>
      </c>
      <c r="D98" s="116">
        <v>18</v>
      </c>
      <c r="E98" s="465"/>
      <c r="F98" s="128">
        <f>ROUND(D98*E98,2)</f>
        <v>0</v>
      </c>
    </row>
    <row r="99" spans="1:6" ht="12.75">
      <c r="A99" s="115"/>
      <c r="B99" s="65"/>
      <c r="C99" s="87"/>
      <c r="D99" s="116"/>
      <c r="E99" s="465"/>
      <c r="F99" s="128"/>
    </row>
    <row r="100" spans="1:6" ht="120">
      <c r="A100" s="115" t="s">
        <v>178</v>
      </c>
      <c r="B100" s="65" t="s">
        <v>179</v>
      </c>
      <c r="C100" s="87" t="s">
        <v>42</v>
      </c>
      <c r="D100" s="116">
        <v>14</v>
      </c>
      <c r="E100" s="465"/>
      <c r="F100" s="128">
        <f>ROUND(D100*E100,2)</f>
        <v>0</v>
      </c>
    </row>
    <row r="101" spans="1:6" ht="12.75">
      <c r="A101" s="115"/>
      <c r="B101" s="65"/>
      <c r="C101" s="87"/>
      <c r="D101" s="116"/>
      <c r="E101" s="465"/>
      <c r="F101" s="128"/>
    </row>
    <row r="102" spans="1:6" ht="48">
      <c r="A102" s="131" t="s">
        <v>180</v>
      </c>
      <c r="B102" s="148" t="s">
        <v>181</v>
      </c>
      <c r="C102" s="167" t="s">
        <v>42</v>
      </c>
      <c r="D102" s="136">
        <v>176</v>
      </c>
      <c r="E102" s="469"/>
      <c r="F102" s="128">
        <f>ROUND(D102*E102,2)</f>
        <v>0</v>
      </c>
    </row>
    <row r="103" spans="1:6" ht="12.75">
      <c r="A103" s="115"/>
      <c r="B103" s="65"/>
      <c r="C103" s="87"/>
      <c r="D103" s="116"/>
      <c r="E103" s="471"/>
      <c r="F103" s="128"/>
    </row>
    <row r="104" spans="1:6" ht="12.75">
      <c r="A104" s="168"/>
      <c r="B104" s="96" t="s">
        <v>182</v>
      </c>
      <c r="C104" s="169"/>
      <c r="D104" s="170"/>
      <c r="E104" s="471"/>
      <c r="F104" s="154">
        <f>SUM(F86:F102)</f>
        <v>0</v>
      </c>
    </row>
    <row r="105" spans="1:6" ht="12.75">
      <c r="A105" s="168"/>
      <c r="B105" s="96"/>
      <c r="C105" s="169"/>
      <c r="D105" s="170"/>
      <c r="E105" s="471"/>
      <c r="F105" s="128"/>
    </row>
    <row r="106" spans="1:6" ht="12.75">
      <c r="A106" s="168"/>
      <c r="B106" s="96"/>
      <c r="C106" s="169"/>
      <c r="D106" s="170"/>
      <c r="E106" s="471"/>
      <c r="F106" s="128"/>
    </row>
    <row r="107" spans="1:6" ht="12.75">
      <c r="A107" s="115" t="s">
        <v>183</v>
      </c>
      <c r="B107" s="54" t="s">
        <v>184</v>
      </c>
      <c r="C107" s="42"/>
      <c r="D107" s="116"/>
      <c r="E107" s="465"/>
      <c r="F107" s="128"/>
    </row>
    <row r="108" spans="1:6" ht="12.75">
      <c r="A108" s="115"/>
      <c r="B108" s="54"/>
      <c r="C108" s="42"/>
      <c r="D108" s="116"/>
      <c r="E108" s="465"/>
      <c r="F108" s="128"/>
    </row>
    <row r="109" spans="1:6" ht="84" customHeight="1">
      <c r="A109" s="115"/>
      <c r="B109" s="41" t="s">
        <v>185</v>
      </c>
      <c r="C109" s="42"/>
      <c r="D109" s="116"/>
      <c r="E109" s="465"/>
      <c r="F109" s="128"/>
    </row>
    <row r="110" spans="1:6" ht="12.75">
      <c r="A110" s="115"/>
      <c r="B110" s="41"/>
      <c r="C110" s="60"/>
      <c r="D110" s="149"/>
      <c r="E110" s="465"/>
      <c r="F110" s="128"/>
    </row>
    <row r="111" spans="1:6" ht="68.25" customHeight="1">
      <c r="A111" s="115" t="s">
        <v>186</v>
      </c>
      <c r="B111" s="41" t="s">
        <v>187</v>
      </c>
      <c r="C111" s="87" t="s">
        <v>42</v>
      </c>
      <c r="D111" s="134">
        <v>36</v>
      </c>
      <c r="E111" s="470"/>
      <c r="F111" s="128">
        <f>ROUND(D111*E111,2)</f>
        <v>0</v>
      </c>
    </row>
    <row r="112" spans="1:6" ht="12.75">
      <c r="A112" s="115"/>
      <c r="B112" s="41"/>
      <c r="C112" s="87"/>
      <c r="D112" s="116"/>
      <c r="E112" s="470"/>
      <c r="F112" s="128"/>
    </row>
    <row r="113" spans="1:6" ht="60.75" customHeight="1">
      <c r="A113" s="131" t="s">
        <v>188</v>
      </c>
      <c r="B113" s="150" t="s">
        <v>189</v>
      </c>
      <c r="C113" s="167" t="s">
        <v>42</v>
      </c>
      <c r="D113" s="136">
        <v>6</v>
      </c>
      <c r="E113" s="472"/>
      <c r="F113" s="128">
        <f>ROUND(D113*E113,2)</f>
        <v>0</v>
      </c>
    </row>
    <row r="114" spans="1:6" ht="12.75">
      <c r="A114" s="115"/>
      <c r="B114" s="41"/>
      <c r="C114" s="87"/>
      <c r="D114" s="116"/>
      <c r="E114" s="465"/>
      <c r="F114" s="128"/>
    </row>
    <row r="115" spans="1:6" ht="12.75">
      <c r="A115" s="115"/>
      <c r="B115" s="54" t="s">
        <v>190</v>
      </c>
      <c r="C115" s="60"/>
      <c r="D115" s="149"/>
      <c r="E115" s="465"/>
      <c r="F115" s="140">
        <f>SUM(F111:F113)</f>
        <v>0</v>
      </c>
    </row>
    <row r="116" spans="1:6" ht="12.75">
      <c r="A116" s="115"/>
      <c r="B116" s="41"/>
      <c r="C116" s="60"/>
      <c r="D116" s="149"/>
      <c r="E116" s="465"/>
      <c r="F116" s="128"/>
    </row>
    <row r="117" spans="1:6" ht="12.75">
      <c r="A117" s="115"/>
      <c r="B117" s="41"/>
      <c r="C117" s="60"/>
      <c r="D117" s="149"/>
      <c r="E117" s="465"/>
      <c r="F117" s="128"/>
    </row>
    <row r="118" spans="1:6" ht="12.75">
      <c r="A118" s="115"/>
      <c r="B118" s="54"/>
      <c r="C118" s="60"/>
      <c r="D118" s="149"/>
      <c r="E118" s="465"/>
      <c r="F118" s="128"/>
    </row>
    <row r="119" spans="1:6" ht="12.75">
      <c r="A119" s="115"/>
      <c r="B119" s="54"/>
      <c r="C119" s="60"/>
      <c r="D119" s="149"/>
      <c r="E119" s="465"/>
      <c r="F119" s="128"/>
    </row>
    <row r="120" spans="1:6" ht="12.75">
      <c r="A120" s="115" t="s">
        <v>191</v>
      </c>
      <c r="B120" s="54" t="s">
        <v>192</v>
      </c>
      <c r="C120" s="60"/>
      <c r="D120" s="149"/>
      <c r="E120" s="465"/>
      <c r="F120" s="128"/>
    </row>
    <row r="121" spans="1:6" ht="12.75">
      <c r="A121" s="115"/>
      <c r="B121" s="54"/>
      <c r="C121" s="60"/>
      <c r="D121" s="149"/>
      <c r="E121" s="465"/>
      <c r="F121" s="128"/>
    </row>
    <row r="122" spans="1:6" ht="156">
      <c r="A122" s="115" t="s">
        <v>193</v>
      </c>
      <c r="B122" s="130" t="s">
        <v>194</v>
      </c>
      <c r="C122" s="60" t="s">
        <v>42</v>
      </c>
      <c r="D122" s="149">
        <v>32</v>
      </c>
      <c r="E122" s="465"/>
      <c r="F122" s="128">
        <f>ROUND(D122*E122,2)</f>
        <v>0</v>
      </c>
    </row>
    <row r="123" spans="1:6" ht="12.75">
      <c r="A123" s="115"/>
      <c r="B123" s="130"/>
      <c r="C123" s="60"/>
      <c r="D123" s="149"/>
      <c r="E123" s="465"/>
      <c r="F123" s="128"/>
    </row>
    <row r="124" spans="1:6" ht="121.5" customHeight="1">
      <c r="A124" s="115" t="s">
        <v>195</v>
      </c>
      <c r="B124" s="130" t="s">
        <v>196</v>
      </c>
      <c r="C124" s="60" t="s">
        <v>42</v>
      </c>
      <c r="D124" s="149">
        <v>8.8</v>
      </c>
      <c r="E124" s="465"/>
      <c r="F124" s="128">
        <f>ROUND(D124*E124,2)</f>
        <v>0</v>
      </c>
    </row>
    <row r="125" spans="1:6" ht="17.25" customHeight="1">
      <c r="A125" s="115"/>
      <c r="B125" s="130"/>
      <c r="C125" s="60"/>
      <c r="D125" s="149"/>
      <c r="E125" s="465"/>
      <c r="F125" s="128"/>
    </row>
    <row r="126" spans="1:6" ht="92.25" customHeight="1">
      <c r="A126" s="115" t="s">
        <v>197</v>
      </c>
      <c r="B126" s="130" t="s">
        <v>198</v>
      </c>
      <c r="C126" s="60" t="s">
        <v>42</v>
      </c>
      <c r="D126" s="149">
        <v>20.2</v>
      </c>
      <c r="E126" s="465"/>
      <c r="F126" s="128">
        <f>ROUND(D126*E126,2)</f>
        <v>0</v>
      </c>
    </row>
    <row r="127" spans="1:6" ht="12.75">
      <c r="A127" s="115"/>
      <c r="B127" s="130"/>
      <c r="C127" s="60"/>
      <c r="D127" s="149"/>
      <c r="E127" s="465"/>
      <c r="F127" s="128"/>
    </row>
    <row r="128" spans="1:6" ht="176.25" customHeight="1">
      <c r="A128" s="115" t="s">
        <v>199</v>
      </c>
      <c r="B128" s="130" t="s">
        <v>200</v>
      </c>
      <c r="C128" s="60" t="s">
        <v>42</v>
      </c>
      <c r="D128" s="149">
        <v>48.3</v>
      </c>
      <c r="E128" s="465"/>
      <c r="F128" s="128">
        <f>ROUND(D128*E128,2)</f>
        <v>0</v>
      </c>
    </row>
    <row r="129" spans="1:6" ht="12.75">
      <c r="A129" s="115"/>
      <c r="B129" s="130"/>
      <c r="C129" s="60"/>
      <c r="D129" s="149"/>
      <c r="E129" s="465"/>
      <c r="F129" s="128"/>
    </row>
    <row r="130" spans="1:6" ht="163.5" customHeight="1">
      <c r="A130" s="115" t="s">
        <v>201</v>
      </c>
      <c r="B130" s="171" t="s">
        <v>202</v>
      </c>
      <c r="C130" s="142" t="s">
        <v>42</v>
      </c>
      <c r="D130" s="134">
        <v>7.85</v>
      </c>
      <c r="E130" s="465"/>
      <c r="F130" s="128">
        <f>ROUND(D130*E130,2)</f>
        <v>0</v>
      </c>
    </row>
    <row r="131" spans="1:6" ht="14.25" customHeight="1">
      <c r="A131" s="115"/>
      <c r="B131" s="171"/>
      <c r="C131" s="142"/>
      <c r="D131" s="134"/>
      <c r="E131" s="465"/>
      <c r="F131" s="128"/>
    </row>
    <row r="132" spans="1:6" ht="156">
      <c r="A132" s="115" t="s">
        <v>203</v>
      </c>
      <c r="B132" s="171" t="s">
        <v>204</v>
      </c>
      <c r="C132" s="142" t="s">
        <v>42</v>
      </c>
      <c r="D132" s="134">
        <v>34</v>
      </c>
      <c r="E132" s="465"/>
      <c r="F132" s="128">
        <f>ROUND(D132*E132,2)</f>
        <v>0</v>
      </c>
    </row>
    <row r="133" spans="1:6" ht="12.75">
      <c r="A133" s="115"/>
      <c r="B133" s="171"/>
      <c r="C133" s="142"/>
      <c r="D133" s="134"/>
      <c r="E133" s="465"/>
      <c r="F133" s="128"/>
    </row>
    <row r="134" spans="1:6" ht="144">
      <c r="A134" s="115" t="s">
        <v>205</v>
      </c>
      <c r="B134" s="130" t="s">
        <v>206</v>
      </c>
      <c r="C134" s="142" t="s">
        <v>42</v>
      </c>
      <c r="D134" s="134">
        <v>4.5</v>
      </c>
      <c r="E134" s="465"/>
      <c r="F134" s="128">
        <f>ROUND(D134*E134,2)</f>
        <v>0</v>
      </c>
    </row>
    <row r="135" spans="1:6" ht="12.75">
      <c r="A135" s="115"/>
      <c r="B135" s="130"/>
      <c r="C135" s="142"/>
      <c r="D135" s="134"/>
      <c r="E135" s="465"/>
      <c r="F135" s="128"/>
    </row>
    <row r="136" spans="1:6" ht="84">
      <c r="A136" s="115" t="s">
        <v>207</v>
      </c>
      <c r="B136" s="130" t="s">
        <v>208</v>
      </c>
      <c r="C136" s="142" t="s">
        <v>42</v>
      </c>
      <c r="D136" s="134">
        <v>40.4</v>
      </c>
      <c r="E136" s="465"/>
      <c r="F136" s="128">
        <f>ROUND(D136*E136,2)</f>
        <v>0</v>
      </c>
    </row>
    <row r="137" spans="1:6" ht="12.75">
      <c r="A137" s="115"/>
      <c r="B137" s="130"/>
      <c r="C137" s="60"/>
      <c r="D137" s="149"/>
      <c r="E137" s="465"/>
      <c r="F137" s="128"/>
    </row>
    <row r="138" spans="1:6" ht="12.75">
      <c r="A138" s="115"/>
      <c r="B138" s="54" t="s">
        <v>209</v>
      </c>
      <c r="C138" s="152"/>
      <c r="D138" s="153"/>
      <c r="E138" s="465"/>
      <c r="F138" s="172">
        <f>SUM(F122:F136)</f>
        <v>0</v>
      </c>
    </row>
    <row r="139" spans="1:6" ht="12.75">
      <c r="A139" s="115"/>
      <c r="B139" s="173"/>
      <c r="C139" s="60"/>
      <c r="D139" s="149"/>
      <c r="E139" s="465"/>
      <c r="F139" s="128"/>
    </row>
    <row r="140" spans="1:184" s="104" customFormat="1" ht="12">
      <c r="A140" s="115"/>
      <c r="B140" s="173"/>
      <c r="C140" s="174"/>
      <c r="D140" s="175"/>
      <c r="E140" s="465"/>
      <c r="F140" s="128"/>
      <c r="H140" s="475"/>
      <c r="I140" s="475"/>
      <c r="J140" s="475"/>
      <c r="K140" s="475"/>
      <c r="L140" s="475"/>
      <c r="M140" s="475"/>
      <c r="N140" s="475"/>
      <c r="O140" s="475"/>
      <c r="P140" s="475"/>
      <c r="Q140" s="475"/>
      <c r="R140" s="475"/>
      <c r="S140" s="475"/>
      <c r="T140" s="475"/>
      <c r="U140" s="475"/>
      <c r="V140" s="475"/>
      <c r="W140" s="475"/>
      <c r="X140" s="475"/>
      <c r="FX140" s="176"/>
      <c r="FY140" s="176"/>
      <c r="FZ140" s="176"/>
      <c r="GA140" s="176"/>
      <c r="GB140" s="176"/>
    </row>
    <row r="141" spans="1:184" s="104" customFormat="1" ht="12">
      <c r="A141" s="115" t="s">
        <v>210</v>
      </c>
      <c r="B141" s="177" t="s">
        <v>211</v>
      </c>
      <c r="C141" s="174"/>
      <c r="D141" s="175"/>
      <c r="E141" s="465"/>
      <c r="F141" s="128"/>
      <c r="H141" s="475"/>
      <c r="I141" s="475"/>
      <c r="J141" s="475"/>
      <c r="K141" s="475"/>
      <c r="L141" s="475"/>
      <c r="M141" s="475"/>
      <c r="N141" s="475"/>
      <c r="O141" s="475"/>
      <c r="P141" s="475"/>
      <c r="Q141" s="475"/>
      <c r="R141" s="475"/>
      <c r="S141" s="475"/>
      <c r="T141" s="475"/>
      <c r="U141" s="475"/>
      <c r="V141" s="475"/>
      <c r="W141" s="475"/>
      <c r="X141" s="475"/>
      <c r="FX141" s="176"/>
      <c r="FY141" s="176"/>
      <c r="FZ141" s="176"/>
      <c r="GA141" s="176"/>
      <c r="GB141" s="176"/>
    </row>
    <row r="142" spans="1:184" s="104" customFormat="1" ht="12">
      <c r="A142" s="178"/>
      <c r="B142" s="178"/>
      <c r="C142" s="174"/>
      <c r="D142" s="175"/>
      <c r="E142" s="465"/>
      <c r="F142" s="128"/>
      <c r="H142" s="475"/>
      <c r="I142" s="475"/>
      <c r="J142" s="475"/>
      <c r="K142" s="475"/>
      <c r="L142" s="475"/>
      <c r="M142" s="475"/>
      <c r="N142" s="475"/>
      <c r="O142" s="475"/>
      <c r="P142" s="475"/>
      <c r="Q142" s="475"/>
      <c r="R142" s="475"/>
      <c r="S142" s="475"/>
      <c r="T142" s="475"/>
      <c r="U142" s="475"/>
      <c r="V142" s="475"/>
      <c r="W142" s="475"/>
      <c r="X142" s="475"/>
      <c r="FX142" s="176"/>
      <c r="FY142" s="176"/>
      <c r="FZ142" s="176"/>
      <c r="GA142" s="176"/>
      <c r="GB142" s="176"/>
    </row>
    <row r="143" spans="1:184" s="104" customFormat="1" ht="76.5" customHeight="1">
      <c r="A143" s="40" t="s">
        <v>212</v>
      </c>
      <c r="B143" s="179" t="s">
        <v>213</v>
      </c>
      <c r="C143" s="142" t="s">
        <v>42</v>
      </c>
      <c r="D143" s="149">
        <v>38.4</v>
      </c>
      <c r="E143" s="465"/>
      <c r="F143" s="128">
        <f>ROUND(D143*E143,2)</f>
        <v>0</v>
      </c>
      <c r="H143" s="475"/>
      <c r="I143" s="475"/>
      <c r="J143" s="475"/>
      <c r="K143" s="475"/>
      <c r="L143" s="475"/>
      <c r="M143" s="475"/>
      <c r="N143" s="475"/>
      <c r="O143" s="475"/>
      <c r="P143" s="475"/>
      <c r="Q143" s="475"/>
      <c r="R143" s="475"/>
      <c r="S143" s="475"/>
      <c r="T143" s="475"/>
      <c r="U143" s="475"/>
      <c r="V143" s="475"/>
      <c r="W143" s="475"/>
      <c r="X143" s="475"/>
      <c r="FX143" s="176"/>
      <c r="FY143" s="176"/>
      <c r="FZ143" s="176"/>
      <c r="GA143" s="176"/>
      <c r="GB143" s="176"/>
    </row>
    <row r="144" spans="1:184" s="104" customFormat="1" ht="15" customHeight="1">
      <c r="A144" s="40"/>
      <c r="B144" s="179"/>
      <c r="C144" s="142"/>
      <c r="D144" s="149"/>
      <c r="E144" s="465"/>
      <c r="F144" s="128"/>
      <c r="H144" s="475"/>
      <c r="I144" s="475"/>
      <c r="J144" s="475"/>
      <c r="K144" s="475"/>
      <c r="L144" s="475"/>
      <c r="M144" s="475"/>
      <c r="N144" s="475"/>
      <c r="O144" s="475"/>
      <c r="P144" s="475"/>
      <c r="Q144" s="475"/>
      <c r="R144" s="475"/>
      <c r="S144" s="475"/>
      <c r="T144" s="475"/>
      <c r="U144" s="475"/>
      <c r="V144" s="475"/>
      <c r="W144" s="475"/>
      <c r="X144" s="475"/>
      <c r="FX144" s="176"/>
      <c r="FY144" s="176"/>
      <c r="FZ144" s="176"/>
      <c r="GA144" s="176"/>
      <c r="GB144" s="176"/>
    </row>
    <row r="145" spans="1:184" s="104" customFormat="1" ht="42.75" customHeight="1">
      <c r="A145" s="40" t="s">
        <v>214</v>
      </c>
      <c r="B145" s="179" t="s">
        <v>215</v>
      </c>
      <c r="C145" s="142" t="s">
        <v>26</v>
      </c>
      <c r="D145" s="149">
        <v>1</v>
      </c>
      <c r="E145" s="465"/>
      <c r="F145" s="128">
        <f>ROUND(D145*E145,2)</f>
        <v>0</v>
      </c>
      <c r="H145" s="475"/>
      <c r="I145" s="475"/>
      <c r="J145" s="475"/>
      <c r="K145" s="475"/>
      <c r="L145" s="475"/>
      <c r="M145" s="475"/>
      <c r="N145" s="475"/>
      <c r="O145" s="475"/>
      <c r="P145" s="475"/>
      <c r="Q145" s="475"/>
      <c r="R145" s="475"/>
      <c r="S145" s="475"/>
      <c r="T145" s="475"/>
      <c r="U145" s="475"/>
      <c r="V145" s="475"/>
      <c r="W145" s="475"/>
      <c r="X145" s="475"/>
      <c r="FX145" s="176"/>
      <c r="FY145" s="176"/>
      <c r="FZ145" s="176"/>
      <c r="GA145" s="176"/>
      <c r="GB145" s="176"/>
    </row>
    <row r="146" spans="1:184" s="104" customFormat="1" ht="15" customHeight="1">
      <c r="A146" s="40"/>
      <c r="B146" s="179"/>
      <c r="C146" s="142"/>
      <c r="D146" s="149"/>
      <c r="E146" s="465"/>
      <c r="F146" s="128"/>
      <c r="H146" s="475"/>
      <c r="I146" s="475"/>
      <c r="J146" s="475"/>
      <c r="K146" s="475"/>
      <c r="L146" s="475"/>
      <c r="M146" s="475"/>
      <c r="N146" s="475"/>
      <c r="O146" s="475"/>
      <c r="P146" s="475"/>
      <c r="Q146" s="475"/>
      <c r="R146" s="475"/>
      <c r="S146" s="475"/>
      <c r="T146" s="475"/>
      <c r="U146" s="475"/>
      <c r="V146" s="475"/>
      <c r="W146" s="475"/>
      <c r="X146" s="475"/>
      <c r="FX146" s="176"/>
      <c r="FY146" s="176"/>
      <c r="FZ146" s="176"/>
      <c r="GA146" s="176"/>
      <c r="GB146" s="176"/>
    </row>
    <row r="147" spans="1:184" s="104" customFormat="1" ht="30" customHeight="1">
      <c r="A147" s="40" t="s">
        <v>216</v>
      </c>
      <c r="B147" s="41" t="s">
        <v>217</v>
      </c>
      <c r="C147" s="60" t="s">
        <v>71</v>
      </c>
      <c r="D147" s="116">
        <v>3</v>
      </c>
      <c r="E147" s="455"/>
      <c r="F147" s="128">
        <f>ROUND(D147*E147,2)</f>
        <v>0</v>
      </c>
      <c r="H147" s="475"/>
      <c r="I147" s="475"/>
      <c r="J147" s="475"/>
      <c r="K147" s="475"/>
      <c r="L147" s="475"/>
      <c r="M147" s="475"/>
      <c r="N147" s="475"/>
      <c r="O147" s="475"/>
      <c r="P147" s="475"/>
      <c r="Q147" s="475"/>
      <c r="R147" s="475"/>
      <c r="S147" s="475"/>
      <c r="T147" s="475"/>
      <c r="U147" s="475"/>
      <c r="V147" s="475"/>
      <c r="W147" s="475"/>
      <c r="X147" s="475"/>
      <c r="FX147" s="176"/>
      <c r="FY147" s="176"/>
      <c r="FZ147" s="176"/>
      <c r="GA147" s="176"/>
      <c r="GB147" s="176"/>
    </row>
    <row r="148" spans="1:184" s="104" customFormat="1" ht="13.5" customHeight="1">
      <c r="A148" s="40"/>
      <c r="B148" s="41"/>
      <c r="C148" s="60"/>
      <c r="D148" s="116"/>
      <c r="E148" s="455"/>
      <c r="F148" s="128"/>
      <c r="H148" s="475"/>
      <c r="I148" s="475"/>
      <c r="J148" s="475"/>
      <c r="K148" s="475"/>
      <c r="L148" s="475"/>
      <c r="M148" s="475"/>
      <c r="N148" s="475"/>
      <c r="O148" s="475"/>
      <c r="P148" s="475"/>
      <c r="Q148" s="475"/>
      <c r="R148" s="475"/>
      <c r="S148" s="475"/>
      <c r="T148" s="475"/>
      <c r="U148" s="475"/>
      <c r="V148" s="475"/>
      <c r="W148" s="475"/>
      <c r="X148" s="475"/>
      <c r="FX148" s="176"/>
      <c r="FY148" s="176"/>
      <c r="FZ148" s="176"/>
      <c r="GA148" s="176"/>
      <c r="GB148" s="176"/>
    </row>
    <row r="149" spans="1:184" s="104" customFormat="1" ht="30.75" customHeight="1">
      <c r="A149" s="40" t="s">
        <v>218</v>
      </c>
      <c r="B149" s="41" t="s">
        <v>219</v>
      </c>
      <c r="C149" s="60" t="s">
        <v>71</v>
      </c>
      <c r="D149" s="116">
        <v>2</v>
      </c>
      <c r="E149" s="455"/>
      <c r="F149" s="128">
        <f>ROUND(D149*E149,2)</f>
        <v>0</v>
      </c>
      <c r="H149" s="475"/>
      <c r="I149" s="475"/>
      <c r="J149" s="475"/>
      <c r="K149" s="475"/>
      <c r="L149" s="475"/>
      <c r="M149" s="475"/>
      <c r="N149" s="475"/>
      <c r="O149" s="475"/>
      <c r="P149" s="475"/>
      <c r="Q149" s="475"/>
      <c r="R149" s="475"/>
      <c r="S149" s="475"/>
      <c r="T149" s="475"/>
      <c r="U149" s="475"/>
      <c r="V149" s="475"/>
      <c r="W149" s="475"/>
      <c r="X149" s="475"/>
      <c r="FX149" s="176"/>
      <c r="FY149" s="176"/>
      <c r="FZ149" s="176"/>
      <c r="GA149" s="176"/>
      <c r="GB149" s="176"/>
    </row>
    <row r="150" spans="1:184" s="104" customFormat="1" ht="12">
      <c r="A150" s="115"/>
      <c r="B150" s="179"/>
      <c r="C150" s="180"/>
      <c r="D150" s="116"/>
      <c r="E150" s="465"/>
      <c r="F150" s="128"/>
      <c r="H150" s="475"/>
      <c r="I150" s="475"/>
      <c r="J150" s="475"/>
      <c r="K150" s="475"/>
      <c r="L150" s="475"/>
      <c r="M150" s="475"/>
      <c r="N150" s="475"/>
      <c r="O150" s="475"/>
      <c r="P150" s="475"/>
      <c r="Q150" s="475"/>
      <c r="R150" s="475"/>
      <c r="S150" s="475"/>
      <c r="T150" s="475"/>
      <c r="U150" s="475"/>
      <c r="V150" s="475"/>
      <c r="W150" s="475"/>
      <c r="X150" s="475"/>
      <c r="FX150" s="176"/>
      <c r="FY150" s="176"/>
      <c r="FZ150" s="176"/>
      <c r="GA150" s="176"/>
      <c r="GB150" s="176"/>
    </row>
    <row r="151" spans="1:184" s="104" customFormat="1" ht="28.5" customHeight="1">
      <c r="A151" s="40" t="s">
        <v>220</v>
      </c>
      <c r="B151" s="41" t="s">
        <v>221</v>
      </c>
      <c r="C151" s="60" t="s">
        <v>26</v>
      </c>
      <c r="D151" s="116">
        <v>1</v>
      </c>
      <c r="E151" s="455"/>
      <c r="F151" s="128">
        <f>ROUND(D151*E151,2)</f>
        <v>0</v>
      </c>
      <c r="H151" s="475"/>
      <c r="I151" s="475"/>
      <c r="J151" s="475"/>
      <c r="K151" s="475"/>
      <c r="L151" s="475"/>
      <c r="M151" s="475"/>
      <c r="N151" s="475"/>
      <c r="O151" s="475"/>
      <c r="P151" s="475"/>
      <c r="Q151" s="475"/>
      <c r="R151" s="475"/>
      <c r="S151" s="475"/>
      <c r="T151" s="475"/>
      <c r="U151" s="475"/>
      <c r="V151" s="475"/>
      <c r="W151" s="475"/>
      <c r="X151" s="475"/>
      <c r="FX151" s="176"/>
      <c r="FY151" s="176"/>
      <c r="FZ151" s="176"/>
      <c r="GA151" s="176"/>
      <c r="GB151" s="176"/>
    </row>
    <row r="152" spans="1:184" s="104" customFormat="1" ht="18" customHeight="1">
      <c r="A152" s="40"/>
      <c r="B152" s="41"/>
      <c r="C152" s="60"/>
      <c r="D152" s="116"/>
      <c r="E152" s="455"/>
      <c r="F152" s="128"/>
      <c r="H152" s="475"/>
      <c r="I152" s="475"/>
      <c r="J152" s="475"/>
      <c r="K152" s="475"/>
      <c r="L152" s="475"/>
      <c r="M152" s="475"/>
      <c r="N152" s="475"/>
      <c r="O152" s="475"/>
      <c r="P152" s="475"/>
      <c r="Q152" s="475"/>
      <c r="R152" s="475"/>
      <c r="S152" s="475"/>
      <c r="T152" s="475"/>
      <c r="U152" s="475"/>
      <c r="V152" s="475"/>
      <c r="W152" s="475"/>
      <c r="X152" s="475"/>
      <c r="FX152" s="176"/>
      <c r="FY152" s="176"/>
      <c r="FZ152" s="176"/>
      <c r="GA152" s="176"/>
      <c r="GB152" s="176"/>
    </row>
    <row r="153" spans="1:184" s="104" customFormat="1" ht="18" customHeight="1">
      <c r="A153" s="40" t="s">
        <v>222</v>
      </c>
      <c r="B153" s="41" t="s">
        <v>223</v>
      </c>
      <c r="C153" s="60" t="s">
        <v>26</v>
      </c>
      <c r="D153" s="116">
        <v>1</v>
      </c>
      <c r="E153" s="455"/>
      <c r="F153" s="128">
        <f>ROUND(D153*E153,2)</f>
        <v>0</v>
      </c>
      <c r="H153" s="475"/>
      <c r="I153" s="475"/>
      <c r="J153" s="475"/>
      <c r="K153" s="475"/>
      <c r="L153" s="475"/>
      <c r="M153" s="475"/>
      <c r="N153" s="475"/>
      <c r="O153" s="475"/>
      <c r="P153" s="475"/>
      <c r="Q153" s="475"/>
      <c r="R153" s="475"/>
      <c r="S153" s="475"/>
      <c r="T153" s="475"/>
      <c r="U153" s="475"/>
      <c r="V153" s="475"/>
      <c r="W153" s="475"/>
      <c r="X153" s="475"/>
      <c r="FX153" s="176"/>
      <c r="FY153" s="176"/>
      <c r="FZ153" s="176"/>
      <c r="GA153" s="176"/>
      <c r="GB153" s="176"/>
    </row>
    <row r="154" spans="1:184" s="104" customFormat="1" ht="12">
      <c r="A154" s="115"/>
      <c r="B154" s="179"/>
      <c r="C154" s="180"/>
      <c r="D154" s="116"/>
      <c r="E154" s="465"/>
      <c r="F154" s="128"/>
      <c r="H154" s="475"/>
      <c r="I154" s="475"/>
      <c r="J154" s="475"/>
      <c r="K154" s="475"/>
      <c r="L154" s="475"/>
      <c r="M154" s="475"/>
      <c r="N154" s="475"/>
      <c r="O154" s="475"/>
      <c r="P154" s="475"/>
      <c r="Q154" s="475"/>
      <c r="R154" s="475"/>
      <c r="S154" s="475"/>
      <c r="T154" s="475"/>
      <c r="U154" s="475"/>
      <c r="V154" s="475"/>
      <c r="W154" s="475"/>
      <c r="X154" s="475"/>
      <c r="FX154" s="176"/>
      <c r="FY154" s="176"/>
      <c r="FZ154" s="176"/>
      <c r="GA154" s="176"/>
      <c r="GB154" s="176"/>
    </row>
    <row r="155" spans="1:184" s="104" customFormat="1" ht="24">
      <c r="A155" s="40" t="s">
        <v>224</v>
      </c>
      <c r="B155" s="41" t="s">
        <v>225</v>
      </c>
      <c r="C155" s="60" t="s">
        <v>26</v>
      </c>
      <c r="D155" s="116">
        <v>1</v>
      </c>
      <c r="E155" s="455"/>
      <c r="F155" s="128">
        <f>ROUND(D155*E155,2)</f>
        <v>0</v>
      </c>
      <c r="H155" s="475"/>
      <c r="I155" s="475"/>
      <c r="J155" s="475"/>
      <c r="K155" s="475"/>
      <c r="L155" s="475"/>
      <c r="M155" s="475"/>
      <c r="N155" s="475"/>
      <c r="O155" s="475"/>
      <c r="P155" s="475"/>
      <c r="Q155" s="475"/>
      <c r="R155" s="475"/>
      <c r="S155" s="475"/>
      <c r="T155" s="475"/>
      <c r="U155" s="475"/>
      <c r="V155" s="475"/>
      <c r="W155" s="475"/>
      <c r="X155" s="475"/>
      <c r="FX155" s="176"/>
      <c r="FY155" s="176"/>
      <c r="FZ155" s="176"/>
      <c r="GA155" s="176"/>
      <c r="GB155" s="176"/>
    </row>
    <row r="156" spans="1:184" s="104" customFormat="1" ht="12">
      <c r="A156" s="115"/>
      <c r="B156" s="179"/>
      <c r="C156" s="180"/>
      <c r="D156" s="116"/>
      <c r="E156" s="117"/>
      <c r="F156" s="128"/>
      <c r="H156" s="475"/>
      <c r="I156" s="475"/>
      <c r="J156" s="475"/>
      <c r="K156" s="475"/>
      <c r="L156" s="475"/>
      <c r="M156" s="475"/>
      <c r="N156" s="475"/>
      <c r="O156" s="475"/>
      <c r="P156" s="475"/>
      <c r="Q156" s="475"/>
      <c r="R156" s="475"/>
      <c r="S156" s="475"/>
      <c r="T156" s="475"/>
      <c r="U156" s="475"/>
      <c r="V156" s="475"/>
      <c r="W156" s="475"/>
      <c r="X156" s="475"/>
      <c r="FX156" s="176"/>
      <c r="FY156" s="176"/>
      <c r="FZ156" s="176"/>
      <c r="GA156" s="176"/>
      <c r="GB156" s="176"/>
    </row>
    <row r="157" spans="1:184" s="104" customFormat="1" ht="12">
      <c r="A157" s="115"/>
      <c r="B157" s="65"/>
      <c r="C157" s="60"/>
      <c r="D157" s="116"/>
      <c r="E157" s="117"/>
      <c r="F157" s="118"/>
      <c r="H157" s="475"/>
      <c r="I157" s="475"/>
      <c r="J157" s="475"/>
      <c r="K157" s="475"/>
      <c r="L157" s="475"/>
      <c r="M157" s="475"/>
      <c r="N157" s="475"/>
      <c r="O157" s="475"/>
      <c r="P157" s="475"/>
      <c r="Q157" s="475"/>
      <c r="R157" s="475"/>
      <c r="S157" s="475"/>
      <c r="T157" s="475"/>
      <c r="U157" s="475"/>
      <c r="V157" s="475"/>
      <c r="W157" s="475"/>
      <c r="X157" s="475"/>
      <c r="FX157" s="176"/>
      <c r="FY157" s="176"/>
      <c r="FZ157" s="176"/>
      <c r="GA157" s="176"/>
      <c r="GB157" s="176"/>
    </row>
    <row r="158" spans="1:184" s="104" customFormat="1" ht="12">
      <c r="A158" s="115"/>
      <c r="B158" s="177" t="s">
        <v>226</v>
      </c>
      <c r="C158" s="60"/>
      <c r="D158" s="116"/>
      <c r="E158" s="117"/>
      <c r="F158" s="172">
        <f>SUM(F142:F156)</f>
        <v>0</v>
      </c>
      <c r="H158" s="475"/>
      <c r="I158" s="475"/>
      <c r="J158" s="475"/>
      <c r="K158" s="475"/>
      <c r="L158" s="475"/>
      <c r="M158" s="475"/>
      <c r="N158" s="475"/>
      <c r="O158" s="475"/>
      <c r="P158" s="475"/>
      <c r="Q158" s="475"/>
      <c r="R158" s="475"/>
      <c r="S158" s="475"/>
      <c r="T158" s="475"/>
      <c r="U158" s="475"/>
      <c r="V158" s="475"/>
      <c r="W158" s="475"/>
      <c r="X158" s="475"/>
      <c r="FX158" s="176"/>
      <c r="FY158" s="176"/>
      <c r="FZ158" s="176"/>
      <c r="GA158" s="176"/>
      <c r="GB158" s="176"/>
    </row>
    <row r="159" spans="1:184" s="104" customFormat="1" ht="12">
      <c r="A159" s="101"/>
      <c r="B159" s="181"/>
      <c r="C159" s="33"/>
      <c r="D159" s="102"/>
      <c r="E159" s="103"/>
      <c r="H159" s="475"/>
      <c r="I159" s="475"/>
      <c r="J159" s="475"/>
      <c r="K159" s="475"/>
      <c r="L159" s="475"/>
      <c r="M159" s="475"/>
      <c r="N159" s="475"/>
      <c r="O159" s="475"/>
      <c r="P159" s="475"/>
      <c r="Q159" s="475"/>
      <c r="R159" s="475"/>
      <c r="S159" s="475"/>
      <c r="T159" s="475"/>
      <c r="U159" s="475"/>
      <c r="V159" s="475"/>
      <c r="W159" s="475"/>
      <c r="X159" s="475"/>
      <c r="FX159" s="176"/>
      <c r="FY159" s="176"/>
      <c r="FZ159" s="176"/>
      <c r="GA159" s="176"/>
      <c r="GB159" s="176"/>
    </row>
  </sheetData>
  <sheetProtection password="FBF2" sheet="1" selectLockedCells="1"/>
  <conditionalFormatting sqref="C10 E147:E149 E151:E153 E155 D1:D65056 F1:F65056">
    <cfRule type="cellIs" priority="1" dxfId="5" operator="equal" stopIfTrue="1">
      <formula>0</formula>
    </cfRule>
  </conditionalFormatting>
  <conditionalFormatting sqref="C107:C109">
    <cfRule type="cellIs" priority="2" dxfId="5" operator="equal" stopIfTrue="1">
      <formula>0</formula>
    </cfRule>
  </conditionalFormatting>
  <conditionalFormatting sqref="G10:FW27 G46:FW49 G61:FW72 G74:FW83 G140:FW159 GA10:IV27 GA46:IV49 GA61:IV72 GA74:IV83 GC140:IV159">
    <cfRule type="cellIs" priority="3" dxfId="5" operator="equal" stopIfTrue="1">
      <formula>0</formula>
    </cfRule>
  </conditionalFormatting>
  <printOptions/>
  <pageMargins left="0.5902777777777778" right="0.7479166666666667" top="0" bottom="0" header="0" footer="0.5118055555555555"/>
  <pageSetup horizontalDpi="300" verticalDpi="300" orientation="portrait" paperSize="9" scale="80" r:id="rId1"/>
  <headerFooter alignWithMargins="0">
    <oddHeader>&amp;R&amp;7&amp;P</oddHeader>
  </headerFooter>
  <rowBreaks count="2" manualBreakCount="2">
    <brk id="62" max="255" man="1"/>
    <brk id="83" max="255" man="1"/>
  </rowBreaks>
</worksheet>
</file>

<file path=xl/worksheets/sheet4.xml><?xml version="1.0" encoding="utf-8"?>
<worksheet xmlns="http://schemas.openxmlformats.org/spreadsheetml/2006/main" xmlns:r="http://schemas.openxmlformats.org/officeDocument/2006/relationships">
  <dimension ref="A1:E28"/>
  <sheetViews>
    <sheetView showGridLines="0" view="pageBreakPreview" zoomScaleSheetLayoutView="100" zoomScalePageLayoutView="0" workbookViewId="0" topLeftCell="A1">
      <selection activeCell="E6" sqref="E6"/>
    </sheetView>
  </sheetViews>
  <sheetFormatPr defaultColWidth="8.875" defaultRowHeight="12.75" customHeight="1"/>
  <cols>
    <col min="1" max="1" width="5.00390625" style="182" customWidth="1"/>
    <col min="2" max="2" width="9.125" style="182" customWidth="1"/>
    <col min="3" max="3" width="34.75390625" style="182" customWidth="1"/>
    <col min="4" max="4" width="14.25390625" style="182" customWidth="1"/>
    <col min="5" max="5" width="17.125" style="182" customWidth="1"/>
    <col min="6" max="16384" width="8.875" style="182" customWidth="1"/>
  </cols>
  <sheetData>
    <row r="1" spans="1:5" ht="8.25" customHeight="1">
      <c r="A1" s="534" t="s">
        <v>227</v>
      </c>
      <c r="B1" s="534"/>
      <c r="C1" s="534"/>
      <c r="D1" s="534"/>
      <c r="E1" s="534"/>
    </row>
    <row r="2" spans="1:5" ht="8.25" customHeight="1">
      <c r="A2" s="534"/>
      <c r="B2" s="534"/>
      <c r="C2" s="534"/>
      <c r="D2" s="534"/>
      <c r="E2" s="534"/>
    </row>
    <row r="3" spans="1:5" ht="12.75" customHeight="1">
      <c r="A3" s="535"/>
      <c r="B3" s="535"/>
      <c r="C3" s="535"/>
      <c r="D3" s="535"/>
      <c r="E3" s="535"/>
    </row>
    <row r="4" spans="1:5" ht="12.75" customHeight="1">
      <c r="A4" s="183" t="s">
        <v>228</v>
      </c>
      <c r="B4" s="184" t="s">
        <v>229</v>
      </c>
      <c r="C4" s="185"/>
      <c r="D4" s="185"/>
      <c r="E4" s="186" t="s">
        <v>230</v>
      </c>
    </row>
    <row r="5" spans="1:5" ht="12.75" customHeight="1">
      <c r="A5" s="536"/>
      <c r="B5" s="536"/>
      <c r="C5" s="536"/>
      <c r="D5" s="536"/>
      <c r="E5" s="536"/>
    </row>
    <row r="6" spans="1:5" ht="19.5" customHeight="1">
      <c r="A6" s="187">
        <v>1</v>
      </c>
      <c r="B6" s="537" t="s">
        <v>231</v>
      </c>
      <c r="C6" s="537"/>
      <c r="D6" s="537"/>
      <c r="E6" s="188">
        <f>1!F4</f>
        <v>0</v>
      </c>
    </row>
    <row r="7" spans="1:5" ht="12.75" customHeight="1">
      <c r="A7" s="536"/>
      <c r="B7" s="536"/>
      <c r="C7" s="536"/>
      <c r="D7" s="536"/>
      <c r="E7" s="536"/>
    </row>
    <row r="8" spans="1:5" ht="19.5" customHeight="1">
      <c r="A8" s="187">
        <v>2</v>
      </c>
      <c r="B8" s="537" t="s">
        <v>232</v>
      </c>
      <c r="C8" s="537"/>
      <c r="D8" s="537"/>
      <c r="E8" s="188">
        <f>2!F4</f>
        <v>0</v>
      </c>
    </row>
    <row r="9" spans="1:5" ht="12.75" customHeight="1">
      <c r="A9" s="536"/>
      <c r="B9" s="536"/>
      <c r="C9" s="536"/>
      <c r="D9" s="536"/>
      <c r="E9" s="536"/>
    </row>
    <row r="10" spans="1:5" ht="19.5" customHeight="1">
      <c r="A10" s="187">
        <v>3</v>
      </c>
      <c r="B10" s="537" t="s">
        <v>233</v>
      </c>
      <c r="C10" s="537"/>
      <c r="D10" s="537"/>
      <c r="E10" s="188">
        <f>3!F4</f>
        <v>0</v>
      </c>
    </row>
    <row r="11" spans="1:5" ht="12.75" customHeight="1">
      <c r="A11" s="536"/>
      <c r="B11" s="536"/>
      <c r="C11" s="536"/>
      <c r="D11" s="536"/>
      <c r="E11" s="536"/>
    </row>
    <row r="12" spans="1:5" ht="19.5" customHeight="1">
      <c r="A12" s="187">
        <v>4</v>
      </c>
      <c r="B12" s="537" t="s">
        <v>234</v>
      </c>
      <c r="C12" s="537"/>
      <c r="D12" s="537"/>
      <c r="E12" s="188">
        <f>4!F4</f>
        <v>0</v>
      </c>
    </row>
    <row r="13" spans="1:5" ht="12.75" customHeight="1">
      <c r="A13" s="536"/>
      <c r="B13" s="536"/>
      <c r="C13" s="536"/>
      <c r="D13" s="536"/>
      <c r="E13" s="536"/>
    </row>
    <row r="14" spans="1:5" ht="19.5" customHeight="1">
      <c r="A14" s="187">
        <v>5</v>
      </c>
      <c r="B14" s="537" t="s">
        <v>235</v>
      </c>
      <c r="C14" s="537"/>
      <c r="D14" s="537"/>
      <c r="E14" s="188">
        <f>5!F4</f>
        <v>0</v>
      </c>
    </row>
    <row r="15" spans="1:5" ht="12.75" customHeight="1">
      <c r="A15" s="189"/>
      <c r="B15" s="190"/>
      <c r="C15" s="190"/>
      <c r="D15" s="190"/>
      <c r="E15" s="191"/>
    </row>
    <row r="16" spans="1:5" ht="19.5" customHeight="1">
      <c r="A16" s="187">
        <v>6</v>
      </c>
      <c r="B16" s="537" t="s">
        <v>236</v>
      </c>
      <c r="C16" s="537"/>
      <c r="D16" s="537"/>
      <c r="E16" s="188">
        <f>6!F4</f>
        <v>0</v>
      </c>
    </row>
    <row r="17" spans="1:5" ht="12" customHeight="1">
      <c r="A17" s="536"/>
      <c r="B17" s="536"/>
      <c r="C17" s="536"/>
      <c r="D17" s="536"/>
      <c r="E17" s="536"/>
    </row>
    <row r="18" spans="1:5" ht="19.5" customHeight="1">
      <c r="A18" s="187">
        <v>7</v>
      </c>
      <c r="B18" s="537" t="s">
        <v>237</v>
      </c>
      <c r="C18" s="537"/>
      <c r="D18" s="537"/>
      <c r="E18" s="188">
        <f>+7!F4</f>
        <v>0</v>
      </c>
    </row>
    <row r="19" spans="1:5" ht="12.75" customHeight="1">
      <c r="A19" s="536"/>
      <c r="B19" s="536"/>
      <c r="C19" s="536"/>
      <c r="D19" s="536"/>
      <c r="E19" s="536"/>
    </row>
    <row r="20" spans="1:5" ht="58.5" customHeight="1">
      <c r="A20" s="187">
        <v>8</v>
      </c>
      <c r="B20" s="537" t="s">
        <v>238</v>
      </c>
      <c r="C20" s="537"/>
      <c r="D20" s="537"/>
      <c r="E20" s="188">
        <v>0</v>
      </c>
    </row>
    <row r="21" spans="1:5" ht="12.75" customHeight="1">
      <c r="A21" s="189"/>
      <c r="B21" s="190"/>
      <c r="C21" s="190"/>
      <c r="D21" s="190"/>
      <c r="E21" s="191"/>
    </row>
    <row r="22" spans="1:5" ht="51.75" customHeight="1">
      <c r="A22" s="187">
        <v>9</v>
      </c>
      <c r="B22" s="538" t="s">
        <v>239</v>
      </c>
      <c r="C22" s="537"/>
      <c r="D22" s="537"/>
      <c r="E22" s="188">
        <v>0</v>
      </c>
    </row>
    <row r="23" spans="1:5" ht="12.75" customHeight="1">
      <c r="A23" s="539"/>
      <c r="B23" s="539"/>
      <c r="C23" s="539"/>
      <c r="D23" s="539"/>
      <c r="E23" s="539"/>
    </row>
    <row r="24" spans="1:5" ht="26.25" customHeight="1">
      <c r="A24" s="540" t="s">
        <v>240</v>
      </c>
      <c r="B24" s="540"/>
      <c r="C24" s="540"/>
      <c r="D24" s="540"/>
      <c r="E24" s="192">
        <f>+E6+E8+E10+E12+E14+E16+E20+E18+E22</f>
        <v>0</v>
      </c>
    </row>
    <row r="25" spans="1:5" ht="12.75" customHeight="1">
      <c r="A25" s="541"/>
      <c r="B25" s="541"/>
      <c r="C25" s="541"/>
      <c r="D25" s="541"/>
      <c r="E25" s="541"/>
    </row>
    <row r="26" spans="1:5" ht="26.25" customHeight="1">
      <c r="A26" s="540" t="s">
        <v>241</v>
      </c>
      <c r="B26" s="540"/>
      <c r="C26" s="540"/>
      <c r="D26" s="540"/>
      <c r="E26" s="192">
        <f>E24*0.22</f>
        <v>0</v>
      </c>
    </row>
    <row r="27" spans="1:5" ht="12.75" customHeight="1">
      <c r="A27" s="542"/>
      <c r="B27" s="542"/>
      <c r="C27" s="542"/>
      <c r="D27" s="542"/>
      <c r="E27" s="542"/>
    </row>
    <row r="28" spans="1:5" ht="32.25" customHeight="1">
      <c r="A28" s="540" t="s">
        <v>242</v>
      </c>
      <c r="B28" s="540"/>
      <c r="C28" s="540"/>
      <c r="D28" s="540"/>
      <c r="E28" s="192">
        <f>E26+E24</f>
        <v>0</v>
      </c>
    </row>
  </sheetData>
  <sheetProtection password="FBF2" sheet="1" selectLockedCells="1"/>
  <mergeCells count="24">
    <mergeCell ref="A23:E23"/>
    <mergeCell ref="A24:D24"/>
    <mergeCell ref="A25:E25"/>
    <mergeCell ref="A26:D26"/>
    <mergeCell ref="A27:E27"/>
    <mergeCell ref="A28:D28"/>
    <mergeCell ref="B16:D16"/>
    <mergeCell ref="A17:E17"/>
    <mergeCell ref="B18:D18"/>
    <mergeCell ref="A19:E19"/>
    <mergeCell ref="B20:D20"/>
    <mergeCell ref="B22:D22"/>
    <mergeCell ref="A9:E9"/>
    <mergeCell ref="B10:D10"/>
    <mergeCell ref="A11:E11"/>
    <mergeCell ref="B12:D12"/>
    <mergeCell ref="A13:E13"/>
    <mergeCell ref="B14:D14"/>
    <mergeCell ref="A1:E2"/>
    <mergeCell ref="A3:E3"/>
    <mergeCell ref="A5:E5"/>
    <mergeCell ref="B6:D6"/>
    <mergeCell ref="A7:E7"/>
    <mergeCell ref="B8:D8"/>
  </mergeCells>
  <printOptions/>
  <pageMargins left="0.7479166666666667" right="0.7479166666666667" top="0.9840277777777777" bottom="1.2208333333333332" header="0.5118055555555555" footer="0.6694444444444444"/>
  <pageSetup horizontalDpi="300" verticalDpi="300" orientation="portrait" paperSize="9" r:id="rId1"/>
  <headerFooter alignWithMargins="0">
    <oddFooter>&amp;R&amp;8&amp;UStran &amp;P / &amp;N</oddFooter>
  </headerFooter>
</worksheet>
</file>

<file path=xl/worksheets/sheet5.xml><?xml version="1.0" encoding="utf-8"?>
<worksheet xmlns="http://schemas.openxmlformats.org/spreadsheetml/2006/main" xmlns:r="http://schemas.openxmlformats.org/officeDocument/2006/relationships">
  <dimension ref="A1:G29"/>
  <sheetViews>
    <sheetView showGridLines="0" view="pageBreakPreview" zoomScaleSheetLayoutView="100" zoomScalePageLayoutView="0" workbookViewId="0" topLeftCell="A1">
      <selection activeCell="E11" sqref="E11"/>
    </sheetView>
  </sheetViews>
  <sheetFormatPr defaultColWidth="8.875" defaultRowHeight="12.75" customHeight="1"/>
  <cols>
    <col min="1" max="1" width="4.875" style="199" customWidth="1"/>
    <col min="2" max="2" width="39.75390625" style="200" customWidth="1"/>
    <col min="3" max="3" width="6.00390625" style="182" customWidth="1"/>
    <col min="4" max="4" width="7.75390625" style="182" customWidth="1"/>
    <col min="5" max="5" width="8.875" style="182" customWidth="1"/>
    <col min="6" max="6" width="11.25390625" style="182" customWidth="1"/>
    <col min="7" max="25" width="8.875" style="482" customWidth="1"/>
    <col min="26" max="16384" width="8.875" style="182" customWidth="1"/>
  </cols>
  <sheetData>
    <row r="1" spans="1:6" ht="8.25" customHeight="1">
      <c r="A1" s="534" t="s">
        <v>243</v>
      </c>
      <c r="B1" s="534"/>
      <c r="C1" s="534"/>
      <c r="D1" s="534"/>
      <c r="E1" s="534"/>
      <c r="F1" s="534"/>
    </row>
    <row r="2" spans="1:6" ht="8.25" customHeight="1">
      <c r="A2" s="534"/>
      <c r="B2" s="534"/>
      <c r="C2" s="534"/>
      <c r="D2" s="534"/>
      <c r="E2" s="534"/>
      <c r="F2" s="534"/>
    </row>
    <row r="3" spans="1:6" ht="12.75" customHeight="1">
      <c r="A3" s="545"/>
      <c r="B3" s="545"/>
      <c r="C3" s="545"/>
      <c r="D3" s="545"/>
      <c r="E3" s="545"/>
      <c r="F3" s="545"/>
    </row>
    <row r="4" spans="1:6" ht="15" customHeight="1">
      <c r="A4" s="193"/>
      <c r="B4" s="546" t="s">
        <v>244</v>
      </c>
      <c r="C4" s="546"/>
      <c r="D4" s="546"/>
      <c r="E4" s="546"/>
      <c r="F4" s="194">
        <f>SUM(F9:F28)</f>
        <v>0</v>
      </c>
    </row>
    <row r="5" spans="1:6" ht="12.75" customHeight="1">
      <c r="A5" s="545"/>
      <c r="B5" s="545"/>
      <c r="C5" s="545"/>
      <c r="D5" s="545"/>
      <c r="E5" s="545"/>
      <c r="F5" s="545"/>
    </row>
    <row r="6" spans="1:6" ht="91.5" customHeight="1">
      <c r="A6" s="547" t="s">
        <v>245</v>
      </c>
      <c r="B6" s="547"/>
      <c r="C6" s="547"/>
      <c r="D6" s="547"/>
      <c r="E6" s="547"/>
      <c r="F6" s="547"/>
    </row>
    <row r="7" spans="1:6" ht="12.75" customHeight="1">
      <c r="A7" s="545"/>
      <c r="B7" s="545"/>
      <c r="C7" s="545"/>
      <c r="D7" s="545"/>
      <c r="E7" s="545"/>
      <c r="F7" s="545"/>
    </row>
    <row r="8" spans="1:6" ht="12.75" customHeight="1">
      <c r="A8" s="195" t="s">
        <v>246</v>
      </c>
      <c r="B8" s="196" t="s">
        <v>247</v>
      </c>
      <c r="C8" s="197" t="s">
        <v>248</v>
      </c>
      <c r="D8" s="197" t="s">
        <v>249</v>
      </c>
      <c r="E8" s="198" t="s">
        <v>250</v>
      </c>
      <c r="F8" s="186" t="s">
        <v>251</v>
      </c>
    </row>
    <row r="9" spans="1:6" ht="12.75" customHeight="1">
      <c r="A9" s="543"/>
      <c r="B9" s="543"/>
      <c r="C9" s="543"/>
      <c r="D9" s="543"/>
      <c r="E9" s="543"/>
      <c r="F9" s="543"/>
    </row>
    <row r="10" spans="1:7" ht="45.75" customHeight="1">
      <c r="A10" s="408"/>
      <c r="B10" s="409" t="s">
        <v>252</v>
      </c>
      <c r="C10" s="410"/>
      <c r="D10" s="410"/>
      <c r="E10" s="410"/>
      <c r="F10" s="410"/>
      <c r="G10" s="483"/>
    </row>
    <row r="11" spans="1:7" ht="69" customHeight="1">
      <c r="A11" s="411">
        <v>1</v>
      </c>
      <c r="B11" s="412" t="s">
        <v>253</v>
      </c>
      <c r="C11" s="413" t="s">
        <v>254</v>
      </c>
      <c r="D11" s="414">
        <v>4</v>
      </c>
      <c r="E11" s="478"/>
      <c r="F11" s="415">
        <f>ROUND(E11*D11,2)</f>
        <v>0</v>
      </c>
      <c r="G11" s="483"/>
    </row>
    <row r="12" spans="1:7" ht="54" customHeight="1">
      <c r="A12" s="411">
        <v>2</v>
      </c>
      <c r="B12" s="412" t="s">
        <v>255</v>
      </c>
      <c r="C12" s="413" t="s">
        <v>254</v>
      </c>
      <c r="D12" s="414">
        <v>3</v>
      </c>
      <c r="E12" s="478"/>
      <c r="F12" s="415">
        <f aca="true" t="shared" si="0" ref="F12:F21">ROUND(E12*D12,2)</f>
        <v>0</v>
      </c>
      <c r="G12" s="483"/>
    </row>
    <row r="13" spans="1:7" ht="45.75" customHeight="1">
      <c r="A13" s="411">
        <v>3</v>
      </c>
      <c r="B13" s="412" t="s">
        <v>256</v>
      </c>
      <c r="C13" s="413" t="s">
        <v>254</v>
      </c>
      <c r="D13" s="414">
        <v>4</v>
      </c>
      <c r="E13" s="478"/>
      <c r="F13" s="415">
        <f t="shared" si="0"/>
        <v>0</v>
      </c>
      <c r="G13" s="483"/>
    </row>
    <row r="14" spans="1:7" ht="64.5" customHeight="1">
      <c r="A14" s="411">
        <v>4</v>
      </c>
      <c r="B14" s="412" t="s">
        <v>257</v>
      </c>
      <c r="C14" s="413" t="s">
        <v>254</v>
      </c>
      <c r="D14" s="414">
        <v>1</v>
      </c>
      <c r="E14" s="478"/>
      <c r="F14" s="415">
        <f t="shared" si="0"/>
        <v>0</v>
      </c>
      <c r="G14" s="483"/>
    </row>
    <row r="15" spans="1:7" ht="63.75" customHeight="1">
      <c r="A15" s="411">
        <v>5</v>
      </c>
      <c r="B15" s="412" t="s">
        <v>258</v>
      </c>
      <c r="C15" s="413" t="s">
        <v>254</v>
      </c>
      <c r="D15" s="414">
        <v>12</v>
      </c>
      <c r="E15" s="478"/>
      <c r="F15" s="415">
        <f t="shared" si="0"/>
        <v>0</v>
      </c>
      <c r="G15" s="483"/>
    </row>
    <row r="16" spans="1:7" ht="48" customHeight="1">
      <c r="A16" s="411">
        <v>6</v>
      </c>
      <c r="B16" s="412" t="s">
        <v>259</v>
      </c>
      <c r="C16" s="413" t="s">
        <v>254</v>
      </c>
      <c r="D16" s="414">
        <v>42</v>
      </c>
      <c r="E16" s="478"/>
      <c r="F16" s="415">
        <f t="shared" si="0"/>
        <v>0</v>
      </c>
      <c r="G16" s="484"/>
    </row>
    <row r="17" spans="1:7" ht="48" customHeight="1">
      <c r="A17" s="411">
        <v>7</v>
      </c>
      <c r="B17" s="412" t="s">
        <v>260</v>
      </c>
      <c r="C17" s="413" t="s">
        <v>254</v>
      </c>
      <c r="D17" s="414">
        <v>14</v>
      </c>
      <c r="E17" s="478"/>
      <c r="F17" s="415">
        <f t="shared" si="0"/>
        <v>0</v>
      </c>
      <c r="G17" s="484"/>
    </row>
    <row r="18" spans="1:7" ht="48" customHeight="1">
      <c r="A18" s="411">
        <v>8</v>
      </c>
      <c r="B18" s="412" t="s">
        <v>261</v>
      </c>
      <c r="C18" s="413" t="s">
        <v>254</v>
      </c>
      <c r="D18" s="414">
        <v>4</v>
      </c>
      <c r="E18" s="478"/>
      <c r="F18" s="415">
        <f t="shared" si="0"/>
        <v>0</v>
      </c>
      <c r="G18" s="484"/>
    </row>
    <row r="19" spans="1:7" ht="23.25" customHeight="1">
      <c r="A19" s="411">
        <v>9</v>
      </c>
      <c r="B19" s="412" t="s">
        <v>262</v>
      </c>
      <c r="C19" s="413" t="s">
        <v>254</v>
      </c>
      <c r="D19" s="414">
        <v>4</v>
      </c>
      <c r="E19" s="478"/>
      <c r="F19" s="415">
        <f t="shared" si="0"/>
        <v>0</v>
      </c>
      <c r="G19" s="483"/>
    </row>
    <row r="20" spans="1:7" ht="39" customHeight="1">
      <c r="A20" s="411">
        <v>10</v>
      </c>
      <c r="B20" s="412" t="s">
        <v>263</v>
      </c>
      <c r="C20" s="413" t="s">
        <v>254</v>
      </c>
      <c r="D20" s="414">
        <v>4</v>
      </c>
      <c r="E20" s="478"/>
      <c r="F20" s="415">
        <f t="shared" si="0"/>
        <v>0</v>
      </c>
      <c r="G20" s="483"/>
    </row>
    <row r="21" spans="1:7" ht="42" customHeight="1">
      <c r="A21" s="411">
        <v>11</v>
      </c>
      <c r="B21" s="412" t="s">
        <v>264</v>
      </c>
      <c r="C21" s="413" t="s">
        <v>254</v>
      </c>
      <c r="D21" s="414">
        <v>2</v>
      </c>
      <c r="E21" s="478"/>
      <c r="F21" s="415">
        <f t="shared" si="0"/>
        <v>0</v>
      </c>
      <c r="G21" s="483"/>
    </row>
    <row r="22" spans="1:6" ht="12.75" customHeight="1">
      <c r="A22" s="411"/>
      <c r="B22" s="416"/>
      <c r="C22" s="414"/>
      <c r="D22" s="414"/>
      <c r="E22" s="478"/>
      <c r="F22" s="415"/>
    </row>
    <row r="23" spans="1:6" ht="12.75" customHeight="1">
      <c r="A23" s="408"/>
      <c r="B23" s="417" t="s">
        <v>265</v>
      </c>
      <c r="C23" s="410"/>
      <c r="D23" s="410"/>
      <c r="E23" s="479"/>
      <c r="F23" s="410"/>
    </row>
    <row r="24" spans="1:7" ht="126.75" customHeight="1">
      <c r="A24" s="411">
        <v>12</v>
      </c>
      <c r="B24" s="412" t="s">
        <v>266</v>
      </c>
      <c r="C24" s="413" t="s">
        <v>254</v>
      </c>
      <c r="D24" s="414">
        <v>32</v>
      </c>
      <c r="E24" s="478"/>
      <c r="F24" s="415">
        <f>ROUND(E24*D24,2)</f>
        <v>0</v>
      </c>
      <c r="G24" s="483"/>
    </row>
    <row r="25" spans="1:6" ht="12.75" customHeight="1">
      <c r="A25" s="411"/>
      <c r="B25" s="416"/>
      <c r="C25" s="414"/>
      <c r="D25" s="414"/>
      <c r="E25" s="415"/>
      <c r="F25" s="415"/>
    </row>
    <row r="26" spans="1:6" ht="7.5" customHeight="1">
      <c r="A26" s="544"/>
      <c r="B26" s="544"/>
      <c r="C26" s="544"/>
      <c r="D26" s="544"/>
      <c r="E26" s="544"/>
      <c r="F26" s="544"/>
    </row>
    <row r="27" spans="1:6" ht="33" customHeight="1">
      <c r="A27" s="418" t="s">
        <v>267</v>
      </c>
      <c r="B27" s="412" t="s">
        <v>268</v>
      </c>
      <c r="C27" s="419"/>
      <c r="D27" s="420">
        <v>0.02</v>
      </c>
      <c r="E27" s="421">
        <f>SUM(F9:F25)</f>
        <v>0</v>
      </c>
      <c r="F27" s="422">
        <f>ROUND(D27*E27,2)</f>
        <v>0</v>
      </c>
    </row>
    <row r="28" spans="1:6" ht="42.75" customHeight="1">
      <c r="A28" s="418" t="s">
        <v>269</v>
      </c>
      <c r="B28" s="412" t="s">
        <v>270</v>
      </c>
      <c r="C28" s="419"/>
      <c r="D28" s="420">
        <v>0.02</v>
      </c>
      <c r="E28" s="421">
        <f>SUM(F9:F25)</f>
        <v>0</v>
      </c>
      <c r="F28" s="421">
        <f>ROUND(E28*D28,2)</f>
        <v>0</v>
      </c>
    </row>
    <row r="29" spans="1:6" ht="7.5" customHeight="1">
      <c r="A29" s="544"/>
      <c r="B29" s="544"/>
      <c r="C29" s="544"/>
      <c r="D29" s="544"/>
      <c r="E29" s="544"/>
      <c r="F29" s="544"/>
    </row>
  </sheetData>
  <sheetProtection password="FBF2" sheet="1" selectLockedCells="1"/>
  <mergeCells count="9">
    <mergeCell ref="A9:F9"/>
    <mergeCell ref="A26:F26"/>
    <mergeCell ref="A29:F29"/>
    <mergeCell ref="A1:F2"/>
    <mergeCell ref="A3:F3"/>
    <mergeCell ref="B4:E4"/>
    <mergeCell ref="A5:F5"/>
    <mergeCell ref="A6:F6"/>
    <mergeCell ref="A7:F7"/>
  </mergeCells>
  <printOptions/>
  <pageMargins left="0.8" right="0.7479166666666667" top="0.6694444444444444" bottom="0.8638888888888889" header="0.5118055555555555" footer="0.4527777777777778"/>
  <pageSetup horizontalDpi="300" verticalDpi="300" orientation="portrait" paperSize="9" r:id="rId1"/>
  <headerFooter alignWithMargins="0">
    <oddFooter>&amp;R&amp;8&amp;UStran &amp;P / &amp;N</oddFooter>
  </headerFooter>
</worksheet>
</file>

<file path=xl/worksheets/sheet6.xml><?xml version="1.0" encoding="utf-8"?>
<worksheet xmlns="http://schemas.openxmlformats.org/spreadsheetml/2006/main" xmlns:r="http://schemas.openxmlformats.org/officeDocument/2006/relationships">
  <dimension ref="A1:G59"/>
  <sheetViews>
    <sheetView showGridLines="0" view="pageBreakPreview" zoomScaleSheetLayoutView="100" zoomScalePageLayoutView="0" workbookViewId="0" topLeftCell="A1">
      <selection activeCell="E11" sqref="E11"/>
    </sheetView>
  </sheetViews>
  <sheetFormatPr defaultColWidth="8.875" defaultRowHeight="12.75" customHeight="1"/>
  <cols>
    <col min="1" max="1" width="4.875" style="182" customWidth="1"/>
    <col min="2" max="2" width="37.00390625" style="182" customWidth="1"/>
    <col min="3" max="3" width="6.00390625" style="182" customWidth="1"/>
    <col min="4" max="4" width="7.75390625" style="182" customWidth="1"/>
    <col min="5" max="5" width="10.375" style="182" customWidth="1"/>
    <col min="6" max="6" width="11.25390625" style="182" customWidth="1"/>
    <col min="7" max="36" width="8.875" style="482" customWidth="1"/>
    <col min="37" max="16384" width="8.875" style="182" customWidth="1"/>
  </cols>
  <sheetData>
    <row r="1" spans="1:6" ht="8.25" customHeight="1">
      <c r="A1" s="534" t="s">
        <v>271</v>
      </c>
      <c r="B1" s="534"/>
      <c r="C1" s="534"/>
      <c r="D1" s="534"/>
      <c r="E1" s="534"/>
      <c r="F1" s="534"/>
    </row>
    <row r="2" spans="1:6" ht="8.25" customHeight="1">
      <c r="A2" s="534"/>
      <c r="B2" s="534"/>
      <c r="C2" s="534"/>
      <c r="D2" s="534"/>
      <c r="E2" s="534"/>
      <c r="F2" s="534"/>
    </row>
    <row r="3" spans="1:6" ht="12.75" customHeight="1">
      <c r="A3" s="545"/>
      <c r="B3" s="545"/>
      <c r="C3" s="545"/>
      <c r="D3" s="545"/>
      <c r="E3" s="545"/>
      <c r="F3" s="545"/>
    </row>
    <row r="4" spans="1:6" ht="15" customHeight="1">
      <c r="A4" s="201"/>
      <c r="B4" s="549" t="s">
        <v>272</v>
      </c>
      <c r="C4" s="549"/>
      <c r="D4" s="549"/>
      <c r="E4" s="549"/>
      <c r="F4" s="202">
        <f>SUM(F9:F59)</f>
        <v>0</v>
      </c>
    </row>
    <row r="5" spans="1:6" ht="12.75" customHeight="1">
      <c r="A5" s="550"/>
      <c r="B5" s="550"/>
      <c r="C5" s="550"/>
      <c r="D5" s="550"/>
      <c r="E5" s="550"/>
      <c r="F5" s="550"/>
    </row>
    <row r="6" spans="1:6" ht="50.25" customHeight="1">
      <c r="A6" s="203"/>
      <c r="B6" s="551" t="s">
        <v>273</v>
      </c>
      <c r="C6" s="551"/>
      <c r="D6" s="551"/>
      <c r="E6" s="551"/>
      <c r="F6" s="551"/>
    </row>
    <row r="7" spans="1:6" ht="12.75" customHeight="1">
      <c r="A7" s="552"/>
      <c r="B7" s="552"/>
      <c r="C7" s="552"/>
      <c r="D7" s="552"/>
      <c r="E7" s="552"/>
      <c r="F7" s="552"/>
    </row>
    <row r="8" spans="1:6" ht="12.75" customHeight="1">
      <c r="A8" s="434" t="s">
        <v>246</v>
      </c>
      <c r="B8" s="436" t="s">
        <v>247</v>
      </c>
      <c r="C8" s="452" t="s">
        <v>248</v>
      </c>
      <c r="D8" s="452" t="s">
        <v>249</v>
      </c>
      <c r="E8" s="434" t="s">
        <v>250</v>
      </c>
      <c r="F8" s="452" t="s">
        <v>251</v>
      </c>
    </row>
    <row r="9" spans="1:6" ht="12.75" customHeight="1">
      <c r="A9" s="548"/>
      <c r="B9" s="548"/>
      <c r="C9" s="548"/>
      <c r="D9" s="548"/>
      <c r="E9" s="548"/>
      <c r="F9" s="548"/>
    </row>
    <row r="10" spans="1:6" ht="84" customHeight="1">
      <c r="A10" s="424">
        <v>1</v>
      </c>
      <c r="B10" s="425" t="s">
        <v>274</v>
      </c>
      <c r="C10" s="419"/>
      <c r="D10" s="419"/>
      <c r="E10" s="480"/>
      <c r="F10" s="422"/>
    </row>
    <row r="11" spans="1:6" ht="12.75" customHeight="1">
      <c r="A11" s="418"/>
      <c r="B11" s="425" t="s">
        <v>275</v>
      </c>
      <c r="C11" s="435" t="s">
        <v>276</v>
      </c>
      <c r="D11" s="419">
        <v>180</v>
      </c>
      <c r="E11" s="480"/>
      <c r="F11" s="422">
        <f>ROUND(E11*D11,2)</f>
        <v>0</v>
      </c>
    </row>
    <row r="12" spans="1:6" ht="12.75" customHeight="1">
      <c r="A12" s="418"/>
      <c r="B12" s="425" t="s">
        <v>277</v>
      </c>
      <c r="C12" s="435" t="s">
        <v>276</v>
      </c>
      <c r="D12" s="419">
        <v>830</v>
      </c>
      <c r="E12" s="480"/>
      <c r="F12" s="422">
        <f aca="true" t="shared" si="0" ref="F12:F20">ROUND(E12*D12,2)</f>
        <v>0</v>
      </c>
    </row>
    <row r="13" spans="1:6" ht="12.75" customHeight="1">
      <c r="A13" s="418"/>
      <c r="B13" s="425" t="s">
        <v>278</v>
      </c>
      <c r="C13" s="435" t="s">
        <v>276</v>
      </c>
      <c r="D13" s="419">
        <v>670</v>
      </c>
      <c r="E13" s="480"/>
      <c r="F13" s="422">
        <f t="shared" si="0"/>
        <v>0</v>
      </c>
    </row>
    <row r="14" spans="1:6" ht="12.75" customHeight="1">
      <c r="A14" s="418"/>
      <c r="B14" s="425" t="s">
        <v>279</v>
      </c>
      <c r="C14" s="435" t="s">
        <v>276</v>
      </c>
      <c r="D14" s="419">
        <v>2015</v>
      </c>
      <c r="E14" s="480"/>
      <c r="F14" s="422">
        <f t="shared" si="0"/>
        <v>0</v>
      </c>
    </row>
    <row r="15" spans="1:6" ht="12.75" customHeight="1">
      <c r="A15" s="418"/>
      <c r="B15" s="425" t="s">
        <v>280</v>
      </c>
      <c r="C15" s="435" t="s">
        <v>276</v>
      </c>
      <c r="D15" s="419">
        <v>140</v>
      </c>
      <c r="E15" s="480"/>
      <c r="F15" s="422">
        <f t="shared" si="0"/>
        <v>0</v>
      </c>
    </row>
    <row r="16" spans="1:6" ht="12.75" customHeight="1">
      <c r="A16" s="418"/>
      <c r="B16" s="425" t="s">
        <v>281</v>
      </c>
      <c r="C16" s="435" t="s">
        <v>276</v>
      </c>
      <c r="D16" s="419">
        <v>116</v>
      </c>
      <c r="E16" s="480"/>
      <c r="F16" s="422">
        <f t="shared" si="0"/>
        <v>0</v>
      </c>
    </row>
    <row r="17" spans="1:6" ht="12.75" customHeight="1">
      <c r="A17" s="424"/>
      <c r="B17" s="425" t="s">
        <v>282</v>
      </c>
      <c r="C17" s="435" t="s">
        <v>276</v>
      </c>
      <c r="D17" s="419">
        <v>8</v>
      </c>
      <c r="E17" s="480"/>
      <c r="F17" s="422">
        <f t="shared" si="0"/>
        <v>0</v>
      </c>
    </row>
    <row r="18" spans="1:6" ht="12.75" customHeight="1">
      <c r="A18" s="424"/>
      <c r="B18" s="425" t="s">
        <v>283</v>
      </c>
      <c r="C18" s="435" t="s">
        <v>276</v>
      </c>
      <c r="D18" s="419">
        <v>12</v>
      </c>
      <c r="E18" s="480"/>
      <c r="F18" s="422">
        <f t="shared" si="0"/>
        <v>0</v>
      </c>
    </row>
    <row r="19" spans="1:6" ht="12.75" customHeight="1">
      <c r="A19" s="424"/>
      <c r="B19" s="425" t="s">
        <v>284</v>
      </c>
      <c r="C19" s="435" t="s">
        <v>276</v>
      </c>
      <c r="D19" s="419">
        <v>15</v>
      </c>
      <c r="E19" s="480"/>
      <c r="F19" s="422">
        <f t="shared" si="0"/>
        <v>0</v>
      </c>
    </row>
    <row r="20" spans="1:6" ht="12.75" customHeight="1">
      <c r="A20" s="424"/>
      <c r="B20" s="425" t="s">
        <v>285</v>
      </c>
      <c r="C20" s="435" t="s">
        <v>276</v>
      </c>
      <c r="D20" s="419">
        <v>95</v>
      </c>
      <c r="E20" s="480"/>
      <c r="F20" s="422">
        <f t="shared" si="0"/>
        <v>0</v>
      </c>
    </row>
    <row r="21" spans="1:6" ht="12.75" customHeight="1">
      <c r="A21" s="424"/>
      <c r="B21" s="429"/>
      <c r="C21" s="419"/>
      <c r="D21" s="419"/>
      <c r="E21" s="480"/>
      <c r="F21" s="422"/>
    </row>
    <row r="22" spans="1:6" ht="78" customHeight="1">
      <c r="A22" s="424">
        <v>2</v>
      </c>
      <c r="B22" s="425" t="s">
        <v>286</v>
      </c>
      <c r="C22" s="419"/>
      <c r="D22" s="419"/>
      <c r="E22" s="480"/>
      <c r="F22" s="422"/>
    </row>
    <row r="23" spans="1:6" ht="12.75" customHeight="1">
      <c r="A23" s="424"/>
      <c r="B23" s="425" t="s">
        <v>287</v>
      </c>
      <c r="C23" s="435" t="s">
        <v>276</v>
      </c>
      <c r="D23" s="419">
        <v>325</v>
      </c>
      <c r="E23" s="480"/>
      <c r="F23" s="422">
        <f aca="true" t="shared" si="1" ref="F23:F30">ROUND(E23*D23,2)</f>
        <v>0</v>
      </c>
    </row>
    <row r="24" spans="1:6" ht="12.75" customHeight="1">
      <c r="A24" s="424"/>
      <c r="B24" s="425" t="s">
        <v>288</v>
      </c>
      <c r="C24" s="435" t="s">
        <v>276</v>
      </c>
      <c r="D24" s="419">
        <v>75</v>
      </c>
      <c r="E24" s="480"/>
      <c r="F24" s="422">
        <f t="shared" si="1"/>
        <v>0</v>
      </c>
    </row>
    <row r="25" spans="1:6" ht="12.75" customHeight="1">
      <c r="A25" s="424"/>
      <c r="B25" s="425" t="s">
        <v>289</v>
      </c>
      <c r="C25" s="435" t="s">
        <v>276</v>
      </c>
      <c r="D25" s="419">
        <v>118</v>
      </c>
      <c r="E25" s="480"/>
      <c r="F25" s="422">
        <f t="shared" si="1"/>
        <v>0</v>
      </c>
    </row>
    <row r="26" spans="1:6" ht="12.75" customHeight="1">
      <c r="A26" s="424"/>
      <c r="B26" s="425" t="s">
        <v>290</v>
      </c>
      <c r="C26" s="435" t="s">
        <v>276</v>
      </c>
      <c r="D26" s="419">
        <v>121</v>
      </c>
      <c r="E26" s="480"/>
      <c r="F26" s="422">
        <f t="shared" si="1"/>
        <v>0</v>
      </c>
    </row>
    <row r="27" spans="1:6" ht="27" customHeight="1">
      <c r="A27" s="424"/>
      <c r="B27" s="425" t="s">
        <v>291</v>
      </c>
      <c r="C27" s="435" t="s">
        <v>276</v>
      </c>
      <c r="D27" s="419">
        <v>936</v>
      </c>
      <c r="E27" s="480"/>
      <c r="F27" s="422">
        <f t="shared" si="1"/>
        <v>0</v>
      </c>
    </row>
    <row r="28" spans="1:6" ht="27" customHeight="1">
      <c r="A28" s="424"/>
      <c r="B28" s="425" t="s">
        <v>292</v>
      </c>
      <c r="C28" s="435" t="s">
        <v>276</v>
      </c>
      <c r="D28" s="419">
        <v>670</v>
      </c>
      <c r="E28" s="480"/>
      <c r="F28" s="422">
        <f t="shared" si="1"/>
        <v>0</v>
      </c>
    </row>
    <row r="29" spans="1:6" ht="27" customHeight="1">
      <c r="A29" s="424"/>
      <c r="B29" s="425" t="s">
        <v>293</v>
      </c>
      <c r="C29" s="435" t="s">
        <v>276</v>
      </c>
      <c r="D29" s="419">
        <v>184</v>
      </c>
      <c r="E29" s="480"/>
      <c r="F29" s="422">
        <f t="shared" si="1"/>
        <v>0</v>
      </c>
    </row>
    <row r="30" spans="1:6" ht="27" customHeight="1">
      <c r="A30" s="424"/>
      <c r="B30" s="425" t="s">
        <v>294</v>
      </c>
      <c r="C30" s="435" t="s">
        <v>276</v>
      </c>
      <c r="D30" s="419">
        <v>30</v>
      </c>
      <c r="E30" s="480"/>
      <c r="F30" s="422">
        <f t="shared" si="1"/>
        <v>0</v>
      </c>
    </row>
    <row r="31" spans="1:6" ht="12.75" customHeight="1">
      <c r="A31" s="424"/>
      <c r="B31" s="429"/>
      <c r="C31" s="419"/>
      <c r="D31" s="419"/>
      <c r="E31" s="480"/>
      <c r="F31" s="422"/>
    </row>
    <row r="32" spans="1:6" ht="42" customHeight="1">
      <c r="A32" s="424">
        <v>3</v>
      </c>
      <c r="B32" s="425" t="s">
        <v>295</v>
      </c>
      <c r="C32" s="419"/>
      <c r="D32" s="419"/>
      <c r="E32" s="480"/>
      <c r="F32" s="422"/>
    </row>
    <row r="33" spans="1:6" ht="12.75" customHeight="1">
      <c r="A33" s="424"/>
      <c r="B33" s="425" t="s">
        <v>296</v>
      </c>
      <c r="C33" s="435" t="s">
        <v>254</v>
      </c>
      <c r="D33" s="419">
        <v>146</v>
      </c>
      <c r="E33" s="480"/>
      <c r="F33" s="422">
        <f>ROUND(E33*D33,2)</f>
        <v>0</v>
      </c>
    </row>
    <row r="34" spans="1:6" ht="12.75" customHeight="1">
      <c r="A34" s="424"/>
      <c r="B34" s="425" t="s">
        <v>297</v>
      </c>
      <c r="C34" s="435" t="s">
        <v>254</v>
      </c>
      <c r="D34" s="419">
        <v>20</v>
      </c>
      <c r="E34" s="480"/>
      <c r="F34" s="422">
        <f>ROUND(E34*D34,2)</f>
        <v>0</v>
      </c>
    </row>
    <row r="35" spans="1:6" ht="12.75" customHeight="1">
      <c r="A35" s="424"/>
      <c r="B35" s="425" t="s">
        <v>298</v>
      </c>
      <c r="C35" s="435" t="s">
        <v>254</v>
      </c>
      <c r="D35" s="419">
        <v>23</v>
      </c>
      <c r="E35" s="480"/>
      <c r="F35" s="422">
        <f>ROUND(E35*D35,2)</f>
        <v>0</v>
      </c>
    </row>
    <row r="36" spans="1:6" ht="12.75" customHeight="1">
      <c r="A36" s="424"/>
      <c r="B36" s="425" t="s">
        <v>299</v>
      </c>
      <c r="C36" s="435" t="s">
        <v>254</v>
      </c>
      <c r="D36" s="419">
        <v>18</v>
      </c>
      <c r="E36" s="480"/>
      <c r="F36" s="422">
        <f>ROUND(E36*D36,2)</f>
        <v>0</v>
      </c>
    </row>
    <row r="37" spans="1:6" ht="12.75" customHeight="1">
      <c r="A37" s="424"/>
      <c r="B37" s="425" t="s">
        <v>300</v>
      </c>
      <c r="C37" s="435" t="s">
        <v>254</v>
      </c>
      <c r="D37" s="419">
        <v>16</v>
      </c>
      <c r="E37" s="480"/>
      <c r="F37" s="422">
        <f>ROUND(E37*D37,2)</f>
        <v>0</v>
      </c>
    </row>
    <row r="38" spans="1:6" ht="14.25" customHeight="1">
      <c r="A38" s="424"/>
      <c r="B38" s="454"/>
      <c r="C38" s="419"/>
      <c r="D38" s="419"/>
      <c r="E38" s="480"/>
      <c r="F38" s="422"/>
    </row>
    <row r="39" spans="1:6" ht="66.75" customHeight="1">
      <c r="A39" s="424">
        <v>4</v>
      </c>
      <c r="B39" s="425" t="s">
        <v>301</v>
      </c>
      <c r="C39" s="419"/>
      <c r="D39" s="419"/>
      <c r="E39" s="480"/>
      <c r="F39" s="422"/>
    </row>
    <row r="40" spans="1:6" ht="24" customHeight="1">
      <c r="A40" s="424"/>
      <c r="B40" s="425" t="s">
        <v>302</v>
      </c>
      <c r="C40" s="435" t="s">
        <v>276</v>
      </c>
      <c r="D40" s="419">
        <v>66</v>
      </c>
      <c r="E40" s="480"/>
      <c r="F40" s="422">
        <f>ROUND(E40*D40,2)</f>
        <v>0</v>
      </c>
    </row>
    <row r="41" spans="1:6" ht="24" customHeight="1">
      <c r="A41" s="424"/>
      <c r="B41" s="425" t="s">
        <v>303</v>
      </c>
      <c r="C41" s="435" t="s">
        <v>276</v>
      </c>
      <c r="D41" s="419">
        <v>42</v>
      </c>
      <c r="E41" s="480"/>
      <c r="F41" s="422">
        <f>ROUND(E41*D41,2)</f>
        <v>0</v>
      </c>
    </row>
    <row r="42" spans="1:6" ht="24" customHeight="1">
      <c r="A42" s="424"/>
      <c r="B42" s="425" t="s">
        <v>304</v>
      </c>
      <c r="C42" s="435" t="s">
        <v>276</v>
      </c>
      <c r="D42" s="419">
        <v>80</v>
      </c>
      <c r="E42" s="480"/>
      <c r="F42" s="422">
        <f>ROUND(E42*D42,2)</f>
        <v>0</v>
      </c>
    </row>
    <row r="43" spans="1:6" ht="12.75" customHeight="1">
      <c r="A43" s="424"/>
      <c r="B43" s="429"/>
      <c r="C43" s="419"/>
      <c r="D43" s="419"/>
      <c r="E43" s="480"/>
      <c r="F43" s="422"/>
    </row>
    <row r="44" spans="1:6" ht="69" customHeight="1">
      <c r="A44" s="424">
        <v>5</v>
      </c>
      <c r="B44" s="425" t="s">
        <v>305</v>
      </c>
      <c r="C44" s="419"/>
      <c r="D44" s="419"/>
      <c r="E44" s="480"/>
      <c r="F44" s="422"/>
    </row>
    <row r="45" spans="1:6" ht="26.25" customHeight="1">
      <c r="A45" s="424"/>
      <c r="B45" s="425" t="s">
        <v>302</v>
      </c>
      <c r="C45" s="435" t="s">
        <v>276</v>
      </c>
      <c r="D45" s="419">
        <v>94</v>
      </c>
      <c r="E45" s="480"/>
      <c r="F45" s="422">
        <f>ROUND(E45*D45,2)</f>
        <v>0</v>
      </c>
    </row>
    <row r="46" spans="1:6" ht="26.25" customHeight="1">
      <c r="A46" s="424"/>
      <c r="B46" s="425" t="s">
        <v>303</v>
      </c>
      <c r="C46" s="435" t="s">
        <v>276</v>
      </c>
      <c r="D46" s="419">
        <v>24</v>
      </c>
      <c r="E46" s="480"/>
      <c r="F46" s="422">
        <f>ROUND(E46*D46,2)</f>
        <v>0</v>
      </c>
    </row>
    <row r="47" spans="1:6" ht="26.25" customHeight="1">
      <c r="A47" s="424"/>
      <c r="B47" s="425" t="s">
        <v>304</v>
      </c>
      <c r="C47" s="435" t="s">
        <v>276</v>
      </c>
      <c r="D47" s="419">
        <v>8</v>
      </c>
      <c r="E47" s="480"/>
      <c r="F47" s="422">
        <f>ROUND(E47*D47,2)</f>
        <v>0</v>
      </c>
    </row>
    <row r="48" spans="1:6" ht="12.75" customHeight="1">
      <c r="A48" s="424"/>
      <c r="B48" s="429"/>
      <c r="C48" s="419"/>
      <c r="D48" s="419"/>
      <c r="E48" s="481"/>
      <c r="F48" s="422"/>
    </row>
    <row r="49" spans="1:6" ht="22.5" customHeight="1">
      <c r="A49" s="424">
        <v>6</v>
      </c>
      <c r="B49" s="425" t="s">
        <v>306</v>
      </c>
      <c r="C49" s="435" t="s">
        <v>307</v>
      </c>
      <c r="D49" s="419">
        <v>2</v>
      </c>
      <c r="E49" s="480"/>
      <c r="F49" s="422">
        <f>ROUND(E49*D49,2)</f>
        <v>0</v>
      </c>
    </row>
    <row r="50" spans="1:6" ht="12.75" customHeight="1">
      <c r="A50" s="424"/>
      <c r="B50" s="429"/>
      <c r="C50" s="419"/>
      <c r="D50" s="419"/>
      <c r="E50" s="480"/>
      <c r="F50" s="422"/>
    </row>
    <row r="51" spans="1:7" ht="99.75" customHeight="1">
      <c r="A51" s="424">
        <v>7</v>
      </c>
      <c r="B51" s="425" t="s">
        <v>308</v>
      </c>
      <c r="C51" s="435" t="s">
        <v>71</v>
      </c>
      <c r="D51" s="419">
        <v>20</v>
      </c>
      <c r="E51" s="480"/>
      <c r="F51" s="422">
        <f>ROUND(E51*D51,2)</f>
        <v>0</v>
      </c>
      <c r="G51" s="483"/>
    </row>
    <row r="52" spans="1:6" ht="33" customHeight="1">
      <c r="A52" s="424">
        <v>8</v>
      </c>
      <c r="B52" s="425" t="s">
        <v>309</v>
      </c>
      <c r="C52" s="435" t="s">
        <v>276</v>
      </c>
      <c r="D52" s="419">
        <v>175</v>
      </c>
      <c r="E52" s="480"/>
      <c r="F52" s="422">
        <f>ROUND(E52*D52,2)</f>
        <v>0</v>
      </c>
    </row>
    <row r="53" spans="1:6" ht="33" customHeight="1">
      <c r="A53" s="424">
        <v>9</v>
      </c>
      <c r="B53" s="425" t="s">
        <v>310</v>
      </c>
      <c r="C53" s="435" t="s">
        <v>311</v>
      </c>
      <c r="D53" s="419">
        <v>30</v>
      </c>
      <c r="E53" s="480"/>
      <c r="F53" s="422">
        <f>ROUND(E53*D53,2)</f>
        <v>0</v>
      </c>
    </row>
    <row r="54" spans="1:6" ht="42.75" customHeight="1">
      <c r="A54" s="424">
        <v>10</v>
      </c>
      <c r="B54" s="425" t="s">
        <v>312</v>
      </c>
      <c r="C54" s="435" t="s">
        <v>254</v>
      </c>
      <c r="D54" s="419">
        <v>1</v>
      </c>
      <c r="E54" s="480"/>
      <c r="F54" s="422">
        <f>ROUND(E54*D54,2)</f>
        <v>0</v>
      </c>
    </row>
    <row r="55" spans="1:7" ht="33" customHeight="1">
      <c r="A55" s="424">
        <v>11</v>
      </c>
      <c r="B55" s="425" t="s">
        <v>313</v>
      </c>
      <c r="C55" s="435" t="s">
        <v>311</v>
      </c>
      <c r="D55" s="419">
        <v>0.5</v>
      </c>
      <c r="E55" s="480"/>
      <c r="F55" s="422">
        <f>ROUND(E55*D55,2)</f>
        <v>0</v>
      </c>
      <c r="G55" s="483"/>
    </row>
    <row r="56" spans="1:6" ht="12.75" customHeight="1">
      <c r="A56" s="424"/>
      <c r="B56" s="429"/>
      <c r="C56" s="419"/>
      <c r="D56" s="419"/>
      <c r="E56" s="421"/>
      <c r="F56" s="422"/>
    </row>
    <row r="57" spans="1:6" ht="7.5" customHeight="1">
      <c r="A57" s="544"/>
      <c r="B57" s="544"/>
      <c r="C57" s="544"/>
      <c r="D57" s="544"/>
      <c r="E57" s="544"/>
      <c r="F57" s="544"/>
    </row>
    <row r="58" spans="1:6" ht="33" customHeight="1">
      <c r="A58" s="418" t="s">
        <v>267</v>
      </c>
      <c r="B58" s="425" t="s">
        <v>268</v>
      </c>
      <c r="C58" s="419"/>
      <c r="D58" s="420">
        <v>0.02</v>
      </c>
      <c r="E58" s="421">
        <f>SUM(F9:F56)</f>
        <v>0</v>
      </c>
      <c r="F58" s="422">
        <f>ROUND(E58*D58,2)</f>
        <v>0</v>
      </c>
    </row>
    <row r="59" spans="1:6" ht="42.75" customHeight="1">
      <c r="A59" s="418" t="s">
        <v>269</v>
      </c>
      <c r="B59" s="425" t="s">
        <v>270</v>
      </c>
      <c r="C59" s="419"/>
      <c r="D59" s="420">
        <v>0.04</v>
      </c>
      <c r="E59" s="421">
        <f>SUM(F9:F56)</f>
        <v>0</v>
      </c>
      <c r="F59" s="422">
        <f>ROUND(E59*D59,2)</f>
        <v>0</v>
      </c>
    </row>
  </sheetData>
  <sheetProtection password="FBF2" sheet="1" selectLockedCells="1"/>
  <mergeCells count="8">
    <mergeCell ref="A9:F9"/>
    <mergeCell ref="A57:F57"/>
    <mergeCell ref="A1:F2"/>
    <mergeCell ref="A3:F3"/>
    <mergeCell ref="B4:E4"/>
    <mergeCell ref="A5:F5"/>
    <mergeCell ref="B6:F6"/>
    <mergeCell ref="A7:F7"/>
  </mergeCells>
  <printOptions/>
  <pageMargins left="0.7875" right="0.7479166666666667" top="0.7479166666666667" bottom="0.9055555555555554" header="0.5118055555555555" footer="0.5118055555555555"/>
  <pageSetup horizontalDpi="300" verticalDpi="300" orientation="portrait" paperSize="9" r:id="rId1"/>
  <headerFooter alignWithMargins="0">
    <oddFooter>&amp;R&amp;8&amp;UStran &amp;P / &amp;N</oddFooter>
  </headerFooter>
</worksheet>
</file>

<file path=xl/worksheets/sheet7.xml><?xml version="1.0" encoding="utf-8"?>
<worksheet xmlns="http://schemas.openxmlformats.org/spreadsheetml/2006/main" xmlns:r="http://schemas.openxmlformats.org/officeDocument/2006/relationships">
  <dimension ref="A1:F41"/>
  <sheetViews>
    <sheetView showGridLines="0" view="pageBreakPreview" zoomScaleSheetLayoutView="100" zoomScalePageLayoutView="0" workbookViewId="0" topLeftCell="A1">
      <selection activeCell="E11" sqref="E11"/>
    </sheetView>
  </sheetViews>
  <sheetFormatPr defaultColWidth="8.875" defaultRowHeight="12.75" customHeight="1"/>
  <cols>
    <col min="1" max="1" width="4.875" style="182" customWidth="1"/>
    <col min="2" max="2" width="37.75390625" style="182" customWidth="1"/>
    <col min="3" max="3" width="6.00390625" style="182" customWidth="1"/>
    <col min="4" max="4" width="7.75390625" style="182" customWidth="1"/>
    <col min="5" max="5" width="10.375" style="182" customWidth="1"/>
    <col min="6" max="6" width="11.25390625" style="182" customWidth="1"/>
    <col min="7" max="27" width="8.875" style="482" customWidth="1"/>
    <col min="28" max="16384" width="8.875" style="182" customWidth="1"/>
  </cols>
  <sheetData>
    <row r="1" spans="1:6" ht="8.25" customHeight="1">
      <c r="A1" s="534" t="s">
        <v>314</v>
      </c>
      <c r="B1" s="534"/>
      <c r="C1" s="534"/>
      <c r="D1" s="534"/>
      <c r="E1" s="534"/>
      <c r="F1" s="534"/>
    </row>
    <row r="2" spans="1:6" ht="8.25" customHeight="1">
      <c r="A2" s="534"/>
      <c r="B2" s="534"/>
      <c r="C2" s="534"/>
      <c r="D2" s="534"/>
      <c r="E2" s="534"/>
      <c r="F2" s="534"/>
    </row>
    <row r="3" spans="1:6" ht="12.75" customHeight="1">
      <c r="A3" s="555"/>
      <c r="B3" s="555"/>
      <c r="C3" s="555"/>
      <c r="D3" s="555"/>
      <c r="E3" s="555"/>
      <c r="F3" s="555"/>
    </row>
    <row r="4" spans="1:6" ht="15" customHeight="1">
      <c r="A4" s="201"/>
      <c r="B4" s="549" t="s">
        <v>315</v>
      </c>
      <c r="C4" s="549"/>
      <c r="D4" s="549"/>
      <c r="E4" s="549"/>
      <c r="F4" s="205">
        <f>SUM(F10:F41)</f>
        <v>0</v>
      </c>
    </row>
    <row r="5" spans="1:6" ht="12.75" customHeight="1">
      <c r="A5" s="556"/>
      <c r="B5" s="556"/>
      <c r="C5" s="556"/>
      <c r="D5" s="556"/>
      <c r="E5" s="556"/>
      <c r="F5" s="556"/>
    </row>
    <row r="6" spans="1:6" ht="45" customHeight="1">
      <c r="A6" s="206"/>
      <c r="B6" s="557" t="s">
        <v>316</v>
      </c>
      <c r="C6" s="557"/>
      <c r="D6" s="557"/>
      <c r="E6" s="557"/>
      <c r="F6" s="557"/>
    </row>
    <row r="7" spans="1:6" ht="12.75" customHeight="1">
      <c r="A7" s="558"/>
      <c r="B7" s="558"/>
      <c r="C7" s="558"/>
      <c r="D7" s="558"/>
      <c r="E7" s="558"/>
      <c r="F7" s="558"/>
    </row>
    <row r="8" spans="1:6" ht="12.75" customHeight="1">
      <c r="A8" s="434" t="s">
        <v>246</v>
      </c>
      <c r="B8" s="436" t="s">
        <v>247</v>
      </c>
      <c r="C8" s="452" t="s">
        <v>248</v>
      </c>
      <c r="D8" s="452" t="s">
        <v>249</v>
      </c>
      <c r="E8" s="434" t="s">
        <v>250</v>
      </c>
      <c r="F8" s="452" t="s">
        <v>251</v>
      </c>
    </row>
    <row r="9" spans="1:6" ht="12.75" customHeight="1">
      <c r="A9" s="553"/>
      <c r="B9" s="553"/>
      <c r="C9" s="553"/>
      <c r="D9" s="553"/>
      <c r="E9" s="553"/>
      <c r="F9" s="553"/>
    </row>
    <row r="10" spans="1:6" ht="22.5" customHeight="1">
      <c r="A10" s="424">
        <v>1</v>
      </c>
      <c r="B10" s="412" t="s">
        <v>317</v>
      </c>
      <c r="C10" s="419"/>
      <c r="D10" s="419"/>
      <c r="E10" s="480"/>
      <c r="F10" s="422"/>
    </row>
    <row r="11" spans="1:6" ht="12.75" customHeight="1">
      <c r="A11" s="418"/>
      <c r="B11" s="412" t="s">
        <v>318</v>
      </c>
      <c r="C11" s="435" t="s">
        <v>254</v>
      </c>
      <c r="D11" s="419">
        <v>4</v>
      </c>
      <c r="E11" s="480"/>
      <c r="F11" s="422">
        <f>ROUND(E11*D11,2)</f>
        <v>0</v>
      </c>
    </row>
    <row r="12" spans="1:6" ht="12.75" customHeight="1">
      <c r="A12" s="418"/>
      <c r="B12" s="412" t="s">
        <v>319</v>
      </c>
      <c r="C12" s="435" t="s">
        <v>254</v>
      </c>
      <c r="D12" s="419">
        <v>2</v>
      </c>
      <c r="E12" s="480"/>
      <c r="F12" s="422">
        <f>ROUND(E12*D12,2)</f>
        <v>0</v>
      </c>
    </row>
    <row r="13" spans="1:6" ht="12.75" customHeight="1">
      <c r="A13" s="424"/>
      <c r="B13" s="440"/>
      <c r="C13" s="419"/>
      <c r="D13" s="419"/>
      <c r="E13" s="480"/>
      <c r="F13" s="422"/>
    </row>
    <row r="14" spans="1:6" ht="84" customHeight="1">
      <c r="A14" s="424">
        <v>2</v>
      </c>
      <c r="B14" s="412" t="s">
        <v>320</v>
      </c>
      <c r="C14" s="427" t="s">
        <v>254</v>
      </c>
      <c r="D14" s="427">
        <v>1</v>
      </c>
      <c r="E14" s="478"/>
      <c r="F14" s="422">
        <f aca="true" t="shared" si="0" ref="F14:F27">ROUND(E14*D14,2)</f>
        <v>0</v>
      </c>
    </row>
    <row r="15" spans="1:6" ht="73.5" customHeight="1">
      <c r="A15" s="424">
        <v>3</v>
      </c>
      <c r="B15" s="412" t="s">
        <v>321</v>
      </c>
      <c r="C15" s="427" t="s">
        <v>254</v>
      </c>
      <c r="D15" s="427">
        <v>1</v>
      </c>
      <c r="E15" s="478"/>
      <c r="F15" s="422">
        <f t="shared" si="0"/>
        <v>0</v>
      </c>
    </row>
    <row r="16" spans="1:6" ht="45.75" customHeight="1">
      <c r="A16" s="424">
        <v>4</v>
      </c>
      <c r="B16" s="412" t="s">
        <v>322</v>
      </c>
      <c r="C16" s="435" t="s">
        <v>254</v>
      </c>
      <c r="D16" s="419">
        <v>28</v>
      </c>
      <c r="E16" s="480"/>
      <c r="F16" s="422">
        <f t="shared" si="0"/>
        <v>0</v>
      </c>
    </row>
    <row r="17" spans="1:6" ht="45" customHeight="1">
      <c r="A17" s="424">
        <v>5</v>
      </c>
      <c r="B17" s="412" t="s">
        <v>323</v>
      </c>
      <c r="C17" s="435" t="s">
        <v>254</v>
      </c>
      <c r="D17" s="419">
        <v>32</v>
      </c>
      <c r="E17" s="480"/>
      <c r="F17" s="422">
        <f t="shared" si="0"/>
        <v>0</v>
      </c>
    </row>
    <row r="18" spans="1:6" ht="36" customHeight="1">
      <c r="A18" s="424">
        <v>6</v>
      </c>
      <c r="B18" s="412" t="s">
        <v>324</v>
      </c>
      <c r="C18" s="435" t="s">
        <v>254</v>
      </c>
      <c r="D18" s="419">
        <v>3</v>
      </c>
      <c r="E18" s="480"/>
      <c r="F18" s="422">
        <f t="shared" si="0"/>
        <v>0</v>
      </c>
    </row>
    <row r="19" spans="1:6" ht="28.5" customHeight="1">
      <c r="A19" s="424">
        <v>7</v>
      </c>
      <c r="B19" s="412" t="s">
        <v>325</v>
      </c>
      <c r="C19" s="435" t="s">
        <v>254</v>
      </c>
      <c r="D19" s="419">
        <v>26</v>
      </c>
      <c r="E19" s="480"/>
      <c r="F19" s="422">
        <f t="shared" si="0"/>
        <v>0</v>
      </c>
    </row>
    <row r="20" spans="1:6" ht="31.5" customHeight="1">
      <c r="A20" s="424">
        <v>8</v>
      </c>
      <c r="B20" s="412" t="s">
        <v>326</v>
      </c>
      <c r="C20" s="435" t="s">
        <v>254</v>
      </c>
      <c r="D20" s="419">
        <v>4</v>
      </c>
      <c r="E20" s="480"/>
      <c r="F20" s="422">
        <f t="shared" si="0"/>
        <v>0</v>
      </c>
    </row>
    <row r="21" spans="1:6" ht="108" customHeight="1">
      <c r="A21" s="424">
        <v>9</v>
      </c>
      <c r="B21" s="412" t="s">
        <v>327</v>
      </c>
      <c r="C21" s="435" t="s">
        <v>254</v>
      </c>
      <c r="D21" s="419">
        <v>12</v>
      </c>
      <c r="E21" s="480"/>
      <c r="F21" s="422">
        <f t="shared" si="0"/>
        <v>0</v>
      </c>
    </row>
    <row r="22" spans="1:6" ht="42" customHeight="1">
      <c r="A22" s="424">
        <v>10</v>
      </c>
      <c r="B22" s="412" t="s">
        <v>328</v>
      </c>
      <c r="C22" s="435" t="s">
        <v>254</v>
      </c>
      <c r="D22" s="419">
        <v>16</v>
      </c>
      <c r="E22" s="480"/>
      <c r="F22" s="422">
        <f t="shared" si="0"/>
        <v>0</v>
      </c>
    </row>
    <row r="23" spans="1:6" ht="42" customHeight="1">
      <c r="A23" s="424">
        <v>11</v>
      </c>
      <c r="B23" s="412" t="s">
        <v>329</v>
      </c>
      <c r="C23" s="435" t="s">
        <v>254</v>
      </c>
      <c r="D23" s="419">
        <v>8</v>
      </c>
      <c r="E23" s="480"/>
      <c r="F23" s="422">
        <f t="shared" si="0"/>
        <v>0</v>
      </c>
    </row>
    <row r="24" spans="1:6" ht="114" customHeight="1">
      <c r="A24" s="424">
        <v>12</v>
      </c>
      <c r="B24" s="412" t="s">
        <v>330</v>
      </c>
      <c r="C24" s="435" t="s">
        <v>254</v>
      </c>
      <c r="D24" s="419">
        <v>1</v>
      </c>
      <c r="E24" s="480"/>
      <c r="F24" s="422">
        <f t="shared" si="0"/>
        <v>0</v>
      </c>
    </row>
    <row r="25" spans="1:6" ht="96" customHeight="1">
      <c r="A25" s="424">
        <v>13</v>
      </c>
      <c r="B25" s="412" t="s">
        <v>331</v>
      </c>
      <c r="C25" s="435" t="s">
        <v>254</v>
      </c>
      <c r="D25" s="419">
        <v>1</v>
      </c>
      <c r="E25" s="480"/>
      <c r="F25" s="422">
        <f t="shared" si="0"/>
        <v>0</v>
      </c>
    </row>
    <row r="26" spans="1:6" ht="99.75" customHeight="1">
      <c r="A26" s="424">
        <v>14</v>
      </c>
      <c r="B26" s="412" t="s">
        <v>332</v>
      </c>
      <c r="C26" s="435" t="s">
        <v>254</v>
      </c>
      <c r="D26" s="419">
        <v>1</v>
      </c>
      <c r="E26" s="480"/>
      <c r="F26" s="422">
        <f t="shared" si="0"/>
        <v>0</v>
      </c>
    </row>
    <row r="27" spans="1:6" ht="99.75" customHeight="1">
      <c r="A27" s="424">
        <v>15</v>
      </c>
      <c r="B27" s="412" t="s">
        <v>333</v>
      </c>
      <c r="C27" s="435" t="s">
        <v>254</v>
      </c>
      <c r="D27" s="419">
        <v>1</v>
      </c>
      <c r="E27" s="480"/>
      <c r="F27" s="422">
        <f t="shared" si="0"/>
        <v>0</v>
      </c>
    </row>
    <row r="28" spans="1:6" ht="51" customHeight="1">
      <c r="A28" s="424">
        <v>16</v>
      </c>
      <c r="B28" s="412" t="s">
        <v>334</v>
      </c>
      <c r="C28" s="419"/>
      <c r="D28" s="419"/>
      <c r="E28" s="480"/>
      <c r="F28" s="422"/>
    </row>
    <row r="29" spans="1:6" ht="12.75" customHeight="1">
      <c r="A29" s="424">
        <v>17</v>
      </c>
      <c r="B29" s="412" t="s">
        <v>335</v>
      </c>
      <c r="C29" s="435" t="s">
        <v>254</v>
      </c>
      <c r="D29" s="419">
        <v>64</v>
      </c>
      <c r="E29" s="480"/>
      <c r="F29" s="422">
        <f>ROUND(E29*D29,2)</f>
        <v>0</v>
      </c>
    </row>
    <row r="30" spans="1:6" ht="12.75" customHeight="1">
      <c r="A30" s="424"/>
      <c r="B30" s="412"/>
      <c r="C30" s="435"/>
      <c r="D30" s="419"/>
      <c r="E30" s="480"/>
      <c r="F30" s="422"/>
    </row>
    <row r="31" spans="1:6" ht="12.75" customHeight="1">
      <c r="A31" s="424">
        <v>18</v>
      </c>
      <c r="B31" s="412" t="s">
        <v>336</v>
      </c>
      <c r="C31" s="435" t="s">
        <v>254</v>
      </c>
      <c r="D31" s="419">
        <v>1</v>
      </c>
      <c r="E31" s="480"/>
      <c r="F31" s="422">
        <f aca="true" t="shared" si="1" ref="F31:F36">ROUND(E31*D31,2)</f>
        <v>0</v>
      </c>
    </row>
    <row r="32" spans="1:6" ht="22.5" customHeight="1">
      <c r="A32" s="424">
        <v>19</v>
      </c>
      <c r="B32" s="412" t="s">
        <v>337</v>
      </c>
      <c r="C32" s="435" t="s">
        <v>254</v>
      </c>
      <c r="D32" s="419">
        <v>36</v>
      </c>
      <c r="E32" s="480"/>
      <c r="F32" s="422">
        <f t="shared" si="1"/>
        <v>0</v>
      </c>
    </row>
    <row r="33" spans="1:6" ht="42.75" customHeight="1">
      <c r="A33" s="424">
        <v>20</v>
      </c>
      <c r="B33" s="412" t="s">
        <v>338</v>
      </c>
      <c r="C33" s="435" t="s">
        <v>307</v>
      </c>
      <c r="D33" s="419">
        <v>14</v>
      </c>
      <c r="E33" s="480"/>
      <c r="F33" s="422">
        <f t="shared" si="1"/>
        <v>0</v>
      </c>
    </row>
    <row r="34" spans="1:6" ht="33" customHeight="1">
      <c r="A34" s="424">
        <v>21</v>
      </c>
      <c r="B34" s="412" t="s">
        <v>339</v>
      </c>
      <c r="C34" s="435" t="s">
        <v>254</v>
      </c>
      <c r="D34" s="419">
        <v>1</v>
      </c>
      <c r="E34" s="480"/>
      <c r="F34" s="422">
        <f t="shared" si="1"/>
        <v>0</v>
      </c>
    </row>
    <row r="35" spans="1:6" ht="42.75" customHeight="1">
      <c r="A35" s="424">
        <v>22</v>
      </c>
      <c r="B35" s="412" t="s">
        <v>340</v>
      </c>
      <c r="C35" s="435" t="s">
        <v>254</v>
      </c>
      <c r="D35" s="419">
        <v>1</v>
      </c>
      <c r="E35" s="480"/>
      <c r="F35" s="422">
        <f t="shared" si="1"/>
        <v>0</v>
      </c>
    </row>
    <row r="36" spans="1:6" ht="22.5" customHeight="1">
      <c r="A36" s="424">
        <v>23</v>
      </c>
      <c r="B36" s="412" t="s">
        <v>341</v>
      </c>
      <c r="C36" s="435" t="s">
        <v>254</v>
      </c>
      <c r="D36" s="419">
        <v>1</v>
      </c>
      <c r="E36" s="480"/>
      <c r="F36" s="422">
        <f t="shared" si="1"/>
        <v>0</v>
      </c>
    </row>
    <row r="37" spans="1:6" ht="13.5" customHeight="1">
      <c r="A37" s="453"/>
      <c r="B37" s="453"/>
      <c r="C37" s="453"/>
      <c r="D37" s="453"/>
      <c r="E37" s="453"/>
      <c r="F37" s="453"/>
    </row>
    <row r="38" spans="1:6" ht="7.5" customHeight="1">
      <c r="A38" s="554"/>
      <c r="B38" s="554"/>
      <c r="C38" s="554"/>
      <c r="D38" s="554"/>
      <c r="E38" s="554"/>
      <c r="F38" s="554"/>
    </row>
    <row r="39" spans="1:6" ht="33" customHeight="1">
      <c r="A39" s="418" t="s">
        <v>267</v>
      </c>
      <c r="B39" s="425" t="s">
        <v>268</v>
      </c>
      <c r="C39" s="419"/>
      <c r="D39" s="420">
        <v>0.02</v>
      </c>
      <c r="E39" s="421">
        <f>SUM(F10:F37)</f>
        <v>0</v>
      </c>
      <c r="F39" s="422">
        <f>ROUND(E39*D39,2)</f>
        <v>0</v>
      </c>
    </row>
    <row r="40" spans="1:6" ht="42.75" customHeight="1">
      <c r="A40" s="418" t="s">
        <v>269</v>
      </c>
      <c r="B40" s="425" t="s">
        <v>270</v>
      </c>
      <c r="C40" s="419"/>
      <c r="D40" s="420">
        <v>0.04</v>
      </c>
      <c r="E40" s="421">
        <f>SUM(F10:F37)</f>
        <v>0</v>
      </c>
      <c r="F40" s="422">
        <f>ROUND(E40*D40,2)</f>
        <v>0</v>
      </c>
    </row>
    <row r="41" spans="1:6" ht="7.5" customHeight="1">
      <c r="A41" s="554"/>
      <c r="B41" s="554"/>
      <c r="C41" s="554"/>
      <c r="D41" s="554"/>
      <c r="E41" s="554"/>
      <c r="F41" s="554"/>
    </row>
  </sheetData>
  <sheetProtection password="FBF2" sheet="1" selectLockedCells="1"/>
  <mergeCells count="9">
    <mergeCell ref="A9:F9"/>
    <mergeCell ref="A38:F38"/>
    <mergeCell ref="A41:F41"/>
    <mergeCell ref="A1:F2"/>
    <mergeCell ref="A3:F3"/>
    <mergeCell ref="B4:E4"/>
    <mergeCell ref="A5:F5"/>
    <mergeCell ref="B6:F6"/>
    <mergeCell ref="A7:F7"/>
  </mergeCells>
  <printOptions/>
  <pageMargins left="0.8" right="0.7479166666666667" top="0.7402777777777778" bottom="0.9111111111111111" header="0.5118055555555555" footer="0.5"/>
  <pageSetup horizontalDpi="300" verticalDpi="300" orientation="portrait" paperSize="9" r:id="rId1"/>
  <headerFooter alignWithMargins="0">
    <oddFooter>&amp;R&amp;8&amp;UStran &amp;P / &amp;N</oddFooter>
  </headerFooter>
</worksheet>
</file>

<file path=xl/worksheets/sheet8.xml><?xml version="1.0" encoding="utf-8"?>
<worksheet xmlns="http://schemas.openxmlformats.org/spreadsheetml/2006/main" xmlns:r="http://schemas.openxmlformats.org/officeDocument/2006/relationships">
  <dimension ref="A1:G60"/>
  <sheetViews>
    <sheetView showGridLines="0" view="pageBreakPreview" zoomScaleSheetLayoutView="100" zoomScalePageLayoutView="0" workbookViewId="0" topLeftCell="A1">
      <selection activeCell="E13" sqref="E13"/>
    </sheetView>
  </sheetViews>
  <sheetFormatPr defaultColWidth="8.875" defaultRowHeight="12.75" customHeight="1"/>
  <cols>
    <col min="1" max="1" width="4.375" style="182" customWidth="1"/>
    <col min="2" max="2" width="36.00390625" style="182" customWidth="1"/>
    <col min="3" max="3" width="6.00390625" style="182" customWidth="1"/>
    <col min="4" max="4" width="7.75390625" style="182" customWidth="1"/>
    <col min="5" max="5" width="10.375" style="182" customWidth="1"/>
    <col min="6" max="6" width="13.625" style="182" customWidth="1"/>
    <col min="7" max="26" width="8.875" style="482" customWidth="1"/>
    <col min="27" max="16384" width="8.875" style="182" customWidth="1"/>
  </cols>
  <sheetData>
    <row r="1" spans="1:6" ht="8.25" customHeight="1">
      <c r="A1" s="534" t="s">
        <v>342</v>
      </c>
      <c r="B1" s="534"/>
      <c r="C1" s="534"/>
      <c r="D1" s="534"/>
      <c r="E1" s="534"/>
      <c r="F1" s="534"/>
    </row>
    <row r="2" spans="1:6" ht="8.25" customHeight="1">
      <c r="A2" s="534"/>
      <c r="B2" s="534"/>
      <c r="C2" s="534"/>
      <c r="D2" s="534"/>
      <c r="E2" s="534"/>
      <c r="F2" s="534"/>
    </row>
    <row r="3" spans="1:6" ht="12.75" customHeight="1">
      <c r="A3" s="555"/>
      <c r="B3" s="555"/>
      <c r="C3" s="555"/>
      <c r="D3" s="555"/>
      <c r="E3" s="555"/>
      <c r="F3" s="555"/>
    </row>
    <row r="4" spans="1:6" ht="15" customHeight="1">
      <c r="A4" s="201"/>
      <c r="B4" s="549" t="s">
        <v>343</v>
      </c>
      <c r="C4" s="549"/>
      <c r="D4" s="549"/>
      <c r="E4" s="549"/>
      <c r="F4" s="202">
        <f>+F32+F55+F58+F59</f>
        <v>0</v>
      </c>
    </row>
    <row r="5" spans="1:6" ht="12.75" customHeight="1">
      <c r="A5" s="556"/>
      <c r="B5" s="556"/>
      <c r="C5" s="556"/>
      <c r="D5" s="556"/>
      <c r="E5" s="556"/>
      <c r="F5" s="556"/>
    </row>
    <row r="6" spans="1:6" ht="122.25" customHeight="1">
      <c r="A6" s="206"/>
      <c r="B6" s="551" t="s">
        <v>344</v>
      </c>
      <c r="C6" s="551"/>
      <c r="D6" s="551"/>
      <c r="E6" s="551"/>
      <c r="F6" s="551"/>
    </row>
    <row r="7" spans="1:6" ht="12.75" customHeight="1">
      <c r="A7" s="555"/>
      <c r="B7" s="555"/>
      <c r="C7" s="555"/>
      <c r="D7" s="555"/>
      <c r="E7" s="555"/>
      <c r="F7" s="555"/>
    </row>
    <row r="8" spans="1:6" ht="12.75" customHeight="1">
      <c r="A8" s="183" t="s">
        <v>246</v>
      </c>
      <c r="B8" s="204" t="s">
        <v>247</v>
      </c>
      <c r="C8" s="197" t="s">
        <v>248</v>
      </c>
      <c r="D8" s="197" t="s">
        <v>249</v>
      </c>
      <c r="E8" s="198" t="s">
        <v>250</v>
      </c>
      <c r="F8" s="186" t="s">
        <v>251</v>
      </c>
    </row>
    <row r="9" spans="1:6" ht="12.75" customHeight="1">
      <c r="A9" s="558"/>
      <c r="B9" s="558"/>
      <c r="C9" s="558"/>
      <c r="D9" s="558"/>
      <c r="E9" s="558"/>
      <c r="F9" s="558"/>
    </row>
    <row r="10" spans="1:6" ht="12.75" customHeight="1">
      <c r="A10" s="441"/>
      <c r="B10" s="441"/>
      <c r="C10" s="441"/>
      <c r="D10" s="441"/>
      <c r="E10" s="485"/>
      <c r="F10" s="441"/>
    </row>
    <row r="11" spans="1:6" ht="12.75" customHeight="1">
      <c r="A11" s="442"/>
      <c r="B11" s="443"/>
      <c r="C11" s="444"/>
      <c r="D11" s="445"/>
      <c r="E11" s="480"/>
      <c r="F11" s="421"/>
    </row>
    <row r="12" spans="1:6" ht="12.75" customHeight="1">
      <c r="A12" s="446" t="s">
        <v>267</v>
      </c>
      <c r="B12" s="447" t="s">
        <v>345</v>
      </c>
      <c r="C12" s="437"/>
      <c r="D12" s="437"/>
      <c r="E12" s="486"/>
      <c r="F12" s="439"/>
    </row>
    <row r="13" spans="1:6" ht="84" customHeight="1">
      <c r="A13" s="448">
        <v>1</v>
      </c>
      <c r="B13" s="449" t="s">
        <v>346</v>
      </c>
      <c r="C13" s="450" t="s">
        <v>254</v>
      </c>
      <c r="D13" s="445">
        <v>1</v>
      </c>
      <c r="E13" s="487"/>
      <c r="F13" s="445"/>
    </row>
    <row r="14" spans="1:6" ht="12.75" customHeight="1">
      <c r="A14" s="448">
        <v>2</v>
      </c>
      <c r="B14" s="449" t="s">
        <v>347</v>
      </c>
      <c r="C14" s="450" t="s">
        <v>254</v>
      </c>
      <c r="D14" s="445">
        <v>1</v>
      </c>
      <c r="E14" s="487"/>
      <c r="F14" s="445"/>
    </row>
    <row r="15" spans="1:6" ht="12.75" customHeight="1">
      <c r="A15" s="448">
        <v>3</v>
      </c>
      <c r="B15" s="449" t="s">
        <v>348</v>
      </c>
      <c r="C15" s="450" t="s">
        <v>254</v>
      </c>
      <c r="D15" s="445">
        <v>1</v>
      </c>
      <c r="E15" s="487"/>
      <c r="F15" s="445"/>
    </row>
    <row r="16" spans="1:6" ht="12.75" customHeight="1">
      <c r="A16" s="448">
        <v>4</v>
      </c>
      <c r="B16" s="449" t="s">
        <v>349</v>
      </c>
      <c r="C16" s="450" t="s">
        <v>254</v>
      </c>
      <c r="D16" s="445">
        <v>4</v>
      </c>
      <c r="E16" s="487"/>
      <c r="F16" s="445"/>
    </row>
    <row r="17" spans="1:6" ht="22.5" customHeight="1">
      <c r="A17" s="448">
        <v>5</v>
      </c>
      <c r="B17" s="449" t="s">
        <v>350</v>
      </c>
      <c r="C17" s="450" t="s">
        <v>254</v>
      </c>
      <c r="D17" s="445">
        <v>1</v>
      </c>
      <c r="E17" s="487"/>
      <c r="F17" s="445"/>
    </row>
    <row r="18" spans="1:6" ht="12.75" customHeight="1">
      <c r="A18" s="448">
        <v>6</v>
      </c>
      <c r="B18" s="449" t="s">
        <v>351</v>
      </c>
      <c r="C18" s="450" t="s">
        <v>254</v>
      </c>
      <c r="D18" s="445">
        <v>14</v>
      </c>
      <c r="E18" s="487"/>
      <c r="F18" s="445"/>
    </row>
    <row r="19" spans="1:6" ht="12.75" customHeight="1">
      <c r="A19" s="448">
        <v>7</v>
      </c>
      <c r="B19" s="449" t="s">
        <v>352</v>
      </c>
      <c r="C19" s="450" t="s">
        <v>254</v>
      </c>
      <c r="D19" s="445">
        <v>18</v>
      </c>
      <c r="E19" s="487"/>
      <c r="F19" s="445"/>
    </row>
    <row r="20" spans="1:6" ht="12.75" customHeight="1">
      <c r="A20" s="448">
        <v>8</v>
      </c>
      <c r="B20" s="449" t="s">
        <v>353</v>
      </c>
      <c r="C20" s="450" t="s">
        <v>254</v>
      </c>
      <c r="D20" s="445">
        <v>4</v>
      </c>
      <c r="E20" s="487"/>
      <c r="F20" s="445"/>
    </row>
    <row r="21" spans="1:6" ht="12.75" customHeight="1">
      <c r="A21" s="448">
        <v>9</v>
      </c>
      <c r="B21" s="449" t="s">
        <v>354</v>
      </c>
      <c r="C21" s="450" t="s">
        <v>254</v>
      </c>
      <c r="D21" s="445">
        <v>1</v>
      </c>
      <c r="E21" s="487"/>
      <c r="F21" s="445"/>
    </row>
    <row r="22" spans="1:6" ht="12.75" customHeight="1">
      <c r="A22" s="448">
        <v>10</v>
      </c>
      <c r="B22" s="449" t="s">
        <v>355</v>
      </c>
      <c r="C22" s="450" t="s">
        <v>254</v>
      </c>
      <c r="D22" s="445">
        <v>1</v>
      </c>
      <c r="E22" s="487"/>
      <c r="F22" s="445"/>
    </row>
    <row r="23" spans="1:6" ht="12.75" customHeight="1">
      <c r="A23" s="448">
        <v>11</v>
      </c>
      <c r="B23" s="449" t="s">
        <v>356</v>
      </c>
      <c r="C23" s="450" t="s">
        <v>254</v>
      </c>
      <c r="D23" s="445">
        <v>1</v>
      </c>
      <c r="E23" s="487"/>
      <c r="F23" s="445"/>
    </row>
    <row r="24" spans="1:6" ht="12.75" customHeight="1">
      <c r="A24" s="448">
        <v>12</v>
      </c>
      <c r="B24" s="449" t="s">
        <v>357</v>
      </c>
      <c r="C24" s="450" t="s">
        <v>254</v>
      </c>
      <c r="D24" s="445">
        <v>2</v>
      </c>
      <c r="E24" s="487"/>
      <c r="F24" s="445"/>
    </row>
    <row r="25" spans="1:6" ht="12.75" customHeight="1">
      <c r="A25" s="448">
        <v>13</v>
      </c>
      <c r="B25" s="449" t="s">
        <v>358</v>
      </c>
      <c r="C25" s="450" t="s">
        <v>254</v>
      </c>
      <c r="D25" s="445">
        <v>6</v>
      </c>
      <c r="E25" s="487"/>
      <c r="F25" s="445"/>
    </row>
    <row r="26" spans="1:6" ht="12.75" customHeight="1">
      <c r="A26" s="448">
        <v>14</v>
      </c>
      <c r="B26" s="449" t="s">
        <v>359</v>
      </c>
      <c r="C26" s="450" t="s">
        <v>254</v>
      </c>
      <c r="D26" s="445">
        <v>2</v>
      </c>
      <c r="E26" s="487"/>
      <c r="F26" s="445"/>
    </row>
    <row r="27" spans="1:6" ht="12.75" customHeight="1">
      <c r="A27" s="448">
        <v>15</v>
      </c>
      <c r="B27" s="449" t="s">
        <v>360</v>
      </c>
      <c r="C27" s="450" t="s">
        <v>254</v>
      </c>
      <c r="D27" s="445">
        <v>2</v>
      </c>
      <c r="E27" s="487"/>
      <c r="F27" s="445"/>
    </row>
    <row r="28" spans="1:6" ht="33" customHeight="1">
      <c r="A28" s="448">
        <v>16</v>
      </c>
      <c r="B28" s="449" t="s">
        <v>361</v>
      </c>
      <c r="C28" s="450" t="s">
        <v>307</v>
      </c>
      <c r="D28" s="445">
        <v>1</v>
      </c>
      <c r="E28" s="487"/>
      <c r="F28" s="445"/>
    </row>
    <row r="29" spans="1:6" ht="40.5" customHeight="1">
      <c r="A29" s="448">
        <v>17</v>
      </c>
      <c r="B29" s="449" t="s">
        <v>362</v>
      </c>
      <c r="C29" s="450" t="s">
        <v>307</v>
      </c>
      <c r="D29" s="445">
        <v>1</v>
      </c>
      <c r="E29" s="487"/>
      <c r="F29" s="445"/>
    </row>
    <row r="30" spans="1:6" ht="22.5" customHeight="1">
      <c r="A30" s="448">
        <v>18</v>
      </c>
      <c r="B30" s="449" t="s">
        <v>363</v>
      </c>
      <c r="C30" s="450" t="s">
        <v>307</v>
      </c>
      <c r="D30" s="445">
        <v>1</v>
      </c>
      <c r="E30" s="487"/>
      <c r="F30" s="445"/>
    </row>
    <row r="31" spans="1:6" ht="12.75" customHeight="1">
      <c r="A31" s="448">
        <v>19</v>
      </c>
      <c r="B31" s="449" t="s">
        <v>364</v>
      </c>
      <c r="C31" s="450" t="s">
        <v>307</v>
      </c>
      <c r="D31" s="445">
        <v>1</v>
      </c>
      <c r="E31" s="487"/>
      <c r="F31" s="445"/>
    </row>
    <row r="32" spans="1:6" ht="12.75" customHeight="1">
      <c r="A32" s="446" t="str">
        <f>A12</f>
        <v>0.1</v>
      </c>
      <c r="B32" s="447" t="s">
        <v>365</v>
      </c>
      <c r="C32" s="451" t="s">
        <v>307</v>
      </c>
      <c r="D32" s="437">
        <v>1</v>
      </c>
      <c r="E32" s="486"/>
      <c r="F32" s="439">
        <f>ROUND(E32*D32,2)</f>
        <v>0</v>
      </c>
    </row>
    <row r="33" spans="1:6" ht="12.75" customHeight="1">
      <c r="A33" s="441"/>
      <c r="B33" s="441"/>
      <c r="C33" s="441"/>
      <c r="D33" s="441"/>
      <c r="E33" s="485"/>
      <c r="F33" s="441"/>
    </row>
    <row r="34" spans="1:6" ht="12.75" customHeight="1">
      <c r="A34" s="442"/>
      <c r="B34" s="443"/>
      <c r="C34" s="444"/>
      <c r="D34" s="445"/>
      <c r="E34" s="480"/>
      <c r="F34" s="421"/>
    </row>
    <row r="35" spans="1:6" ht="12.75" customHeight="1">
      <c r="A35" s="446" t="s">
        <v>269</v>
      </c>
      <c r="B35" s="447" t="s">
        <v>366</v>
      </c>
      <c r="C35" s="437"/>
      <c r="D35" s="437"/>
      <c r="E35" s="486"/>
      <c r="F35" s="439"/>
    </row>
    <row r="36" spans="1:7" ht="87" customHeight="1">
      <c r="A36" s="448">
        <v>1</v>
      </c>
      <c r="B36" s="449" t="s">
        <v>367</v>
      </c>
      <c r="C36" s="450" t="s">
        <v>254</v>
      </c>
      <c r="D36" s="445">
        <v>1</v>
      </c>
      <c r="E36" s="487"/>
      <c r="F36" s="445"/>
      <c r="G36" s="483"/>
    </row>
    <row r="37" spans="1:6" ht="12.75" customHeight="1">
      <c r="A37" s="448">
        <v>2</v>
      </c>
      <c r="B37" s="449" t="s">
        <v>347</v>
      </c>
      <c r="C37" s="450" t="s">
        <v>254</v>
      </c>
      <c r="D37" s="445">
        <v>1</v>
      </c>
      <c r="E37" s="487"/>
      <c r="F37" s="445"/>
    </row>
    <row r="38" spans="1:6" ht="12.75" customHeight="1">
      <c r="A38" s="448">
        <v>3</v>
      </c>
      <c r="B38" s="449" t="s">
        <v>348</v>
      </c>
      <c r="C38" s="450" t="s">
        <v>254</v>
      </c>
      <c r="D38" s="445">
        <v>1</v>
      </c>
      <c r="E38" s="487"/>
      <c r="F38" s="445"/>
    </row>
    <row r="39" spans="1:6" ht="12.75" customHeight="1">
      <c r="A39" s="448">
        <v>4</v>
      </c>
      <c r="B39" s="449" t="s">
        <v>349</v>
      </c>
      <c r="C39" s="450" t="s">
        <v>254</v>
      </c>
      <c r="D39" s="445">
        <v>4</v>
      </c>
      <c r="E39" s="487"/>
      <c r="F39" s="445"/>
    </row>
    <row r="40" spans="1:6" ht="22.5" customHeight="1">
      <c r="A40" s="448">
        <v>5</v>
      </c>
      <c r="B40" s="449" t="s">
        <v>350</v>
      </c>
      <c r="C40" s="450" t="s">
        <v>254</v>
      </c>
      <c r="D40" s="445">
        <v>1</v>
      </c>
      <c r="E40" s="487"/>
      <c r="F40" s="445"/>
    </row>
    <row r="41" spans="1:6" ht="12.75" customHeight="1">
      <c r="A41" s="448">
        <v>6</v>
      </c>
      <c r="B41" s="449" t="s">
        <v>351</v>
      </c>
      <c r="C41" s="450" t="s">
        <v>254</v>
      </c>
      <c r="D41" s="445">
        <v>16</v>
      </c>
      <c r="E41" s="487"/>
      <c r="F41" s="445"/>
    </row>
    <row r="42" spans="1:6" ht="12.75" customHeight="1">
      <c r="A42" s="448">
        <v>7</v>
      </c>
      <c r="B42" s="449" t="s">
        <v>352</v>
      </c>
      <c r="C42" s="450" t="s">
        <v>254</v>
      </c>
      <c r="D42" s="445">
        <v>50</v>
      </c>
      <c r="E42" s="487"/>
      <c r="F42" s="445"/>
    </row>
    <row r="43" spans="1:6" ht="12.75" customHeight="1">
      <c r="A43" s="448">
        <v>8</v>
      </c>
      <c r="B43" s="449" t="s">
        <v>353</v>
      </c>
      <c r="C43" s="450" t="s">
        <v>254</v>
      </c>
      <c r="D43" s="445">
        <v>8</v>
      </c>
      <c r="E43" s="487"/>
      <c r="F43" s="445"/>
    </row>
    <row r="44" spans="1:6" ht="12.75" customHeight="1">
      <c r="A44" s="448">
        <v>9</v>
      </c>
      <c r="B44" s="449" t="s">
        <v>354</v>
      </c>
      <c r="C44" s="450" t="s">
        <v>254</v>
      </c>
      <c r="D44" s="445">
        <v>3</v>
      </c>
      <c r="E44" s="487"/>
      <c r="F44" s="445"/>
    </row>
    <row r="45" spans="1:6" ht="12.75" customHeight="1">
      <c r="A45" s="448">
        <v>10</v>
      </c>
      <c r="B45" s="449" t="s">
        <v>355</v>
      </c>
      <c r="C45" s="450" t="s">
        <v>254</v>
      </c>
      <c r="D45" s="445">
        <v>3</v>
      </c>
      <c r="E45" s="487"/>
      <c r="F45" s="445"/>
    </row>
    <row r="46" spans="1:6" ht="12.75" customHeight="1">
      <c r="A46" s="448">
        <v>11</v>
      </c>
      <c r="B46" s="449" t="s">
        <v>356</v>
      </c>
      <c r="C46" s="450" t="s">
        <v>254</v>
      </c>
      <c r="D46" s="445">
        <v>1</v>
      </c>
      <c r="E46" s="487"/>
      <c r="F46" s="445"/>
    </row>
    <row r="47" spans="1:6" ht="12.75" customHeight="1">
      <c r="A47" s="448">
        <v>12</v>
      </c>
      <c r="B47" s="449" t="s">
        <v>357</v>
      </c>
      <c r="C47" s="450" t="s">
        <v>254</v>
      </c>
      <c r="D47" s="445">
        <v>3</v>
      </c>
      <c r="E47" s="487"/>
      <c r="F47" s="445"/>
    </row>
    <row r="48" spans="1:6" ht="12.75" customHeight="1">
      <c r="A48" s="448">
        <v>13</v>
      </c>
      <c r="B48" s="449" t="s">
        <v>358</v>
      </c>
      <c r="C48" s="450" t="s">
        <v>254</v>
      </c>
      <c r="D48" s="445">
        <v>6</v>
      </c>
      <c r="E48" s="487"/>
      <c r="F48" s="445"/>
    </row>
    <row r="49" spans="1:6" ht="12.75" customHeight="1">
      <c r="A49" s="448">
        <v>14</v>
      </c>
      <c r="B49" s="449" t="s">
        <v>359</v>
      </c>
      <c r="C49" s="450" t="s">
        <v>254</v>
      </c>
      <c r="D49" s="445">
        <v>2</v>
      </c>
      <c r="E49" s="487"/>
      <c r="F49" s="445"/>
    </row>
    <row r="50" spans="1:6" ht="12.75" customHeight="1">
      <c r="A50" s="448">
        <v>15</v>
      </c>
      <c r="B50" s="449" t="s">
        <v>360</v>
      </c>
      <c r="C50" s="450" t="s">
        <v>254</v>
      </c>
      <c r="D50" s="445">
        <v>2</v>
      </c>
      <c r="E50" s="487"/>
      <c r="F50" s="445"/>
    </row>
    <row r="51" spans="1:6" ht="33" customHeight="1">
      <c r="A51" s="448">
        <v>16</v>
      </c>
      <c r="B51" s="449" t="s">
        <v>361</v>
      </c>
      <c r="C51" s="450" t="s">
        <v>307</v>
      </c>
      <c r="D51" s="445">
        <v>1</v>
      </c>
      <c r="E51" s="487"/>
      <c r="F51" s="445"/>
    </row>
    <row r="52" spans="1:6" ht="33" customHeight="1">
      <c r="A52" s="448">
        <v>17</v>
      </c>
      <c r="B52" s="449" t="s">
        <v>362</v>
      </c>
      <c r="C52" s="450" t="s">
        <v>307</v>
      </c>
      <c r="D52" s="445">
        <v>1</v>
      </c>
      <c r="E52" s="487"/>
      <c r="F52" s="445"/>
    </row>
    <row r="53" spans="1:6" ht="22.5" customHeight="1">
      <c r="A53" s="448">
        <v>18</v>
      </c>
      <c r="B53" s="449" t="s">
        <v>363</v>
      </c>
      <c r="C53" s="450" t="s">
        <v>307</v>
      </c>
      <c r="D53" s="445">
        <v>1</v>
      </c>
      <c r="E53" s="487"/>
      <c r="F53" s="445"/>
    </row>
    <row r="54" spans="1:6" ht="12.75" customHeight="1">
      <c r="A54" s="448">
        <v>19</v>
      </c>
      <c r="B54" s="449" t="s">
        <v>364</v>
      </c>
      <c r="C54" s="450" t="s">
        <v>307</v>
      </c>
      <c r="D54" s="445">
        <v>1</v>
      </c>
      <c r="E54" s="487"/>
      <c r="F54" s="445"/>
    </row>
    <row r="55" spans="1:6" ht="12.75" customHeight="1">
      <c r="A55" s="446" t="str">
        <f>A35</f>
        <v>0.2</v>
      </c>
      <c r="B55" s="447" t="s">
        <v>365</v>
      </c>
      <c r="C55" s="451" t="s">
        <v>307</v>
      </c>
      <c r="D55" s="437">
        <v>1</v>
      </c>
      <c r="E55" s="486"/>
      <c r="F55" s="439">
        <f>ROUND(E55*D55,2)</f>
        <v>0</v>
      </c>
    </row>
    <row r="56" spans="1:6" ht="12.75" customHeight="1">
      <c r="A56" s="441"/>
      <c r="B56" s="441"/>
      <c r="C56" s="441"/>
      <c r="D56" s="441"/>
      <c r="E56" s="441"/>
      <c r="F56" s="441"/>
    </row>
    <row r="57" spans="1:6" ht="7.5" customHeight="1">
      <c r="A57" s="554"/>
      <c r="B57" s="554"/>
      <c r="C57" s="554"/>
      <c r="D57" s="554"/>
      <c r="E57" s="554"/>
      <c r="F57" s="554"/>
    </row>
    <row r="58" spans="1:6" ht="33" customHeight="1">
      <c r="A58" s="418" t="s">
        <v>267</v>
      </c>
      <c r="B58" s="425" t="s">
        <v>268</v>
      </c>
      <c r="C58" s="419"/>
      <c r="D58" s="420">
        <v>0.02</v>
      </c>
      <c r="E58" s="421">
        <f>SUM(F32:F56)</f>
        <v>0</v>
      </c>
      <c r="F58" s="422">
        <f>ROUND(D58*E58,2)</f>
        <v>0</v>
      </c>
    </row>
    <row r="59" spans="1:6" ht="42.75" customHeight="1">
      <c r="A59" s="418" t="s">
        <v>269</v>
      </c>
      <c r="B59" s="425" t="s">
        <v>270</v>
      </c>
      <c r="C59" s="419"/>
      <c r="D59" s="420">
        <v>0.02</v>
      </c>
      <c r="E59" s="421">
        <f>SUM(F32:F56)</f>
        <v>0</v>
      </c>
      <c r="F59" s="422">
        <f>ROUND(D59*E59,2)</f>
        <v>0</v>
      </c>
    </row>
    <row r="60" spans="1:6" ht="7.5" customHeight="1">
      <c r="A60" s="554"/>
      <c r="B60" s="554"/>
      <c r="C60" s="554"/>
      <c r="D60" s="554"/>
      <c r="E60" s="554"/>
      <c r="F60" s="554"/>
    </row>
  </sheetData>
  <sheetProtection password="FBF2" sheet="1" selectLockedCells="1"/>
  <mergeCells count="9">
    <mergeCell ref="A9:F9"/>
    <mergeCell ref="A57:F57"/>
    <mergeCell ref="A60:F60"/>
    <mergeCell ref="A1:F2"/>
    <mergeCell ref="A3:F3"/>
    <mergeCell ref="B4:E4"/>
    <mergeCell ref="A5:F5"/>
    <mergeCell ref="B6:F6"/>
    <mergeCell ref="A7:F7"/>
  </mergeCells>
  <printOptions/>
  <pageMargins left="0.8" right="0.7479166666666667" top="0.7402777777777778" bottom="0.9111111111111111" header="0.5118055555555555" footer="0.5"/>
  <pageSetup horizontalDpi="300" verticalDpi="300" orientation="portrait" paperSize="9" r:id="rId1"/>
  <headerFooter alignWithMargins="0">
    <oddFooter>&amp;R&amp;8&amp;UStran &amp;P / &amp;N</oddFooter>
  </headerFooter>
</worksheet>
</file>

<file path=xl/worksheets/sheet9.xml><?xml version="1.0" encoding="utf-8"?>
<worksheet xmlns="http://schemas.openxmlformats.org/spreadsheetml/2006/main" xmlns:r="http://schemas.openxmlformats.org/officeDocument/2006/relationships">
  <dimension ref="A1:G36"/>
  <sheetViews>
    <sheetView showGridLines="0" view="pageBreakPreview" zoomScaleSheetLayoutView="100" zoomScalePageLayoutView="0" workbookViewId="0" topLeftCell="A1">
      <selection activeCell="E12" sqref="E12"/>
    </sheetView>
  </sheetViews>
  <sheetFormatPr defaultColWidth="8.875" defaultRowHeight="12.75" customHeight="1"/>
  <cols>
    <col min="1" max="1" width="4.875" style="182" customWidth="1"/>
    <col min="2" max="2" width="36.375" style="182" customWidth="1"/>
    <col min="3" max="3" width="6.00390625" style="182" customWidth="1"/>
    <col min="4" max="4" width="7.75390625" style="182" customWidth="1"/>
    <col min="5" max="5" width="10.375" style="182" customWidth="1"/>
    <col min="6" max="6" width="15.875" style="182" customWidth="1"/>
    <col min="7" max="32" width="8.875" style="482" customWidth="1"/>
    <col min="33" max="16384" width="8.875" style="182" customWidth="1"/>
  </cols>
  <sheetData>
    <row r="1" spans="1:6" ht="8.25" customHeight="1">
      <c r="A1" s="560" t="s">
        <v>368</v>
      </c>
      <c r="B1" s="560"/>
      <c r="C1" s="560"/>
      <c r="D1" s="560"/>
      <c r="E1" s="560"/>
      <c r="F1" s="560"/>
    </row>
    <row r="2" spans="1:6" ht="18" customHeight="1">
      <c r="A2" s="560"/>
      <c r="B2" s="560"/>
      <c r="C2" s="560"/>
      <c r="D2" s="560"/>
      <c r="E2" s="560"/>
      <c r="F2" s="560"/>
    </row>
    <row r="3" spans="1:6" ht="12.75" customHeight="1">
      <c r="A3" s="555"/>
      <c r="B3" s="555"/>
      <c r="C3" s="555"/>
      <c r="D3" s="555"/>
      <c r="E3" s="555"/>
      <c r="F3" s="555"/>
    </row>
    <row r="4" spans="1:6" ht="15" customHeight="1">
      <c r="A4" s="201"/>
      <c r="B4" s="549" t="s">
        <v>369</v>
      </c>
      <c r="C4" s="549"/>
      <c r="D4" s="549"/>
      <c r="E4" s="549"/>
      <c r="F4" s="202">
        <f>F22+F36</f>
        <v>0</v>
      </c>
    </row>
    <row r="5" spans="1:6" ht="12.75" customHeight="1">
      <c r="A5" s="556"/>
      <c r="B5" s="556"/>
      <c r="C5" s="556"/>
      <c r="D5" s="556"/>
      <c r="E5" s="556"/>
      <c r="F5" s="556"/>
    </row>
    <row r="6" spans="1:6" ht="86.25" customHeight="1">
      <c r="A6" s="203"/>
      <c r="B6" s="551" t="s">
        <v>370</v>
      </c>
      <c r="C6" s="551"/>
      <c r="D6" s="551"/>
      <c r="E6" s="551"/>
      <c r="F6" s="551"/>
    </row>
    <row r="7" spans="1:6" ht="12.75" customHeight="1">
      <c r="A7" s="555"/>
      <c r="B7" s="555"/>
      <c r="C7" s="555"/>
      <c r="D7" s="555"/>
      <c r="E7" s="555"/>
      <c r="F7" s="555"/>
    </row>
    <row r="8" spans="1:6" ht="12.75" customHeight="1">
      <c r="A8" s="183" t="s">
        <v>246</v>
      </c>
      <c r="B8" s="184" t="s">
        <v>247</v>
      </c>
      <c r="C8" s="197" t="s">
        <v>248</v>
      </c>
      <c r="D8" s="197" t="s">
        <v>249</v>
      </c>
      <c r="E8" s="198" t="s">
        <v>250</v>
      </c>
      <c r="F8" s="186" t="s">
        <v>251</v>
      </c>
    </row>
    <row r="9" spans="1:6" ht="12.75" customHeight="1">
      <c r="A9" s="555"/>
      <c r="B9" s="555"/>
      <c r="C9" s="555"/>
      <c r="D9" s="555"/>
      <c r="E9" s="555"/>
      <c r="F9" s="555"/>
    </row>
    <row r="10" spans="1:6" ht="12.75" customHeight="1">
      <c r="A10" s="430"/>
      <c r="B10" s="431"/>
      <c r="C10" s="432"/>
      <c r="D10" s="432"/>
      <c r="E10" s="488"/>
      <c r="F10" s="433"/>
    </row>
    <row r="11" spans="1:6" ht="12.75" customHeight="1">
      <c r="A11" s="434" t="s">
        <v>267</v>
      </c>
      <c r="B11" s="423" t="s">
        <v>371</v>
      </c>
      <c r="C11" s="410"/>
      <c r="D11" s="410"/>
      <c r="E11" s="479"/>
      <c r="F11" s="410"/>
    </row>
    <row r="12" spans="1:6" ht="22.5" customHeight="1">
      <c r="A12" s="424">
        <v>1</v>
      </c>
      <c r="B12" s="412" t="s">
        <v>372</v>
      </c>
      <c r="C12" s="435" t="s">
        <v>254</v>
      </c>
      <c r="D12" s="419">
        <v>1</v>
      </c>
      <c r="E12" s="480"/>
      <c r="F12" s="422">
        <f>ROUND(E12*D12,2)</f>
        <v>0</v>
      </c>
    </row>
    <row r="13" spans="1:6" ht="22.5" customHeight="1">
      <c r="A13" s="424">
        <v>2</v>
      </c>
      <c r="B13" s="412" t="s">
        <v>373</v>
      </c>
      <c r="C13" s="435" t="s">
        <v>254</v>
      </c>
      <c r="D13" s="419">
        <v>2</v>
      </c>
      <c r="E13" s="480"/>
      <c r="F13" s="422">
        <f aca="true" t="shared" si="0" ref="F13:F21">ROUND(E13*D13,2)</f>
        <v>0</v>
      </c>
    </row>
    <row r="14" spans="1:6" ht="42.75" customHeight="1">
      <c r="A14" s="424">
        <v>3</v>
      </c>
      <c r="B14" s="412" t="s">
        <v>374</v>
      </c>
      <c r="C14" s="435" t="s">
        <v>307</v>
      </c>
      <c r="D14" s="419">
        <v>5</v>
      </c>
      <c r="E14" s="480"/>
      <c r="F14" s="422">
        <f t="shared" si="0"/>
        <v>0</v>
      </c>
    </row>
    <row r="15" spans="1:6" ht="33" customHeight="1">
      <c r="A15" s="424">
        <v>4</v>
      </c>
      <c r="B15" s="412" t="s">
        <v>375</v>
      </c>
      <c r="C15" s="435" t="s">
        <v>254</v>
      </c>
      <c r="D15" s="419">
        <v>25</v>
      </c>
      <c r="E15" s="480"/>
      <c r="F15" s="422">
        <f t="shared" si="0"/>
        <v>0</v>
      </c>
    </row>
    <row r="16" spans="1:6" ht="37.5" customHeight="1">
      <c r="A16" s="424">
        <v>5</v>
      </c>
      <c r="B16" s="412" t="s">
        <v>376</v>
      </c>
      <c r="C16" s="435" t="s">
        <v>254</v>
      </c>
      <c r="D16" s="419">
        <v>50</v>
      </c>
      <c r="E16" s="480"/>
      <c r="F16" s="422">
        <f t="shared" si="0"/>
        <v>0</v>
      </c>
    </row>
    <row r="17" spans="1:6" ht="20.25" customHeight="1">
      <c r="A17" s="424">
        <v>6</v>
      </c>
      <c r="B17" s="412" t="s">
        <v>377</v>
      </c>
      <c r="C17" s="435" t="s">
        <v>254</v>
      </c>
      <c r="D17" s="419">
        <v>2</v>
      </c>
      <c r="E17" s="480"/>
      <c r="F17" s="422">
        <f t="shared" si="0"/>
        <v>0</v>
      </c>
    </row>
    <row r="18" spans="1:7" ht="42.75" customHeight="1">
      <c r="A18" s="424">
        <v>7</v>
      </c>
      <c r="B18" s="412" t="s">
        <v>378</v>
      </c>
      <c r="C18" s="435" t="s">
        <v>307</v>
      </c>
      <c r="D18" s="419">
        <v>4</v>
      </c>
      <c r="E18" s="480"/>
      <c r="F18" s="422">
        <f t="shared" si="0"/>
        <v>0</v>
      </c>
      <c r="G18" s="483"/>
    </row>
    <row r="19" spans="1:7" ht="42.75" customHeight="1">
      <c r="A19" s="424">
        <v>8</v>
      </c>
      <c r="B19" s="412" t="s">
        <v>379</v>
      </c>
      <c r="C19" s="435" t="s">
        <v>307</v>
      </c>
      <c r="D19" s="419">
        <v>1</v>
      </c>
      <c r="E19" s="480"/>
      <c r="F19" s="422">
        <f t="shared" si="0"/>
        <v>0</v>
      </c>
      <c r="G19" s="483"/>
    </row>
    <row r="20" spans="1:7" ht="22.5" customHeight="1">
      <c r="A20" s="424">
        <v>9</v>
      </c>
      <c r="B20" s="412" t="s">
        <v>380</v>
      </c>
      <c r="C20" s="435" t="s">
        <v>254</v>
      </c>
      <c r="D20" s="419">
        <v>4</v>
      </c>
      <c r="E20" s="480"/>
      <c r="F20" s="422">
        <f t="shared" si="0"/>
        <v>0</v>
      </c>
      <c r="G20" s="483"/>
    </row>
    <row r="21" spans="1:6" ht="26.25" customHeight="1">
      <c r="A21" s="424">
        <v>10</v>
      </c>
      <c r="B21" s="412" t="s">
        <v>381</v>
      </c>
      <c r="C21" s="435" t="s">
        <v>307</v>
      </c>
      <c r="D21" s="419">
        <v>1</v>
      </c>
      <c r="E21" s="480"/>
      <c r="F21" s="422">
        <f t="shared" si="0"/>
        <v>0</v>
      </c>
    </row>
    <row r="22" spans="1:6" ht="12.75" customHeight="1">
      <c r="A22" s="434" t="s">
        <v>267</v>
      </c>
      <c r="B22" s="436" t="s">
        <v>382</v>
      </c>
      <c r="C22" s="437"/>
      <c r="D22" s="437"/>
      <c r="E22" s="486"/>
      <c r="F22" s="439">
        <f>SUM(F12:F21)</f>
        <v>0</v>
      </c>
    </row>
    <row r="23" spans="1:6" ht="12.75" customHeight="1">
      <c r="A23" s="424"/>
      <c r="B23" s="440"/>
      <c r="C23" s="419"/>
      <c r="D23" s="419"/>
      <c r="E23" s="480"/>
      <c r="F23" s="422"/>
    </row>
    <row r="24" spans="1:6" ht="12.75" customHeight="1">
      <c r="A24" s="434" t="s">
        <v>383</v>
      </c>
      <c r="B24" s="423" t="s">
        <v>384</v>
      </c>
      <c r="C24" s="410"/>
      <c r="D24" s="410"/>
      <c r="E24" s="479"/>
      <c r="F24" s="410"/>
    </row>
    <row r="25" spans="1:6" ht="86.25" customHeight="1">
      <c r="A25" s="424">
        <v>1</v>
      </c>
      <c r="B25" s="412" t="s">
        <v>385</v>
      </c>
      <c r="C25" s="435" t="s">
        <v>254</v>
      </c>
      <c r="D25" s="419">
        <v>8</v>
      </c>
      <c r="E25" s="480"/>
      <c r="F25" s="422">
        <f>ROUND(E25*D25,2)</f>
        <v>0</v>
      </c>
    </row>
    <row r="26" spans="1:7" ht="82.5" customHeight="1">
      <c r="A26" s="424">
        <v>2</v>
      </c>
      <c r="B26" s="412" t="s">
        <v>386</v>
      </c>
      <c r="C26" s="435" t="s">
        <v>254</v>
      </c>
      <c r="D26" s="419">
        <v>59</v>
      </c>
      <c r="E26" s="480"/>
      <c r="F26" s="422">
        <f>ROUND(E26*D26,2)</f>
        <v>0</v>
      </c>
      <c r="G26" s="484"/>
    </row>
    <row r="27" spans="1:7" ht="67.5" customHeight="1">
      <c r="A27" s="424">
        <v>3</v>
      </c>
      <c r="B27" s="412" t="s">
        <v>387</v>
      </c>
      <c r="C27" s="435" t="s">
        <v>254</v>
      </c>
      <c r="D27" s="419">
        <v>3</v>
      </c>
      <c r="E27" s="480"/>
      <c r="F27" s="422">
        <f>ROUND(E27*D27,2)</f>
        <v>0</v>
      </c>
      <c r="G27" s="484"/>
    </row>
    <row r="28" spans="1:6" ht="52.5" customHeight="1">
      <c r="A28" s="424">
        <v>3</v>
      </c>
      <c r="B28" s="412" t="s">
        <v>388</v>
      </c>
      <c r="C28" s="435" t="s">
        <v>276</v>
      </c>
      <c r="D28" s="419">
        <v>2460</v>
      </c>
      <c r="E28" s="480"/>
      <c r="F28" s="422">
        <f>ROUND(E28*D28,2)</f>
        <v>0</v>
      </c>
    </row>
    <row r="29" spans="1:6" ht="27.75" customHeight="1">
      <c r="A29" s="424">
        <v>4</v>
      </c>
      <c r="B29" s="412" t="s">
        <v>389</v>
      </c>
      <c r="C29" s="419"/>
      <c r="D29" s="419"/>
      <c r="E29" s="480"/>
      <c r="F29" s="422"/>
    </row>
    <row r="30" spans="1:6" ht="12.75" customHeight="1">
      <c r="A30" s="418"/>
      <c r="B30" s="412" t="s">
        <v>390</v>
      </c>
      <c r="C30" s="435" t="s">
        <v>276</v>
      </c>
      <c r="D30" s="419">
        <v>420</v>
      </c>
      <c r="E30" s="480"/>
      <c r="F30" s="422">
        <f>ROUND(E30*D30,2)</f>
        <v>0</v>
      </c>
    </row>
    <row r="31" spans="1:6" ht="12.75" customHeight="1">
      <c r="A31" s="418"/>
      <c r="B31" s="412" t="s">
        <v>391</v>
      </c>
      <c r="C31" s="435" t="s">
        <v>276</v>
      </c>
      <c r="D31" s="419">
        <v>350</v>
      </c>
      <c r="E31" s="480"/>
      <c r="F31" s="422">
        <f>ROUND(E31*D31,2)</f>
        <v>0</v>
      </c>
    </row>
    <row r="32" spans="1:6" ht="12.75" customHeight="1">
      <c r="A32" s="424"/>
      <c r="B32" s="440"/>
      <c r="C32" s="419"/>
      <c r="D32" s="419"/>
      <c r="E32" s="480"/>
      <c r="F32" s="422"/>
    </row>
    <row r="33" spans="1:6" ht="7.5" customHeight="1">
      <c r="A33" s="559"/>
      <c r="B33" s="559"/>
      <c r="C33" s="559"/>
      <c r="D33" s="559"/>
      <c r="E33" s="559"/>
      <c r="F33" s="559"/>
    </row>
    <row r="34" spans="1:6" ht="33" customHeight="1">
      <c r="A34" s="418" t="s">
        <v>267</v>
      </c>
      <c r="B34" s="425" t="s">
        <v>392</v>
      </c>
      <c r="C34" s="419"/>
      <c r="D34" s="420">
        <v>0.02</v>
      </c>
      <c r="E34" s="421">
        <f>SUM(F22:F31)</f>
        <v>0</v>
      </c>
      <c r="F34" s="422">
        <f>ROUND(E34*D34,2)</f>
        <v>0</v>
      </c>
    </row>
    <row r="35" spans="1:6" ht="42.75" customHeight="1">
      <c r="A35" s="418" t="s">
        <v>269</v>
      </c>
      <c r="B35" s="425" t="s">
        <v>270</v>
      </c>
      <c r="C35" s="419"/>
      <c r="D35" s="420">
        <v>0.04</v>
      </c>
      <c r="E35" s="421">
        <f>SUM(F22:F31)</f>
        <v>0</v>
      </c>
      <c r="F35" s="422">
        <f>ROUND(E35*D35,2)</f>
        <v>0</v>
      </c>
    </row>
    <row r="36" spans="1:6" ht="12.75" customHeight="1">
      <c r="A36" s="434" t="s">
        <v>383</v>
      </c>
      <c r="B36" s="436" t="s">
        <v>382</v>
      </c>
      <c r="C36" s="437"/>
      <c r="D36" s="437"/>
      <c r="E36" s="438"/>
      <c r="F36" s="439">
        <f>SUM(F25:F31)+F34+F35</f>
        <v>0</v>
      </c>
    </row>
  </sheetData>
  <sheetProtection password="FBF2" sheet="1" selectLockedCells="1"/>
  <mergeCells count="8">
    <mergeCell ref="A9:F9"/>
    <mergeCell ref="A33:F33"/>
    <mergeCell ref="A1:F2"/>
    <mergeCell ref="A3:F3"/>
    <mergeCell ref="B4:E4"/>
    <mergeCell ref="A5:F5"/>
    <mergeCell ref="B6:F6"/>
    <mergeCell ref="A7:F7"/>
  </mergeCells>
  <printOptions/>
  <pageMargins left="0.7875" right="0.7479166666666667" top="0.7479166666666667" bottom="0.9055555555555554" header="0.5118055555555555" footer="0.5118055555555555"/>
  <pageSetup horizontalDpi="300" verticalDpi="300" orientation="portrait" paperSize="9" r:id="rId1"/>
  <headerFooter alignWithMargins="0">
    <oddFooter>&amp;R&amp;8&amp;UStran &amp;P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mlekuz</dc:creator>
  <cp:keywords/>
  <dc:description/>
  <cp:lastModifiedBy>žgur</cp:lastModifiedBy>
  <cp:lastPrinted>2020-12-08T08:53:36Z</cp:lastPrinted>
  <dcterms:created xsi:type="dcterms:W3CDTF">2020-12-08T08:48:27Z</dcterms:created>
  <dcterms:modified xsi:type="dcterms:W3CDTF">2020-12-08T13:29:30Z</dcterms:modified>
  <cp:category/>
  <cp:version/>
  <cp:contentType/>
  <cp:contentStatus/>
</cp:coreProperties>
</file>