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updateLinks="never"/>
  <mc:AlternateContent xmlns:mc="http://schemas.openxmlformats.org/markup-compatibility/2006">
    <mc:Choice Requires="x15">
      <x15ac:absPath xmlns:x15ac="http://schemas.microsoft.com/office/spreadsheetml/2010/11/ac" url="https://zeleninpartnerjidoo-my.sharepoint.com/personal/mirjana_zelen_zelen-partnerji_eu/Documents/Desktop/mong kuhinja OŠ Dornberk/razpisna dokumentacija/"/>
    </mc:Choice>
  </mc:AlternateContent>
  <xr:revisionPtr revIDLastSave="0" documentId="8_{D54A6909-CF61-4291-939B-D86DFC2B4042}" xr6:coauthVersionLast="43" xr6:coauthVersionMax="43" xr10:uidLastSave="{00000000-0000-0000-0000-000000000000}"/>
  <bookViews>
    <workbookView xWindow="-120" yWindow="-120" windowWidth="29040" windowHeight="15840" tabRatio="783" firstSheet="3" activeTab="12" xr2:uid="{00000000-000D-0000-FFFF-FFFF00000000}"/>
  </bookViews>
  <sheets>
    <sheet name="0_prva stran_GOI_KT_rekap" sheetId="2" r:id="rId1"/>
    <sheet name="A_GO DELA" sheetId="13" r:id="rId2"/>
    <sheet name="B_EI_REKAPIT" sheetId="15" r:id="rId3"/>
    <sheet name="1_INSTALACIJSKI MATERIAL" sheetId="16" r:id="rId4"/>
    <sheet name="2_STIKALNI BLOKI" sheetId="17" r:id="rId5"/>
    <sheet name="3_RAZSVETLJAVA" sheetId="18" r:id="rId6"/>
    <sheet name="4_STRELOVOD" sheetId="19" r:id="rId7"/>
    <sheet name="C_SI_REKAPIT" sheetId="20" r:id="rId8"/>
    <sheet name="VODOVOD IN KANALIZACIJA" sheetId="26" r:id="rId9"/>
    <sheet name="OGREVANJE" sheetId="22" r:id="rId10"/>
    <sheet name="PREZRAČEVANJE" sheetId="23" r:id="rId11"/>
    <sheet name="PLIN" sheetId="24" r:id="rId12"/>
    <sheet name="D_KUH_TEHN" sheetId="25"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_______JET450" localSheetId="8">#REF!</definedName>
    <definedName name="________JET450">#REF!</definedName>
    <definedName name="________JET600" localSheetId="8">#REF!</definedName>
    <definedName name="________JET600">#REF!</definedName>
    <definedName name="________JET700" localSheetId="8">#REF!</definedName>
    <definedName name="________JET700">#REF!</definedName>
    <definedName name="________JET800" localSheetId="8">#REF!</definedName>
    <definedName name="________JET800">#REF!</definedName>
    <definedName name="________JET900" localSheetId="8">#REF!</definedName>
    <definedName name="________JET900">#REF!</definedName>
    <definedName name="________KAL450" localSheetId="8">#REF!</definedName>
    <definedName name="________KAL450">#REF!</definedName>
    <definedName name="________KAL600" localSheetId="8">#REF!</definedName>
    <definedName name="________KAL600">#REF!</definedName>
    <definedName name="________KAL700" localSheetId="8">#REF!</definedName>
    <definedName name="________KAL700">#REF!</definedName>
    <definedName name="________KAL800" localSheetId="8">#REF!</definedName>
    <definedName name="________KAL800">#REF!</definedName>
    <definedName name="________KAL900" localSheetId="8">#REF!</definedName>
    <definedName name="________KAL900">#REF!</definedName>
    <definedName name="________SM1300" localSheetId="8">#REF!</definedName>
    <definedName name="________SM1300">#REF!</definedName>
    <definedName name="________SM1450" localSheetId="8">#REF!</definedName>
    <definedName name="________SM1450">#REF!</definedName>
    <definedName name="________SM1600" localSheetId="8">#REF!</definedName>
    <definedName name="________SM1600">#REF!</definedName>
    <definedName name="________SM1700" localSheetId="8">#REF!</definedName>
    <definedName name="________SM1700">#REF!</definedName>
    <definedName name="________SM1800" localSheetId="8">#REF!</definedName>
    <definedName name="________SM1800">#REF!</definedName>
    <definedName name="________ZN10" localSheetId="8">#REF!</definedName>
    <definedName name="________ZN10">#REF!</definedName>
    <definedName name="________ZN20" localSheetId="8">#REF!</definedName>
    <definedName name="________ZN20">#REF!</definedName>
    <definedName name="________ZN30" localSheetId="8">#REF!</definedName>
    <definedName name="________ZN30">#REF!</definedName>
    <definedName name="________ZZ30" localSheetId="8">#REF!</definedName>
    <definedName name="________ZZ30">#REF!</definedName>
    <definedName name="________ZZ50" localSheetId="8">#REF!</definedName>
    <definedName name="________ZZ50">#REF!</definedName>
    <definedName name="_______JET450" localSheetId="8">#REF!</definedName>
    <definedName name="_______JET450">#REF!</definedName>
    <definedName name="_______JET600" localSheetId="8">#REF!</definedName>
    <definedName name="_______JET600">#REF!</definedName>
    <definedName name="_______JET700" localSheetId="8">#REF!</definedName>
    <definedName name="_______JET700">#REF!</definedName>
    <definedName name="_______JET800" localSheetId="8">#REF!</definedName>
    <definedName name="_______JET800">#REF!</definedName>
    <definedName name="_______JET900" localSheetId="8">#REF!</definedName>
    <definedName name="_______JET900">#REF!</definedName>
    <definedName name="_______KAL450" localSheetId="8">#REF!</definedName>
    <definedName name="_______KAL450">#REF!</definedName>
    <definedName name="_______KAL600" localSheetId="8">#REF!</definedName>
    <definedName name="_______KAL600">#REF!</definedName>
    <definedName name="_______KAL700" localSheetId="8">#REF!</definedName>
    <definedName name="_______KAL700">#REF!</definedName>
    <definedName name="_______KAL800" localSheetId="8">#REF!</definedName>
    <definedName name="_______KAL800">#REF!</definedName>
    <definedName name="_______KAL900" localSheetId="8">#REF!</definedName>
    <definedName name="_______KAL900">#REF!</definedName>
    <definedName name="_______SM1300" localSheetId="8">#REF!</definedName>
    <definedName name="_______SM1300">#REF!</definedName>
    <definedName name="_______SM1450" localSheetId="8">#REF!</definedName>
    <definedName name="_______SM1450">#REF!</definedName>
    <definedName name="_______SM1600" localSheetId="8">#REF!</definedName>
    <definedName name="_______SM1600">#REF!</definedName>
    <definedName name="_______SM1700" localSheetId="8">#REF!</definedName>
    <definedName name="_______SM1700">#REF!</definedName>
    <definedName name="_______SM1800" localSheetId="8">#REF!</definedName>
    <definedName name="_______SM1800">#REF!</definedName>
    <definedName name="_______ZN10" localSheetId="8">#REF!</definedName>
    <definedName name="_______ZN10">#REF!</definedName>
    <definedName name="_______ZN20" localSheetId="8">#REF!</definedName>
    <definedName name="_______ZN20">#REF!</definedName>
    <definedName name="_______ZN30" localSheetId="8">#REF!</definedName>
    <definedName name="_______ZN30">#REF!</definedName>
    <definedName name="_______ZZ30" localSheetId="8">#REF!</definedName>
    <definedName name="_______ZZ30">#REF!</definedName>
    <definedName name="_______ZZ50" localSheetId="8">#REF!</definedName>
    <definedName name="_______ZZ50">#REF!</definedName>
    <definedName name="______JET450" localSheetId="8">#REF!</definedName>
    <definedName name="______JET450">#REF!</definedName>
    <definedName name="______JET600" localSheetId="8">#REF!</definedName>
    <definedName name="______JET600">#REF!</definedName>
    <definedName name="______JET700" localSheetId="8">#REF!</definedName>
    <definedName name="______JET700">#REF!</definedName>
    <definedName name="______JET800" localSheetId="8">#REF!</definedName>
    <definedName name="______JET800">#REF!</definedName>
    <definedName name="______JET900" localSheetId="8">#REF!</definedName>
    <definedName name="______JET900">#REF!</definedName>
    <definedName name="______KAL450" localSheetId="8">#REF!</definedName>
    <definedName name="______KAL450">#REF!</definedName>
    <definedName name="______KAL600" localSheetId="8">#REF!</definedName>
    <definedName name="______KAL600">#REF!</definedName>
    <definedName name="______KAL700" localSheetId="8">#REF!</definedName>
    <definedName name="______KAL700">#REF!</definedName>
    <definedName name="______KAL800" localSheetId="8">#REF!</definedName>
    <definedName name="______KAL800">#REF!</definedName>
    <definedName name="______KAL900" localSheetId="8">#REF!</definedName>
    <definedName name="______KAL900">#REF!</definedName>
    <definedName name="______SM1300" localSheetId="8">#REF!</definedName>
    <definedName name="______SM1300">#REF!</definedName>
    <definedName name="______SM1450" localSheetId="8">#REF!</definedName>
    <definedName name="______SM1450">#REF!</definedName>
    <definedName name="______SM1600" localSheetId="8">#REF!</definedName>
    <definedName name="______SM1600">#REF!</definedName>
    <definedName name="______SM1700" localSheetId="8">#REF!</definedName>
    <definedName name="______SM1700">#REF!</definedName>
    <definedName name="______SM1800" localSheetId="8">#REF!</definedName>
    <definedName name="______SM1800">#REF!</definedName>
    <definedName name="______ZN10" localSheetId="8">#REF!</definedName>
    <definedName name="______ZN10">#REF!</definedName>
    <definedName name="______ZN20" localSheetId="8">#REF!</definedName>
    <definedName name="______ZN20">#REF!</definedName>
    <definedName name="______ZN30" localSheetId="8">#REF!</definedName>
    <definedName name="______ZN30">#REF!</definedName>
    <definedName name="______ZZ30" localSheetId="8">#REF!</definedName>
    <definedName name="______ZZ30">#REF!</definedName>
    <definedName name="______ZZ50" localSheetId="8">#REF!</definedName>
    <definedName name="______ZZ50">#REF!</definedName>
    <definedName name="_____JET450" localSheetId="8">#REF!</definedName>
    <definedName name="_____JET450">#REF!</definedName>
    <definedName name="_____JET600" localSheetId="8">#REF!</definedName>
    <definedName name="_____JET600">#REF!</definedName>
    <definedName name="_____JET700" localSheetId="8">#REF!</definedName>
    <definedName name="_____JET700">#REF!</definedName>
    <definedName name="_____JET800" localSheetId="8">#REF!</definedName>
    <definedName name="_____JET800">#REF!</definedName>
    <definedName name="_____JET900" localSheetId="8">#REF!</definedName>
    <definedName name="_____JET900">#REF!</definedName>
    <definedName name="_____KAL450" localSheetId="8">#REF!</definedName>
    <definedName name="_____KAL450">#REF!</definedName>
    <definedName name="_____KAL600" localSheetId="8">#REF!</definedName>
    <definedName name="_____KAL600">#REF!</definedName>
    <definedName name="_____KAL700" localSheetId="8">#REF!</definedName>
    <definedName name="_____KAL700">#REF!</definedName>
    <definedName name="_____KAL800" localSheetId="8">#REF!</definedName>
    <definedName name="_____KAL800">#REF!</definedName>
    <definedName name="_____KAL900" localSheetId="8">#REF!</definedName>
    <definedName name="_____KAL900">#REF!</definedName>
    <definedName name="_____SM1300" localSheetId="8">#REF!</definedName>
    <definedName name="_____SM1300">#REF!</definedName>
    <definedName name="_____SM1450" localSheetId="8">#REF!</definedName>
    <definedName name="_____SM1450">#REF!</definedName>
    <definedName name="_____SM1600" localSheetId="8">#REF!</definedName>
    <definedName name="_____SM1600">#REF!</definedName>
    <definedName name="_____SM1700" localSheetId="8">#REF!</definedName>
    <definedName name="_____SM1700">#REF!</definedName>
    <definedName name="_____SM1800" localSheetId="8">#REF!</definedName>
    <definedName name="_____SM1800">#REF!</definedName>
    <definedName name="_____ZN10" localSheetId="8">#REF!</definedName>
    <definedName name="_____ZN10">#REF!</definedName>
    <definedName name="_____ZN20" localSheetId="8">#REF!</definedName>
    <definedName name="_____ZN20">#REF!</definedName>
    <definedName name="_____ZN30" localSheetId="8">#REF!</definedName>
    <definedName name="_____ZN30">#REF!</definedName>
    <definedName name="_____ZZ30" localSheetId="8">#REF!</definedName>
    <definedName name="_____ZZ30">#REF!</definedName>
    <definedName name="_____ZZ50" localSheetId="8">#REF!</definedName>
    <definedName name="_____ZZ50">#REF!</definedName>
    <definedName name="____JET450" localSheetId="8">#REF!</definedName>
    <definedName name="____JET450">#REF!</definedName>
    <definedName name="____JET600" localSheetId="8">#REF!</definedName>
    <definedName name="____JET600">#REF!</definedName>
    <definedName name="____JET700" localSheetId="8">#REF!</definedName>
    <definedName name="____JET700">#REF!</definedName>
    <definedName name="____JET800" localSheetId="8">#REF!</definedName>
    <definedName name="____JET800">#REF!</definedName>
    <definedName name="____JET900" localSheetId="8">#REF!</definedName>
    <definedName name="____JET900">#REF!</definedName>
    <definedName name="____KAL450" localSheetId="8">#REF!</definedName>
    <definedName name="____KAL450">#REF!</definedName>
    <definedName name="____KAL600" localSheetId="8">#REF!</definedName>
    <definedName name="____KAL600">#REF!</definedName>
    <definedName name="____KAL700" localSheetId="8">#REF!</definedName>
    <definedName name="____KAL700">#REF!</definedName>
    <definedName name="____KAL800" localSheetId="8">#REF!</definedName>
    <definedName name="____KAL800">#REF!</definedName>
    <definedName name="____KAL900" localSheetId="8">#REF!</definedName>
    <definedName name="____KAL900">#REF!</definedName>
    <definedName name="____SM1300" localSheetId="8">#REF!</definedName>
    <definedName name="____SM1300">#REF!</definedName>
    <definedName name="____SM1450" localSheetId="8">#REF!</definedName>
    <definedName name="____SM1450">#REF!</definedName>
    <definedName name="____SM1600" localSheetId="8">#REF!</definedName>
    <definedName name="____SM1600">#REF!</definedName>
    <definedName name="____SM1700" localSheetId="8">#REF!</definedName>
    <definedName name="____SM1700">#REF!</definedName>
    <definedName name="____SM1800" localSheetId="8">#REF!</definedName>
    <definedName name="____SM1800">#REF!</definedName>
    <definedName name="____ZN10" localSheetId="8">#REF!</definedName>
    <definedName name="____ZN10">#REF!</definedName>
    <definedName name="____ZN20" localSheetId="8">#REF!</definedName>
    <definedName name="____ZN20">#REF!</definedName>
    <definedName name="____ZN30" localSheetId="8">#REF!</definedName>
    <definedName name="____ZN30">#REF!</definedName>
    <definedName name="____ZZ30" localSheetId="8">#REF!</definedName>
    <definedName name="____ZZ30">#REF!</definedName>
    <definedName name="____ZZ50" localSheetId="8">#REF!</definedName>
    <definedName name="____ZZ50">#REF!</definedName>
    <definedName name="___JET450" localSheetId="8">#REF!</definedName>
    <definedName name="___JET450">#REF!</definedName>
    <definedName name="___JET600" localSheetId="8">#REF!</definedName>
    <definedName name="___JET600">#REF!</definedName>
    <definedName name="___JET700" localSheetId="8">#REF!</definedName>
    <definedName name="___JET700">#REF!</definedName>
    <definedName name="___JET800" localSheetId="8">#REF!</definedName>
    <definedName name="___JET800">#REF!</definedName>
    <definedName name="___JET900" localSheetId="8">#REF!</definedName>
    <definedName name="___JET900">#REF!</definedName>
    <definedName name="___KAL450" localSheetId="8">#REF!</definedName>
    <definedName name="___KAL450">#REF!</definedName>
    <definedName name="___KAL600" localSheetId="8">#REF!</definedName>
    <definedName name="___KAL600">#REF!</definedName>
    <definedName name="___KAL700" localSheetId="8">#REF!</definedName>
    <definedName name="___KAL700">#REF!</definedName>
    <definedName name="___KAL800" localSheetId="8">#REF!</definedName>
    <definedName name="___KAL800">#REF!</definedName>
    <definedName name="___KAL900" localSheetId="8">#REF!</definedName>
    <definedName name="___KAL900">#REF!</definedName>
    <definedName name="___SM1300" localSheetId="8">#REF!</definedName>
    <definedName name="___SM1300">#REF!</definedName>
    <definedName name="___SM1450" localSheetId="8">#REF!</definedName>
    <definedName name="___SM1450">#REF!</definedName>
    <definedName name="___SM1600" localSheetId="8">#REF!</definedName>
    <definedName name="___SM1600">#REF!</definedName>
    <definedName name="___SM1700" localSheetId="8">#REF!</definedName>
    <definedName name="___SM1700">#REF!</definedName>
    <definedName name="___SM1800" localSheetId="8">#REF!</definedName>
    <definedName name="___SM1800">#REF!</definedName>
    <definedName name="___ZN10" localSheetId="8">#REF!</definedName>
    <definedName name="___ZN10">#REF!</definedName>
    <definedName name="___ZN20" localSheetId="8">#REF!</definedName>
    <definedName name="___ZN20">#REF!</definedName>
    <definedName name="___ZN30" localSheetId="8">#REF!</definedName>
    <definedName name="___ZN30">#REF!</definedName>
    <definedName name="___ZZ30" localSheetId="8">#REF!</definedName>
    <definedName name="___ZZ30">#REF!</definedName>
    <definedName name="___ZZ50" localSheetId="8">#REF!</definedName>
    <definedName name="___ZZ50">#REF!</definedName>
    <definedName name="__JET450" localSheetId="8">#REF!</definedName>
    <definedName name="__JET450">#REF!</definedName>
    <definedName name="__JET600" localSheetId="8">#REF!</definedName>
    <definedName name="__JET600">#REF!</definedName>
    <definedName name="__JET700" localSheetId="8">#REF!</definedName>
    <definedName name="__JET700">#REF!</definedName>
    <definedName name="__JET800" localSheetId="8">#REF!</definedName>
    <definedName name="__JET800">#REF!</definedName>
    <definedName name="__JET900" localSheetId="8">#REF!</definedName>
    <definedName name="__JET900">#REF!</definedName>
    <definedName name="__KAL450" localSheetId="8">#REF!</definedName>
    <definedName name="__KAL450">#REF!</definedName>
    <definedName name="__KAL600" localSheetId="8">#REF!</definedName>
    <definedName name="__KAL600">#REF!</definedName>
    <definedName name="__KAL700" localSheetId="8">#REF!</definedName>
    <definedName name="__KAL700">#REF!</definedName>
    <definedName name="__KAL800" localSheetId="8">#REF!</definedName>
    <definedName name="__KAL800">#REF!</definedName>
    <definedName name="__KAL900" localSheetId="8">#REF!</definedName>
    <definedName name="__KAL900">#REF!</definedName>
    <definedName name="__SM1300" localSheetId="8">#REF!</definedName>
    <definedName name="__SM1300">#REF!</definedName>
    <definedName name="__SM1450" localSheetId="8">#REF!</definedName>
    <definedName name="__SM1450">#REF!</definedName>
    <definedName name="__SM1600" localSheetId="8">#REF!</definedName>
    <definedName name="__SM1600">#REF!</definedName>
    <definedName name="__SM1700" localSheetId="8">#REF!</definedName>
    <definedName name="__SM1700">#REF!</definedName>
    <definedName name="__SM1800" localSheetId="8">#REF!</definedName>
    <definedName name="__SM1800">#REF!</definedName>
    <definedName name="__ZN10" localSheetId="8">#REF!</definedName>
    <definedName name="__ZN10">#REF!</definedName>
    <definedName name="__ZN20" localSheetId="8">#REF!</definedName>
    <definedName name="__ZN20">#REF!</definedName>
    <definedName name="__ZN30" localSheetId="8">#REF!</definedName>
    <definedName name="__ZN30">#REF!</definedName>
    <definedName name="__ZZ30" localSheetId="8">#REF!</definedName>
    <definedName name="__ZZ30">#REF!</definedName>
    <definedName name="__ZZ50" localSheetId="8">#REF!</definedName>
    <definedName name="__ZZ50">#REF!</definedName>
    <definedName name="_xlnm._FilterDatabase" localSheetId="3" hidden="1">'1_INSTALACIJSKI MATERIAL'!#REF!</definedName>
    <definedName name="_xlnm._FilterDatabase" localSheetId="9" hidden="1">OGREVANJE!#REF!</definedName>
    <definedName name="_xlnm._FilterDatabase" localSheetId="11" hidden="1">PLIN!#REF!</definedName>
    <definedName name="_xlnm._FilterDatabase" localSheetId="10" hidden="1">PREZRAČEVANJE!#REF!</definedName>
    <definedName name="_xlnm._FilterDatabase" localSheetId="8" hidden="1">'VODOVOD IN KANALIZACIJA'!#REF!</definedName>
    <definedName name="_JET450" localSheetId="8">#REF!</definedName>
    <definedName name="_JET450">#REF!</definedName>
    <definedName name="_JET600" localSheetId="8">#REF!</definedName>
    <definedName name="_JET600">#REF!</definedName>
    <definedName name="_JET700" localSheetId="8">#REF!</definedName>
    <definedName name="_JET700">#REF!</definedName>
    <definedName name="_JET800" localSheetId="8">#REF!</definedName>
    <definedName name="_JET800">#REF!</definedName>
    <definedName name="_JET900" localSheetId="8">#REF!</definedName>
    <definedName name="_JET900">#REF!</definedName>
    <definedName name="_KAL450" localSheetId="8">#REF!</definedName>
    <definedName name="_KAL450">#REF!</definedName>
    <definedName name="_KAL600" localSheetId="8">#REF!</definedName>
    <definedName name="_KAL600">#REF!</definedName>
    <definedName name="_KAL700" localSheetId="8">#REF!</definedName>
    <definedName name="_KAL700">#REF!</definedName>
    <definedName name="_KAL800" localSheetId="8">#REF!</definedName>
    <definedName name="_KAL800">#REF!</definedName>
    <definedName name="_KAL900" localSheetId="8">#REF!</definedName>
    <definedName name="_KAL900">#REF!</definedName>
    <definedName name="_SM1300" localSheetId="8">#REF!</definedName>
    <definedName name="_SM1300">#REF!</definedName>
    <definedName name="_SM1450" localSheetId="8">#REF!</definedName>
    <definedName name="_SM1450">#REF!</definedName>
    <definedName name="_SM1600" localSheetId="8">#REF!</definedName>
    <definedName name="_SM1600">#REF!</definedName>
    <definedName name="_SM1700" localSheetId="8">#REF!</definedName>
    <definedName name="_SM1700">#REF!</definedName>
    <definedName name="_SM1800" localSheetId="8">#REF!</definedName>
    <definedName name="_SM1800">#REF!</definedName>
    <definedName name="_ZN10" localSheetId="8">#REF!</definedName>
    <definedName name="_ZN10">#REF!</definedName>
    <definedName name="_ZN20" localSheetId="8">#REF!</definedName>
    <definedName name="_ZN20">#REF!</definedName>
    <definedName name="_ZN30" localSheetId="8">#REF!</definedName>
    <definedName name="_ZN30">#REF!</definedName>
    <definedName name="_ZZ30" localSheetId="8">#REF!</definedName>
    <definedName name="_ZZ30">#REF!</definedName>
    <definedName name="_ZZ50" localSheetId="8">#REF!</definedName>
    <definedName name="_ZZ50">#REF!</definedName>
    <definedName name="BAZEN" localSheetId="11">'[1]1_INSTALACIJSKI MATERIAL'!#REF!</definedName>
    <definedName name="BAZEN" localSheetId="8">'[1]1_INSTALACIJSKI MATERIAL'!#REF!</definedName>
    <definedName name="BAZEN">'[1]1_INSTALACIJSKI MATERIAL'!#REF!</definedName>
    <definedName name="CEV_MV_TLAK_DN15" localSheetId="8">#REF!</definedName>
    <definedName name="CEV_MV_TLAK_DN15">#REF!</definedName>
    <definedName name="CEV_MV_TLAK_DN20" localSheetId="8">#REF!</definedName>
    <definedName name="CEV_MV_TLAK_DN20">#REF!</definedName>
    <definedName name="Demontaza" localSheetId="8">#REF!</definedName>
    <definedName name="Demontaza">#REF!</definedName>
    <definedName name="E345_10" localSheetId="8">#REF!</definedName>
    <definedName name="E345_10">#REF!</definedName>
    <definedName name="E345_20" localSheetId="8">#REF!</definedName>
    <definedName name="E345_20">#REF!</definedName>
    <definedName name="E345_30" localSheetId="8">#REF!</definedName>
    <definedName name="E345_30">#REF!</definedName>
    <definedName name="E615_10" localSheetId="8">#REF!</definedName>
    <definedName name="E615_10">#REF!</definedName>
    <definedName name="E615_20" localSheetId="8">#REF!</definedName>
    <definedName name="E615_20">#REF!</definedName>
    <definedName name="E615_30" localSheetId="8">#REF!</definedName>
    <definedName name="E615_30">#REF!</definedName>
    <definedName name="E975_10" localSheetId="8">#REF!</definedName>
    <definedName name="E975_10">#REF!</definedName>
    <definedName name="E975_20" localSheetId="8">#REF!</definedName>
    <definedName name="E975_20">#REF!</definedName>
    <definedName name="Excel_BuiltIn__FilterDatabase" localSheetId="3">'[2]1_INSTALACIJSKI MATERIAL'!#REF!</definedName>
    <definedName name="Excel_BuiltIn__FilterDatabase" localSheetId="4">'[2]1_INSTALACIJSKI MATERIAL'!#REF!</definedName>
    <definedName name="Excel_BuiltIn__FilterDatabase" localSheetId="5">'[2]1_INSTALACIJSKI MATERIAL'!#REF!</definedName>
    <definedName name="Excel_BuiltIn__FilterDatabase" localSheetId="6">#REF!</definedName>
    <definedName name="Excel_BuiltIn__FilterDatabase" localSheetId="2">'[2]1_INSTALACIJSKI MATERIAL'!#REF!</definedName>
    <definedName name="Excel_BuiltIn__FilterDatabase" localSheetId="7">'[2]1_INSTALACIJSKI MATERIAL'!#REF!</definedName>
    <definedName name="Excel_BuiltIn__FilterDatabase" localSheetId="9">'[2]1_INSTALACIJSKI MATERIAL'!#REF!</definedName>
    <definedName name="Excel_BuiltIn__FilterDatabase" localSheetId="11">'[2]1_INSTALACIJSKI MATERIAL'!#REF!</definedName>
    <definedName name="Excel_BuiltIn__FilterDatabase" localSheetId="10">'[2]1_INSTALACIJSKI MATERIAL'!#REF!</definedName>
    <definedName name="Excel_BuiltIn__FilterDatabase" localSheetId="8">'[2]1_INSTALACIJSKI MATERIAL'!#REF!</definedName>
    <definedName name="Excel_BuiltIn__FilterDatabase">'[2]1_INSTALACIJSKI MATERIAL'!#REF!</definedName>
    <definedName name="Excel_BuiltIn__FilterDatabase_1" localSheetId="8">#REF!</definedName>
    <definedName name="Excel_BuiltIn__FilterDatabase_1">#REF!</definedName>
    <definedName name="Excel_BuiltIn__FilterDatabase_2" localSheetId="3">#REF!</definedName>
    <definedName name="Excel_BuiltIn__FilterDatabase_2" localSheetId="4">#REF!</definedName>
    <definedName name="Excel_BuiltIn__FilterDatabase_2" localSheetId="5">#REF!</definedName>
    <definedName name="Excel_BuiltIn__FilterDatabase_2" localSheetId="6">#REF!</definedName>
    <definedName name="Excel_BuiltIn__FilterDatabase_2" localSheetId="2">#REF!</definedName>
    <definedName name="Excel_BuiltIn__FilterDatabase_2" localSheetId="7">#REF!</definedName>
    <definedName name="Excel_BuiltIn__FilterDatabase_2" localSheetId="9">#REF!</definedName>
    <definedName name="Excel_BuiltIn__FilterDatabase_2" localSheetId="11">#REF!</definedName>
    <definedName name="Excel_BuiltIn__FilterDatabase_2" localSheetId="10">#REF!</definedName>
    <definedName name="Excel_BuiltIn__FilterDatabase_2" localSheetId="8">#REF!</definedName>
    <definedName name="Excel_BuiltIn__FilterDatabase_2">#REF!</definedName>
    <definedName name="Excel_BuiltIn_Print_Area_1" localSheetId="3">#REF!</definedName>
    <definedName name="Excel_BuiltIn_Print_Area_1" localSheetId="4">#REF!</definedName>
    <definedName name="Excel_BuiltIn_Print_Area_1" localSheetId="5">#REF!</definedName>
    <definedName name="Excel_BuiltIn_Print_Area_1" localSheetId="6">#REF!</definedName>
    <definedName name="Excel_BuiltIn_Print_Area_1" localSheetId="2">#REF!</definedName>
    <definedName name="Excel_BuiltIn_Print_Area_1" localSheetId="7">#REF!</definedName>
    <definedName name="Excel_BuiltIn_Print_Area_1" localSheetId="9">#REF!</definedName>
    <definedName name="Excel_BuiltIn_Print_Area_1" localSheetId="11">#REF!</definedName>
    <definedName name="Excel_BuiltIn_Print_Area_1" localSheetId="10">#REF!</definedName>
    <definedName name="Excel_BuiltIn_Print_Area_1" localSheetId="8">#REF!</definedName>
    <definedName name="Excel_BuiltIn_Print_Area_1">#REF!</definedName>
    <definedName name="Excel_BuiltIn_Print_Area_10" localSheetId="3">#REF!</definedName>
    <definedName name="Excel_BuiltIn_Print_Area_10" localSheetId="4">#REF!</definedName>
    <definedName name="Excel_BuiltIn_Print_Area_10" localSheetId="5">#REF!</definedName>
    <definedName name="Excel_BuiltIn_Print_Area_10" localSheetId="6">#REF!</definedName>
    <definedName name="Excel_BuiltIn_Print_Area_10" localSheetId="2">#REF!</definedName>
    <definedName name="Excel_BuiltIn_Print_Area_10" localSheetId="7">#REF!</definedName>
    <definedName name="Excel_BuiltIn_Print_Area_10" localSheetId="9">#REF!</definedName>
    <definedName name="Excel_BuiltIn_Print_Area_10" localSheetId="11">#REF!</definedName>
    <definedName name="Excel_BuiltIn_Print_Area_10" localSheetId="10">#REF!</definedName>
    <definedName name="Excel_BuiltIn_Print_Area_10" localSheetId="8">#REF!</definedName>
    <definedName name="Excel_BuiltIn_Print_Area_10">#REF!</definedName>
    <definedName name="Excel_BuiltIn_Print_Area_13" localSheetId="3">#REF!</definedName>
    <definedName name="Excel_BuiltIn_Print_Area_13" localSheetId="4">#REF!</definedName>
    <definedName name="Excel_BuiltIn_Print_Area_13" localSheetId="5">#REF!</definedName>
    <definedName name="Excel_BuiltIn_Print_Area_13" localSheetId="6">#REF!</definedName>
    <definedName name="Excel_BuiltIn_Print_Area_13" localSheetId="2">#REF!</definedName>
    <definedName name="Excel_BuiltIn_Print_Area_13" localSheetId="7">#REF!</definedName>
    <definedName name="Excel_BuiltIn_Print_Area_13" localSheetId="9">#REF!</definedName>
    <definedName name="Excel_BuiltIn_Print_Area_13" localSheetId="11">#REF!</definedName>
    <definedName name="Excel_BuiltIn_Print_Area_13" localSheetId="10">#REF!</definedName>
    <definedName name="Excel_BuiltIn_Print_Area_13" localSheetId="8">#REF!</definedName>
    <definedName name="Excel_BuiltIn_Print_Area_13">#REF!</definedName>
    <definedName name="Excel_BuiltIn_Print_Area_3" localSheetId="3">#REF!</definedName>
    <definedName name="Excel_BuiltIn_Print_Area_3" localSheetId="4">#REF!</definedName>
    <definedName name="Excel_BuiltIn_Print_Area_3" localSheetId="5">#REF!</definedName>
    <definedName name="Excel_BuiltIn_Print_Area_3" localSheetId="6">#REF!</definedName>
    <definedName name="Excel_BuiltIn_Print_Area_3" localSheetId="2">#REF!</definedName>
    <definedName name="Excel_BuiltIn_Print_Area_3" localSheetId="7">#REF!</definedName>
    <definedName name="Excel_BuiltIn_Print_Area_3" localSheetId="9">#REF!</definedName>
    <definedName name="Excel_BuiltIn_Print_Area_3" localSheetId="11">#REF!</definedName>
    <definedName name="Excel_BuiltIn_Print_Area_3" localSheetId="10">#REF!</definedName>
    <definedName name="Excel_BuiltIn_Print_Area_3" localSheetId="8">#REF!</definedName>
    <definedName name="Excel_BuiltIn_Print_Area_3">#REF!</definedName>
    <definedName name="Excel_BuiltIn_Print_Area_4" localSheetId="3">#REF!</definedName>
    <definedName name="Excel_BuiltIn_Print_Area_4" localSheetId="4">#REF!</definedName>
    <definedName name="Excel_BuiltIn_Print_Area_4" localSheetId="5">#REF!</definedName>
    <definedName name="Excel_BuiltIn_Print_Area_4" localSheetId="6">#REF!</definedName>
    <definedName name="Excel_BuiltIn_Print_Area_4" localSheetId="2">#REF!</definedName>
    <definedName name="Excel_BuiltIn_Print_Area_4" localSheetId="7">#REF!</definedName>
    <definedName name="Excel_BuiltIn_Print_Area_4" localSheetId="9">#REF!</definedName>
    <definedName name="Excel_BuiltIn_Print_Area_4" localSheetId="11">#REF!</definedName>
    <definedName name="Excel_BuiltIn_Print_Area_4" localSheetId="10">#REF!</definedName>
    <definedName name="Excel_BuiltIn_Print_Area_4" localSheetId="8">#REF!</definedName>
    <definedName name="Excel_BuiltIn_Print_Area_4">#REF!</definedName>
    <definedName name="Excel_BuiltIn_Print_Area_5" localSheetId="3">#REF!</definedName>
    <definedName name="Excel_BuiltIn_Print_Area_5" localSheetId="4">#REF!</definedName>
    <definedName name="Excel_BuiltIn_Print_Area_5" localSheetId="5">#REF!</definedName>
    <definedName name="Excel_BuiltIn_Print_Area_5" localSheetId="6">#REF!</definedName>
    <definedName name="Excel_BuiltIn_Print_Area_5" localSheetId="2">#REF!</definedName>
    <definedName name="Excel_BuiltIn_Print_Area_5" localSheetId="7">#REF!</definedName>
    <definedName name="Excel_BuiltIn_Print_Area_5" localSheetId="9">#REF!</definedName>
    <definedName name="Excel_BuiltIn_Print_Area_5" localSheetId="11">#REF!</definedName>
    <definedName name="Excel_BuiltIn_Print_Area_5" localSheetId="10">#REF!</definedName>
    <definedName name="Excel_BuiltIn_Print_Area_5" localSheetId="8">#REF!</definedName>
    <definedName name="Excel_BuiltIn_Print_Area_5">#REF!</definedName>
    <definedName name="Excel_BuiltIn_Print_Area_6" localSheetId="3">#REF!</definedName>
    <definedName name="Excel_BuiltIn_Print_Area_6" localSheetId="4">#REF!</definedName>
    <definedName name="Excel_BuiltIn_Print_Area_6" localSheetId="5">#REF!</definedName>
    <definedName name="Excel_BuiltIn_Print_Area_6" localSheetId="6">#REF!</definedName>
    <definedName name="Excel_BuiltIn_Print_Area_6" localSheetId="2">#REF!</definedName>
    <definedName name="Excel_BuiltIn_Print_Area_6" localSheetId="7">#REF!</definedName>
    <definedName name="Excel_BuiltIn_Print_Area_6" localSheetId="9">#REF!</definedName>
    <definedName name="Excel_BuiltIn_Print_Area_6" localSheetId="11">#REF!</definedName>
    <definedName name="Excel_BuiltIn_Print_Area_6" localSheetId="10">#REF!</definedName>
    <definedName name="Excel_BuiltIn_Print_Area_6" localSheetId="8">#REF!</definedName>
    <definedName name="Excel_BuiltIn_Print_Area_6">#REF!</definedName>
    <definedName name="Excel_BuiltIn_Print_Area_7" localSheetId="3">#REF!</definedName>
    <definedName name="Excel_BuiltIn_Print_Area_7" localSheetId="4">#REF!</definedName>
    <definedName name="Excel_BuiltIn_Print_Area_7" localSheetId="5">#REF!</definedName>
    <definedName name="Excel_BuiltIn_Print_Area_7" localSheetId="6">#REF!</definedName>
    <definedName name="Excel_BuiltIn_Print_Area_7" localSheetId="2">#REF!</definedName>
    <definedName name="Excel_BuiltIn_Print_Area_7" localSheetId="7">#REF!</definedName>
    <definedName name="Excel_BuiltIn_Print_Area_7" localSheetId="9">#REF!</definedName>
    <definedName name="Excel_BuiltIn_Print_Area_7" localSheetId="11">#REF!</definedName>
    <definedName name="Excel_BuiltIn_Print_Area_7" localSheetId="10">#REF!</definedName>
    <definedName name="Excel_BuiltIn_Print_Area_7" localSheetId="8">#REF!</definedName>
    <definedName name="Excel_BuiltIn_Print_Area_7">#REF!</definedName>
    <definedName name="Excel_BuiltIn_Print_Area_7_1" localSheetId="3">#REF!</definedName>
    <definedName name="Excel_BuiltIn_Print_Area_7_1" localSheetId="4">#REF!</definedName>
    <definedName name="Excel_BuiltIn_Print_Area_7_1" localSheetId="5">#REF!</definedName>
    <definedName name="Excel_BuiltIn_Print_Area_7_1" localSheetId="6">#REF!</definedName>
    <definedName name="Excel_BuiltIn_Print_Area_7_1" localSheetId="2">#REF!</definedName>
    <definedName name="Excel_BuiltIn_Print_Area_7_1" localSheetId="7">#REF!</definedName>
    <definedName name="Excel_BuiltIn_Print_Area_7_1" localSheetId="9">#REF!</definedName>
    <definedName name="Excel_BuiltIn_Print_Area_7_1" localSheetId="11">#REF!</definedName>
    <definedName name="Excel_BuiltIn_Print_Area_7_1" localSheetId="10">#REF!</definedName>
    <definedName name="Excel_BuiltIn_Print_Area_7_1" localSheetId="8">#REF!</definedName>
    <definedName name="Excel_BuiltIn_Print_Area_7_1">#REF!</definedName>
    <definedName name="Excel_BuiltIn_Print_Area_8" localSheetId="3">#REF!</definedName>
    <definedName name="Excel_BuiltIn_Print_Area_8" localSheetId="4">#REF!</definedName>
    <definedName name="Excel_BuiltIn_Print_Area_8" localSheetId="5">#REF!</definedName>
    <definedName name="Excel_BuiltIn_Print_Area_8" localSheetId="6">#REF!</definedName>
    <definedName name="Excel_BuiltIn_Print_Area_8" localSheetId="2">#REF!</definedName>
    <definedName name="Excel_BuiltIn_Print_Area_8" localSheetId="7">#REF!</definedName>
    <definedName name="Excel_BuiltIn_Print_Area_8" localSheetId="9">#REF!</definedName>
    <definedName name="Excel_BuiltIn_Print_Area_8" localSheetId="11">#REF!</definedName>
    <definedName name="Excel_BuiltIn_Print_Area_8" localSheetId="10">#REF!</definedName>
    <definedName name="Excel_BuiltIn_Print_Area_8" localSheetId="8">#REF!</definedName>
    <definedName name="Excel_BuiltIn_Print_Area_8">#REF!</definedName>
    <definedName name="Excel_BuiltIn_Print_Area_9" localSheetId="3">#REF!</definedName>
    <definedName name="Excel_BuiltIn_Print_Area_9" localSheetId="4">#REF!</definedName>
    <definedName name="Excel_BuiltIn_Print_Area_9" localSheetId="5">#REF!</definedName>
    <definedName name="Excel_BuiltIn_Print_Area_9" localSheetId="6">#REF!</definedName>
    <definedName name="Excel_BuiltIn_Print_Area_9" localSheetId="2">#REF!</definedName>
    <definedName name="Excel_BuiltIn_Print_Area_9" localSheetId="7">#REF!</definedName>
    <definedName name="Excel_BuiltIn_Print_Area_9" localSheetId="9">#REF!</definedName>
    <definedName name="Excel_BuiltIn_Print_Area_9" localSheetId="11">#REF!</definedName>
    <definedName name="Excel_BuiltIn_Print_Area_9" localSheetId="10">#REF!</definedName>
    <definedName name="Excel_BuiltIn_Print_Area_9" localSheetId="8">#REF!</definedName>
    <definedName name="Excel_BuiltIn_Print_Area_9">#REF!</definedName>
    <definedName name="Excel_BuiltIn_Print_Titles_4" localSheetId="8">'[3]NEPREDVIDENA GR.DELA'!#REF!</definedName>
    <definedName name="Excel_BuiltIn_Print_Titles_4">'[3]NEPREDVIDENA GR.DELA'!#REF!</definedName>
    <definedName name="F23_M10" localSheetId="8">#REF!</definedName>
    <definedName name="F23_M10">#REF!</definedName>
    <definedName name="F23_M30" localSheetId="8">#REF!</definedName>
    <definedName name="F23_M30">#REF!</definedName>
    <definedName name="F23_M40" localSheetId="8">#REF!</definedName>
    <definedName name="F23_M40">#REF!</definedName>
    <definedName name="F23_M50" localSheetId="8">#REF!</definedName>
    <definedName name="F23_M50">#REF!</definedName>
    <definedName name="F3.1_M40" localSheetId="8">#REF!</definedName>
    <definedName name="F3.1_M40">#REF!</definedName>
    <definedName name="F3_GASILNIKI" localSheetId="8">#REF!</definedName>
    <definedName name="F3_GASILNIKI">#REF!</definedName>
    <definedName name="F3_M10" localSheetId="8">#REF!</definedName>
    <definedName name="F3_M10">#REF!</definedName>
    <definedName name="F3_M30" localSheetId="8">'[4]priprava stv'!#REF!</definedName>
    <definedName name="F3_M30">'[4]priprava stv'!#REF!</definedName>
    <definedName name="F3_M40" localSheetId="8">#REF!</definedName>
    <definedName name="F3_M40">#REF!</definedName>
    <definedName name="F4.1_M40" localSheetId="8">#REF!</definedName>
    <definedName name="F4.1_M40">#REF!</definedName>
    <definedName name="F4.2_M40" localSheetId="8">#REF!</definedName>
    <definedName name="F4.2_M40">#REF!</definedName>
    <definedName name="F4_M10" localSheetId="8">#REF!</definedName>
    <definedName name="F4_M10">#REF!</definedName>
    <definedName name="F4_M30" localSheetId="8">#REF!</definedName>
    <definedName name="F4_M30">#REF!</definedName>
    <definedName name="F4_M40" localSheetId="8">#REF!</definedName>
    <definedName name="F4_M40">#REF!</definedName>
    <definedName name="F5_M10" localSheetId="8">#REF!</definedName>
    <definedName name="F5_M10">#REF!</definedName>
    <definedName name="F5_M30" localSheetId="8">#REF!</definedName>
    <definedName name="F5_M30">#REF!</definedName>
    <definedName name="F5_M40" localSheetId="8">#REF!</definedName>
    <definedName name="F5_M40">#REF!</definedName>
    <definedName name="F6_M10" localSheetId="8">#REF!</definedName>
    <definedName name="F6_M10">#REF!</definedName>
    <definedName name="F6_M30" localSheetId="8">#REF!</definedName>
    <definedName name="F6_M30">#REF!</definedName>
    <definedName name="F6_M40" localSheetId="8">#REF!</definedName>
    <definedName name="F6_M40">#REF!</definedName>
    <definedName name="F6_M50" localSheetId="8">#REF!</definedName>
    <definedName name="F6_M50">#REF!</definedName>
    <definedName name="F7_M40" localSheetId="8">#REF!</definedName>
    <definedName name="F7_M40">#REF!</definedName>
    <definedName name="F8.1_M40" localSheetId="8">#REF!</definedName>
    <definedName name="F8.1_M40">#REF!</definedName>
    <definedName name="F8_M10" localSheetId="8">#REF!</definedName>
    <definedName name="F8_M10">#REF!</definedName>
    <definedName name="F8_M30" localSheetId="8">#REF!</definedName>
    <definedName name="F8_M30">#REF!</definedName>
    <definedName name="F8_M40" localSheetId="8">#REF!</definedName>
    <definedName name="F8_M40">#REF!</definedName>
    <definedName name="FIRE350" localSheetId="8">#REF!</definedName>
    <definedName name="FIRE350">#REF!</definedName>
    <definedName name="FIRE500" localSheetId="8">#REF!</definedName>
    <definedName name="FIRE500">#REF!</definedName>
    <definedName name="FIRE600" localSheetId="8">#REF!</definedName>
    <definedName name="FIRE600">#REF!</definedName>
    <definedName name="FIRE700" localSheetId="8">#REF!</definedName>
    <definedName name="FIRE700">#REF!</definedName>
    <definedName name="FIRE800" localSheetId="8">#REF!</definedName>
    <definedName name="FIRE800">#REF!</definedName>
    <definedName name="Globina" localSheetId="8">#REF!</definedName>
    <definedName name="Globina">#REF!</definedName>
    <definedName name="Kar_H" localSheetId="8">#REF!</definedName>
    <definedName name="Kar_H">#REF!</definedName>
    <definedName name="Korektura" localSheetId="8">#REF!</definedName>
    <definedName name="Korektura">#REF!</definedName>
    <definedName name="Navoj" localSheetId="8">#REF!</definedName>
    <definedName name="Navoj">#REF!</definedName>
    <definedName name="noo" localSheetId="8">#REF!</definedName>
    <definedName name="noo">#REF!</definedName>
    <definedName name="O" localSheetId="8">#REF!</definedName>
    <definedName name="O">#REF!</definedName>
    <definedName name="Ogrevanje" localSheetId="8">#REF!</definedName>
    <definedName name="Ogrevanje">#REF!</definedName>
    <definedName name="OZ" localSheetId="8">#REF!</definedName>
    <definedName name="OZ">#REF!</definedName>
    <definedName name="_xlnm.Print_Area" localSheetId="3">'1_INSTALACIJSKI MATERIAL'!$A$1:$F$143</definedName>
    <definedName name="_xlnm.Print_Area" localSheetId="5">'3_RAZSVETLJAVA'!$A$1:$F$64</definedName>
    <definedName name="_xlnm.Print_Area" localSheetId="6">'4_STRELOVOD'!$A$1:$F$29</definedName>
    <definedName name="_xlnm.Print_Area" localSheetId="2">B_EI_REKAPIT!$A$1:$E$8</definedName>
    <definedName name="_xlnm.Print_Area" localSheetId="7">C_SI_REKAPIT!$A$1:$D$8</definedName>
    <definedName name="_xlnm.Print_Area" localSheetId="9">OGREVANJE!$A$1:$F$51</definedName>
    <definedName name="_xlnm.Print_Area" localSheetId="11">PLIN!$A$1:$F$102</definedName>
    <definedName name="_xlnm.Print_Area" localSheetId="10">PREZRAČEVANJE!$A$1:$F$294</definedName>
    <definedName name="_xlnm.Print_Area" localSheetId="8">'VODOVOD IN KANALIZACIJA'!$A$1:$F$87</definedName>
    <definedName name="popust" localSheetId="8">#REF!</definedName>
    <definedName name="popust">#REF!</definedName>
    <definedName name="pr" localSheetId="8">'[5]%'!#REF!</definedName>
    <definedName name="pr">'[5]%'!#REF!</definedName>
    <definedName name="PREZRAČEVANJE" localSheetId="9">'[2]1_INSTALACIJSKI MATERIAL'!#REF!</definedName>
    <definedName name="PREZRAČEVANJE" localSheetId="11">'[2]1_INSTALACIJSKI MATERIAL'!#REF!</definedName>
    <definedName name="PREZRAČEVANJE" localSheetId="8">'[2]1_INSTALACIJSKI MATERIAL'!#REF!</definedName>
    <definedName name="PREZRAČEVANJE">'[2]1_INSTALACIJSKI MATERIAL'!#REF!</definedName>
    <definedName name="Prikljucki" localSheetId="8">#REF!</definedName>
    <definedName name="Prikljucki">#REF!</definedName>
    <definedName name="pro" localSheetId="8">'[5]%'!#REF!</definedName>
    <definedName name="pro">'[5]%'!#REF!</definedName>
    <definedName name="proc.">'[5]%'!$B$1</definedName>
    <definedName name="procent">'[6]%'!$B$1</definedName>
    <definedName name="pvn" localSheetId="8">[7]Entalpija!#REF!</definedName>
    <definedName name="pvn">[7]Entalpija!#REF!</definedName>
    <definedName name="Qnom" localSheetId="8">#REF!</definedName>
    <definedName name="Qnom">#REF!</definedName>
    <definedName name="QT" localSheetId="8">#REF!</definedName>
    <definedName name="QT">#REF!</definedName>
    <definedName name="Sirina" localSheetId="8">#REF!</definedName>
    <definedName name="Sirina">#REF!</definedName>
    <definedName name="SN" localSheetId="8">#REF!</definedName>
    <definedName name="SN">#REF!</definedName>
    <definedName name="SNK" localSheetId="8">#REF!</definedName>
    <definedName name="SNK">#REF!</definedName>
    <definedName name="SNL" localSheetId="8">#REF!</definedName>
    <definedName name="SNL">#REF!</definedName>
    <definedName name="STAR1800" localSheetId="8">#REF!</definedName>
    <definedName name="STAR1800">#REF!</definedName>
    <definedName name="STAR600" localSheetId="8">#REF!</definedName>
    <definedName name="STAR600">#REF!</definedName>
    <definedName name="STAR700" localSheetId="8">#REF!</definedName>
    <definedName name="STAR700">#REF!</definedName>
    <definedName name="STR" localSheetId="8">#REF!</definedName>
    <definedName name="STR">#REF!</definedName>
    <definedName name="STV" localSheetId="8">#REF!</definedName>
    <definedName name="STV">#REF!</definedName>
    <definedName name="SZ" localSheetId="8">#REF!</definedName>
    <definedName name="SZ">#REF!</definedName>
    <definedName name="T_wi" localSheetId="8">'[8]Q-TABELA'!#REF!</definedName>
    <definedName name="T_wi">'[8]Q-TABELA'!#REF!</definedName>
    <definedName name="T_wv" localSheetId="8">'[8]Q-TABELA'!#REF!</definedName>
    <definedName name="T_wv">'[8]Q-TABELA'!#REF!</definedName>
    <definedName name="T200_140" localSheetId="8">#REF!</definedName>
    <definedName name="T200_140">#REF!</definedName>
    <definedName name="T350_140" localSheetId="8">#REF!</definedName>
    <definedName name="T350_140">#REF!</definedName>
    <definedName name="T350_80" localSheetId="8">#REF!</definedName>
    <definedName name="T350_80">#REF!</definedName>
    <definedName name="T500_140" localSheetId="8">#REF!</definedName>
    <definedName name="T500_140">#REF!</definedName>
    <definedName name="T500_80" localSheetId="8">#REF!</definedName>
    <definedName name="T500_80">#REF!</definedName>
    <definedName name="T600_80" localSheetId="8">#REF!</definedName>
    <definedName name="T600_80">#REF!</definedName>
    <definedName name="T700_80" localSheetId="8">#REF!</definedName>
    <definedName name="T700_80">#REF!</definedName>
    <definedName name="T800_80" localSheetId="8">#REF!</definedName>
    <definedName name="T800_80">#REF!</definedName>
    <definedName name="Tip" localSheetId="8">#REF!</definedName>
    <definedName name="Tip">#REF!</definedName>
    <definedName name="_xlnm.Print_Titles" localSheetId="12">D_KUH_TEHN!$1:$1</definedName>
    <definedName name="TLA" localSheetId="8">#REF!</definedName>
    <definedName name="TLA">#REF!</definedName>
    <definedName name="TN1K" localSheetId="8">#REF!</definedName>
    <definedName name="TN1K">#REF!</definedName>
    <definedName name="TNK" localSheetId="8">#REF!</definedName>
    <definedName name="TNK">#REF!</definedName>
    <definedName name="TNL" localSheetId="8">#REF!</definedName>
    <definedName name="TNL">#REF!</definedName>
    <definedName name="Tzun" localSheetId="8">#REF!</definedName>
    <definedName name="Tzun">#REF!</definedName>
    <definedName name="UMIVALNIK" localSheetId="8">#REF!</definedName>
    <definedName name="UMIVALNIK">#REF!</definedName>
    <definedName name="UMIVALNIK_60x40" localSheetId="8">#REF!</definedName>
    <definedName name="UMIVALNIK_60x40">#REF!</definedName>
    <definedName name="Visina" localSheetId="8">#REF!</definedName>
    <definedName name="Visina">#REF!</definedName>
    <definedName name="VN" localSheetId="8">#REF!</definedName>
    <definedName name="VN">#REF!</definedName>
    <definedName name="Volumen" localSheetId="8">#REF!</definedName>
    <definedName name="Volumen">#REF!</definedName>
    <definedName name="Vsota" localSheetId="8">#REF!</definedName>
    <definedName name="Vsota">#REF!</definedName>
    <definedName name="vv">[9]Rekapitulacija!$D$40</definedName>
    <definedName name="VZ" localSheetId="8">#REF!</definedName>
    <definedName name="VZ">#REF!</definedName>
    <definedName name="Z_7DDD26F7_9E4E_4767_B06F_8B4A4F3CA22D_.wvu.PrintArea" localSheetId="7" hidden="1">C_SI_REKAPIT!$A$1:$D$8</definedName>
    <definedName name="Z_7DDD26F7_9E4E_4767_B06F_8B4A4F3CA22D_.wvu.PrintArea" localSheetId="9" hidden="1">OGREVANJE!$A$1:$D$51</definedName>
    <definedName name="Z_7DDD26F7_9E4E_4767_B06F_8B4A4F3CA22D_.wvu.PrintArea" localSheetId="11" hidden="1">PLIN!$A$1:$D$102</definedName>
    <definedName name="Z_7DDD26F7_9E4E_4767_B06F_8B4A4F3CA22D_.wvu.PrintArea" localSheetId="10" hidden="1">PREZRAČEVANJE!$A$1:$D$294</definedName>
    <definedName name="Z_7DDD26F7_9E4E_4767_B06F_8B4A4F3CA22D_.wvu.PrintArea" localSheetId="8" hidden="1">'VODOVOD IN KANALIZACIJA'!$A$1:$D$50</definedName>
    <definedName name="Z_9B5E4482_B66F_4433_B00F_2A81FEF5D9A9_.wvu.PrintArea" localSheetId="7" hidden="1">C_SI_REKAPIT!$A$1:$D$8</definedName>
    <definedName name="Z_9B5E4482_B66F_4433_B00F_2A81FEF5D9A9_.wvu.PrintArea" localSheetId="9" hidden="1">OGREVANJE!$A$1:$F$51</definedName>
    <definedName name="Z_9B5E4482_B66F_4433_B00F_2A81FEF5D9A9_.wvu.PrintArea" localSheetId="11" hidden="1">PLIN!$A$1:$F$102</definedName>
    <definedName name="Z_9B5E4482_B66F_4433_B00F_2A81FEF5D9A9_.wvu.PrintArea" localSheetId="10" hidden="1">PREZRAČEVANJE!$A$1:$F$294</definedName>
    <definedName name="Z_9B5E4482_B66F_4433_B00F_2A81FEF5D9A9_.wvu.PrintArea" localSheetId="8" hidden="1">'VODOVOD IN KANALIZACIJA'!$A$1:$F$50</definedName>
    <definedName name="Zun_vodovod" localSheetId="8">#REF!</definedName>
    <definedName name="Zun_vodovod">#REF!</definedName>
    <definedName name="ZV" localSheetId="8">#REF!</definedName>
    <definedName name="ZV">#REF!</definedName>
    <definedName name="ZZ" localSheetId="8">#REF!</definedName>
    <definedName name="ZZ">#REF!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17" l="1"/>
  <c r="F11" i="17" s="1"/>
  <c r="F22" i="17"/>
  <c r="F23" i="17"/>
  <c r="F24" i="17"/>
  <c r="F25" i="17"/>
  <c r="F26" i="17"/>
  <c r="F27" i="17"/>
  <c r="F28" i="17"/>
  <c r="F29" i="17"/>
  <c r="F30" i="17"/>
  <c r="F31" i="17"/>
  <c r="F32" i="17"/>
  <c r="F33" i="17"/>
  <c r="F34" i="17"/>
  <c r="F35" i="17"/>
  <c r="F36" i="17"/>
  <c r="F37" i="17"/>
  <c r="F38" i="17"/>
  <c r="F39" i="17"/>
  <c r="F40" i="17"/>
  <c r="F41" i="17"/>
  <c r="F42" i="17"/>
  <c r="F21" i="17"/>
  <c r="F20" i="17"/>
  <c r="F19" i="17"/>
  <c r="F18" i="17"/>
  <c r="F17" i="17"/>
  <c r="F16" i="17"/>
  <c r="F15" i="17"/>
  <c r="F14" i="17"/>
  <c r="F43" i="17" l="1"/>
  <c r="F44" i="17" s="1"/>
  <c r="F73" i="26"/>
  <c r="F70" i="26"/>
  <c r="F67" i="26"/>
  <c r="F63" i="26"/>
  <c r="F58" i="26"/>
  <c r="F57" i="26"/>
  <c r="F49" i="26"/>
  <c r="F48" i="26"/>
  <c r="F42" i="26"/>
  <c r="F41" i="26"/>
  <c r="F40" i="26"/>
  <c r="F39" i="26"/>
  <c r="F38" i="26"/>
  <c r="F35" i="26"/>
  <c r="F34" i="26"/>
  <c r="F30" i="26"/>
  <c r="F29" i="26"/>
  <c r="F28" i="26"/>
  <c r="F25" i="26"/>
  <c r="F24" i="26"/>
  <c r="F23" i="26"/>
  <c r="F20" i="26"/>
  <c r="F19" i="26"/>
  <c r="F18" i="26"/>
  <c r="F14" i="26"/>
  <c r="F13" i="26"/>
  <c r="F12" i="26"/>
  <c r="A10" i="26"/>
  <c r="A16" i="26" s="1"/>
  <c r="A22" i="26" l="1"/>
  <c r="A27" i="26" s="1"/>
  <c r="A32" i="26" s="1"/>
  <c r="F75" i="26"/>
  <c r="F79" i="26" s="1"/>
  <c r="F564" i="25"/>
  <c r="F560" i="25"/>
  <c r="F558" i="25"/>
  <c r="F556" i="25"/>
  <c r="F475" i="25"/>
  <c r="F452" i="25"/>
  <c r="F434" i="25"/>
  <c r="F373" i="25"/>
  <c r="F346" i="25"/>
  <c r="F330" i="25"/>
  <c r="F320" i="25"/>
  <c r="F310" i="25"/>
  <c r="F288" i="25"/>
  <c r="F282" i="25"/>
  <c r="F257" i="25"/>
  <c r="F253" i="25"/>
  <c r="F240" i="25"/>
  <c r="F212" i="25"/>
  <c r="F156" i="25"/>
  <c r="F145" i="25"/>
  <c r="F133" i="25"/>
  <c r="F624" i="25" l="1"/>
  <c r="F625" i="25" s="1"/>
  <c r="F77" i="26"/>
  <c r="F83" i="26"/>
  <c r="F85" i="26"/>
  <c r="F81" i="26"/>
  <c r="A37" i="26"/>
  <c r="A44" i="26" s="1"/>
  <c r="F87" i="26" l="1"/>
  <c r="C3" i="20" s="1"/>
  <c r="A51" i="26"/>
  <c r="A60" i="26" l="1"/>
  <c r="F86" i="24"/>
  <c r="F82" i="24"/>
  <c r="F78" i="24"/>
  <c r="F74" i="24"/>
  <c r="F65" i="24"/>
  <c r="F61" i="24"/>
  <c r="F56" i="24"/>
  <c r="F52" i="24"/>
  <c r="F44" i="24"/>
  <c r="F40" i="24"/>
  <c r="F36" i="24"/>
  <c r="F26" i="24"/>
  <c r="F22" i="24"/>
  <c r="F18" i="24"/>
  <c r="F14" i="24"/>
  <c r="A12" i="24"/>
  <c r="A16" i="24" s="1"/>
  <c r="A20" i="24" s="1"/>
  <c r="F10" i="24"/>
  <c r="F9" i="24"/>
  <c r="F283" i="23"/>
  <c r="F282" i="23"/>
  <c r="F281" i="23"/>
  <c r="F277" i="23"/>
  <c r="F276" i="23"/>
  <c r="F275" i="23"/>
  <c r="F274" i="23"/>
  <c r="F271" i="23"/>
  <c r="F266" i="23"/>
  <c r="F261" i="23"/>
  <c r="F257" i="23"/>
  <c r="F252" i="23"/>
  <c r="F248" i="23"/>
  <c r="F238" i="23"/>
  <c r="F235" i="23"/>
  <c r="F225" i="23"/>
  <c r="F222" i="23"/>
  <c r="F221" i="23"/>
  <c r="F217" i="23"/>
  <c r="F216" i="23"/>
  <c r="F215" i="23"/>
  <c r="F211" i="23"/>
  <c r="F210" i="23"/>
  <c r="F209" i="23"/>
  <c r="F208" i="23"/>
  <c r="F205" i="23"/>
  <c r="F201" i="23"/>
  <c r="F196" i="23"/>
  <c r="F194" i="23"/>
  <c r="F193" i="23"/>
  <c r="F192" i="23"/>
  <c r="F191" i="23"/>
  <c r="F188" i="23"/>
  <c r="F183" i="23"/>
  <c r="F178" i="23"/>
  <c r="F169" i="23"/>
  <c r="F155" i="23"/>
  <c r="F97" i="23"/>
  <c r="F89" i="23"/>
  <c r="F65" i="23"/>
  <c r="F58" i="23"/>
  <c r="F40" i="23"/>
  <c r="F37" i="23"/>
  <c r="F34" i="23"/>
  <c r="F30" i="23"/>
  <c r="A11" i="23"/>
  <c r="A39" i="23" s="1"/>
  <c r="F35" i="22"/>
  <c r="F32" i="22"/>
  <c r="F30" i="22"/>
  <c r="F28" i="22"/>
  <c r="F25" i="22"/>
  <c r="F22" i="22"/>
  <c r="F18" i="22"/>
  <c r="F17" i="22"/>
  <c r="F13" i="22"/>
  <c r="F10" i="22"/>
  <c r="F7" i="22"/>
  <c r="A7" i="22"/>
  <c r="F16" i="19"/>
  <c r="F14" i="19"/>
  <c r="F12" i="19"/>
  <c r="F10" i="19"/>
  <c r="A10" i="19"/>
  <c r="A12" i="19" s="1"/>
  <c r="A14" i="19" s="1"/>
  <c r="F8" i="19"/>
  <c r="F54" i="18"/>
  <c r="F52" i="18"/>
  <c r="F50" i="18"/>
  <c r="A50" i="18"/>
  <c r="A52" i="18" s="1"/>
  <c r="A54" i="18" s="1"/>
  <c r="A56" i="18" s="1"/>
  <c r="A58" i="18" s="1"/>
  <c r="A60" i="18" s="1"/>
  <c r="F48" i="18"/>
  <c r="F46" i="18"/>
  <c r="F44" i="18"/>
  <c r="F42" i="18"/>
  <c r="F40" i="18"/>
  <c r="F24" i="18"/>
  <c r="F22" i="18"/>
  <c r="F20" i="18"/>
  <c r="A20" i="18"/>
  <c r="A22" i="18" s="1"/>
  <c r="A24" i="18" s="1"/>
  <c r="A26" i="18" s="1"/>
  <c r="A28" i="18" s="1"/>
  <c r="A30" i="18" s="1"/>
  <c r="A32" i="18" s="1"/>
  <c r="A34" i="18" s="1"/>
  <c r="F18" i="18"/>
  <c r="F16" i="18"/>
  <c r="F14" i="18"/>
  <c r="F12" i="18"/>
  <c r="F46" i="17"/>
  <c r="D4" i="15" s="1"/>
  <c r="F131" i="16"/>
  <c r="F129" i="16"/>
  <c r="F127" i="16"/>
  <c r="F126" i="16"/>
  <c r="F125" i="16"/>
  <c r="F124" i="16"/>
  <c r="F121" i="16"/>
  <c r="F119" i="16"/>
  <c r="F118" i="16"/>
  <c r="F117" i="16"/>
  <c r="F116" i="16"/>
  <c r="F115" i="16"/>
  <c r="F114" i="16"/>
  <c r="F113" i="16"/>
  <c r="F112" i="16"/>
  <c r="F111" i="16"/>
  <c r="F110" i="16"/>
  <c r="F109" i="16"/>
  <c r="F106" i="16"/>
  <c r="F104" i="16"/>
  <c r="A104" i="16"/>
  <c r="A106" i="16" s="1"/>
  <c r="A108" i="16" s="1"/>
  <c r="A121" i="16" s="1"/>
  <c r="A123" i="16" s="1"/>
  <c r="A129" i="16" s="1"/>
  <c r="A131" i="16" s="1"/>
  <c r="A133" i="16" s="1"/>
  <c r="A135" i="16" s="1"/>
  <c r="A137" i="16" s="1"/>
  <c r="A139" i="16" s="1"/>
  <c r="A141" i="16" s="1"/>
  <c r="F102" i="16"/>
  <c r="F100" i="16"/>
  <c r="F98" i="16"/>
  <c r="F96" i="16"/>
  <c r="F95" i="16"/>
  <c r="F94" i="16"/>
  <c r="F91" i="16"/>
  <c r="F88" i="16"/>
  <c r="F87" i="16"/>
  <c r="F86" i="16"/>
  <c r="F85" i="16"/>
  <c r="F82" i="16"/>
  <c r="F79" i="16"/>
  <c r="F78" i="16"/>
  <c r="F77" i="16"/>
  <c r="F76" i="16"/>
  <c r="F75" i="16"/>
  <c r="F72" i="16"/>
  <c r="F70" i="16"/>
  <c r="F68" i="16"/>
  <c r="F66" i="16"/>
  <c r="F64" i="16"/>
  <c r="F63" i="16"/>
  <c r="F62" i="16"/>
  <c r="F61" i="16"/>
  <c r="F60" i="16"/>
  <c r="F57" i="16"/>
  <c r="F55" i="16"/>
  <c r="F52" i="16"/>
  <c r="F49" i="16"/>
  <c r="F47" i="16"/>
  <c r="F44" i="16"/>
  <c r="F43" i="16"/>
  <c r="F42" i="16"/>
  <c r="F39" i="16"/>
  <c r="F38" i="16"/>
  <c r="F35" i="16"/>
  <c r="F34" i="16"/>
  <c r="F33" i="16"/>
  <c r="F32" i="16"/>
  <c r="F31" i="16"/>
  <c r="F30" i="16"/>
  <c r="F29" i="16"/>
  <c r="F28" i="16"/>
  <c r="F27" i="16"/>
  <c r="F26" i="16"/>
  <c r="F25" i="16"/>
  <c r="F24" i="16"/>
  <c r="F21" i="16"/>
  <c r="F20" i="16"/>
  <c r="F19" i="16"/>
  <c r="F18" i="16"/>
  <c r="F17" i="16"/>
  <c r="F16" i="16"/>
  <c r="F15" i="16"/>
  <c r="F14" i="16"/>
  <c r="F13" i="16"/>
  <c r="F10" i="16"/>
  <c r="A10" i="16"/>
  <c r="A12" i="16" s="1"/>
  <c r="A23" i="16" s="1"/>
  <c r="A37" i="16" s="1"/>
  <c r="A41" i="16" s="1"/>
  <c r="A46" i="16" s="1"/>
  <c r="A49" i="16" s="1"/>
  <c r="A51" i="16" s="1"/>
  <c r="F8" i="16"/>
  <c r="F45" i="2" l="1"/>
  <c r="F626" i="25"/>
  <c r="E627" i="25" s="1"/>
  <c r="F22" i="19"/>
  <c r="F36" i="22"/>
  <c r="F42" i="22" s="1"/>
  <c r="F88" i="24"/>
  <c r="F92" i="24" s="1"/>
  <c r="F30" i="18"/>
  <c r="F286" i="23"/>
  <c r="F292" i="23" s="1"/>
  <c r="F56" i="18"/>
  <c r="A65" i="26"/>
  <c r="A69" i="26" s="1"/>
  <c r="A24" i="24"/>
  <c r="A44" i="23"/>
  <c r="A9" i="22"/>
  <c r="A18" i="19"/>
  <c r="A20" i="19" s="1"/>
  <c r="A22" i="19" s="1"/>
  <c r="A24" i="19" s="1"/>
  <c r="A26" i="19" s="1"/>
  <c r="A16" i="19"/>
  <c r="F20" i="19"/>
  <c r="F18" i="19"/>
  <c r="F26" i="19"/>
  <c r="F26" i="18"/>
  <c r="F34" i="18"/>
  <c r="F58" i="18"/>
  <c r="F28" i="18"/>
  <c r="F60" i="18"/>
  <c r="F32" i="18"/>
  <c r="A54" i="16"/>
  <c r="A57" i="16"/>
  <c r="A59" i="16" s="1"/>
  <c r="A66" i="16" s="1"/>
  <c r="A68" i="16" s="1"/>
  <c r="A70" i="16" s="1"/>
  <c r="A72" i="16" s="1"/>
  <c r="A74" i="16" s="1"/>
  <c r="A81" i="16" s="1"/>
  <c r="A84" i="16" s="1"/>
  <c r="A90" i="16" s="1"/>
  <c r="A93" i="16" s="1"/>
  <c r="A98" i="16" s="1"/>
  <c r="A100" i="16" s="1"/>
  <c r="A102" i="16" s="1"/>
  <c r="F135" i="16"/>
  <c r="F139" i="16"/>
  <c r="F133" i="16"/>
  <c r="F141" i="16"/>
  <c r="F137" i="16"/>
  <c r="E21" i="13"/>
  <c r="E23" i="13"/>
  <c r="E24" i="13"/>
  <c r="E25" i="13"/>
  <c r="E27" i="13"/>
  <c r="E29" i="13"/>
  <c r="E31" i="13"/>
  <c r="E39" i="13"/>
  <c r="C41" i="13"/>
  <c r="E41" i="13"/>
  <c r="E43" i="13"/>
  <c r="E45" i="13"/>
  <c r="E47" i="13"/>
  <c r="E49" i="13"/>
  <c r="E51" i="13"/>
  <c r="E53" i="13"/>
  <c r="E55" i="13"/>
  <c r="E57" i="13"/>
  <c r="E59" i="13"/>
  <c r="E61" i="13"/>
  <c r="E63" i="13"/>
  <c r="E65" i="13"/>
  <c r="E71" i="13"/>
  <c r="E73" i="13"/>
  <c r="E75" i="13"/>
  <c r="E77" i="13"/>
  <c r="E79" i="13"/>
  <c r="E81" i="13"/>
  <c r="E83" i="13"/>
  <c r="E85" i="13"/>
  <c r="E87" i="13"/>
  <c r="E89" i="13"/>
  <c r="E91" i="13"/>
  <c r="E93" i="13"/>
  <c r="E95" i="13"/>
  <c r="E97" i="13"/>
  <c r="E99" i="13"/>
  <c r="E107" i="13"/>
  <c r="E109" i="13" s="1"/>
  <c r="E114" i="13"/>
  <c r="E116" i="13"/>
  <c r="E118" i="13"/>
  <c r="E120" i="13"/>
  <c r="E122" i="13"/>
  <c r="E124" i="13"/>
  <c r="E126" i="13"/>
  <c r="E128" i="13"/>
  <c r="E130" i="13"/>
  <c r="E132" i="13"/>
  <c r="E134" i="13"/>
  <c r="E136" i="13"/>
  <c r="E138" i="13"/>
  <c r="E154" i="13"/>
  <c r="E156" i="13"/>
  <c r="E158" i="13"/>
  <c r="E159" i="13"/>
  <c r="E166" i="13"/>
  <c r="E168" i="13"/>
  <c r="E170" i="13"/>
  <c r="C172" i="13"/>
  <c r="E172" i="13" s="1"/>
  <c r="E174" i="13"/>
  <c r="F62" i="18" l="1"/>
  <c r="F100" i="24"/>
  <c r="F94" i="24"/>
  <c r="F90" i="24"/>
  <c r="F98" i="24" s="1"/>
  <c r="F96" i="24"/>
  <c r="F288" i="23"/>
  <c r="F44" i="22"/>
  <c r="F38" i="22"/>
  <c r="F46" i="22" s="1"/>
  <c r="F40" i="22"/>
  <c r="F49" i="22"/>
  <c r="E100" i="13"/>
  <c r="E5" i="13" s="1"/>
  <c r="F290" i="23"/>
  <c r="E140" i="13"/>
  <c r="E7" i="13" s="1"/>
  <c r="E162" i="13"/>
  <c r="E8" i="13" s="1"/>
  <c r="F36" i="18"/>
  <c r="F143" i="16"/>
  <c r="D3" i="15" s="1"/>
  <c r="E32" i="13"/>
  <c r="E3" i="13" s="1"/>
  <c r="E176" i="13"/>
  <c r="E9" i="13" s="1"/>
  <c r="E66" i="13"/>
  <c r="E4" i="13" s="1"/>
  <c r="A72" i="26"/>
  <c r="A77" i="26" s="1"/>
  <c r="A79" i="26" s="1"/>
  <c r="A81" i="26" s="1"/>
  <c r="A83" i="26" s="1"/>
  <c r="A85" i="26" s="1"/>
  <c r="A28" i="24"/>
  <c r="A38" i="24"/>
  <c r="A63" i="23"/>
  <c r="A67" i="23" s="1"/>
  <c r="A15" i="22"/>
  <c r="A12" i="22"/>
  <c r="F24" i="19"/>
  <c r="F28" i="19" s="1"/>
  <c r="D6" i="15" s="1"/>
  <c r="E6" i="13"/>
  <c r="F64" i="18" l="1"/>
  <c r="D5" i="15" s="1"/>
  <c r="D7" i="15"/>
  <c r="F43" i="2" s="1"/>
  <c r="F102" i="24"/>
  <c r="C6" i="20" s="1"/>
  <c r="F294" i="23"/>
  <c r="C5" i="20" s="1"/>
  <c r="F51" i="22"/>
  <c r="C4" i="20" s="1"/>
  <c r="E10" i="13"/>
  <c r="E12" i="13" s="1"/>
  <c r="E13" i="13" s="1"/>
  <c r="E14" i="13" s="1"/>
  <c r="A43" i="24"/>
  <c r="A91" i="23"/>
  <c r="A100" i="23" s="1"/>
  <c r="A20" i="22"/>
  <c r="A24" i="22" s="1"/>
  <c r="A157" i="23" l="1"/>
  <c r="C7" i="20"/>
  <c r="F44" i="2" s="1"/>
  <c r="F42" i="2"/>
  <c r="A46" i="24"/>
  <c r="A54" i="24" s="1"/>
  <c r="A171" i="23"/>
  <c r="A27" i="22"/>
  <c r="F46" i="2" l="1"/>
  <c r="F47" i="2" s="1"/>
  <c r="F48" i="2" s="1"/>
  <c r="A58" i="24"/>
  <c r="A63" i="24"/>
  <c r="A67" i="24" s="1"/>
  <c r="A76" i="24" s="1"/>
  <c r="A80" i="24" s="1"/>
  <c r="A85" i="24" s="1"/>
  <c r="A90" i="24" s="1"/>
  <c r="A92" i="24" s="1"/>
  <c r="A94" i="24" s="1"/>
  <c r="A96" i="24" s="1"/>
  <c r="A98" i="24" s="1"/>
  <c r="A100" i="24" s="1"/>
  <c r="A180" i="23"/>
  <c r="A30" i="22"/>
  <c r="A32" i="22" s="1"/>
  <c r="A186" i="23" l="1"/>
  <c r="A190" i="23" s="1"/>
  <c r="A34" i="22"/>
  <c r="A38" i="22" s="1"/>
  <c r="A40" i="22" s="1"/>
  <c r="A42" i="22" s="1"/>
  <c r="A44" i="22" s="1"/>
  <c r="A46" i="22" s="1"/>
  <c r="A49" i="22" s="1"/>
  <c r="A196" i="23" l="1"/>
  <c r="A199" i="23"/>
  <c r="A203" i="23" s="1"/>
  <c r="A207" i="23" s="1"/>
  <c r="A213" i="23" s="1"/>
  <c r="A219" i="23" s="1"/>
  <c r="A224" i="23" s="1"/>
  <c r="A229" i="23" s="1"/>
  <c r="A237" i="23" s="1"/>
  <c r="A241" i="23" s="1"/>
  <c r="A250" i="23" s="1"/>
  <c r="A254" i="23" s="1"/>
  <c r="A259" i="23" s="1"/>
  <c r="A263" i="23" s="1"/>
  <c r="A268" i="23" s="1"/>
  <c r="A273" i="23" s="1"/>
  <c r="A279" i="23" s="1"/>
  <c r="A288" i="23" s="1"/>
  <c r="A290" i="23" s="1"/>
  <c r="A292" i="23" s="1"/>
</calcChain>
</file>

<file path=xl/sharedStrings.xml><?xml version="1.0" encoding="utf-8"?>
<sst xmlns="http://schemas.openxmlformats.org/spreadsheetml/2006/main" count="1883" uniqueCount="1180">
  <si>
    <t>kom</t>
  </si>
  <si>
    <t>m2</t>
  </si>
  <si>
    <t>kg</t>
  </si>
  <si>
    <t>A.</t>
  </si>
  <si>
    <t>B.</t>
  </si>
  <si>
    <t>Skupaj zidarska dela</t>
  </si>
  <si>
    <t>Oprema</t>
  </si>
  <si>
    <t>F</t>
  </si>
  <si>
    <t>C.</t>
  </si>
  <si>
    <t>D.</t>
  </si>
  <si>
    <t>E.</t>
  </si>
  <si>
    <t>F.</t>
  </si>
  <si>
    <t>G.</t>
  </si>
  <si>
    <t>22,00 % DDV na netto osnovo del:</t>
  </si>
  <si>
    <t>STROJNE INŠTALACIJE:</t>
  </si>
  <si>
    <t>ELEKTRO INŠTALACIJE:</t>
  </si>
  <si>
    <t>SKUPNA REKAPITULACIJA:</t>
  </si>
  <si>
    <t>Ponudba:</t>
  </si>
  <si>
    <t>E.mail:</t>
  </si>
  <si>
    <t>Kontakt:</t>
  </si>
  <si>
    <t>Odg. oseba:</t>
  </si>
  <si>
    <t>TRR:</t>
  </si>
  <si>
    <t xml:space="preserve">Mat.št. </t>
  </si>
  <si>
    <t>ID za DDV:</t>
  </si>
  <si>
    <t>kraj:</t>
  </si>
  <si>
    <t>naslov:</t>
  </si>
  <si>
    <t>naziv:</t>
  </si>
  <si>
    <t>PODATKI O PONUDNIKU</t>
  </si>
  <si>
    <t xml:space="preserve">DATUM: </t>
  </si>
  <si>
    <t>/</t>
  </si>
  <si>
    <t>NAROČNIK:</t>
  </si>
  <si>
    <t>POPIS IZDELAL:</t>
  </si>
  <si>
    <t>Arhitekt Boštjan Hvala s.p., Prešernova 16, SI - 5000 Nova Gorica</t>
  </si>
  <si>
    <t>PROJEKTANT:</t>
  </si>
  <si>
    <t>Boštjan Hvala, univ.dipl.inž.arh., ZAPS A-1241</t>
  </si>
  <si>
    <t>ODGOVORNI PROJEKTANT:</t>
  </si>
  <si>
    <t>Investicijsko vzdrževalna dela</t>
  </si>
  <si>
    <t>VRSTA GRADNJE:</t>
  </si>
  <si>
    <t>VRSTA POPISA:</t>
  </si>
  <si>
    <t>Prešernova ulica 16, SI - 5000 Nova Gorica</t>
  </si>
  <si>
    <t>ARHITEKT BOŠTJAN HVALA s.p.</t>
  </si>
  <si>
    <t>ŠTEVILKA PROJEKTA:</t>
  </si>
  <si>
    <t>oznaka prostorske enote /</t>
  </si>
  <si>
    <t>parc.št /</t>
  </si>
  <si>
    <t>LOKACIJA GRADNJE:</t>
  </si>
  <si>
    <t>OBJEKT:</t>
  </si>
  <si>
    <t>PROJEKTANTSKI POPIS DEL  Z PREDIZMERAMI IN PROJEKTANTSKO OCENO VREDNOSTI</t>
  </si>
  <si>
    <t>SKUPAJ (brez DDV-ja)  € :</t>
  </si>
  <si>
    <t>3. RAZSVETLJAVA</t>
  </si>
  <si>
    <t>2. STIKALNI BLOKI</t>
  </si>
  <si>
    <t>1. INSTALACIJSKI MATERIAL</t>
  </si>
  <si>
    <t>INSTALACIJSKI MATERIAL SKUPAJ:</t>
  </si>
  <si>
    <t>%</t>
  </si>
  <si>
    <t>IZDELAVA PID PROJEKTA</t>
  </si>
  <si>
    <t xml:space="preserve">PRIPRAVA PODATKOV ZA PID
kompletni tlorisi in shemami z vrisanimi vsemi spremembami, ki so nastale med izvedbo. </t>
  </si>
  <si>
    <t>kompl</t>
  </si>
  <si>
    <t>Razna nepredvidena dela - dejanski obračun z vpisom v gradbeni dnevnik</t>
  </si>
  <si>
    <t>ur</t>
  </si>
  <si>
    <t>komp</t>
  </si>
  <si>
    <t>Meritve električnih inštalacij, izdaja zapisnikov, atestov, potrdil</t>
  </si>
  <si>
    <t>označevanje kablov pri prehodu v stikalne bloke z napisnimi tablicami</t>
  </si>
  <si>
    <t>kos</t>
  </si>
  <si>
    <t xml:space="preserve">  priklop prezračevalne naprave</t>
  </si>
  <si>
    <t>Razni priklopi:</t>
  </si>
  <si>
    <t>m</t>
  </si>
  <si>
    <t>Fiksna priključnica</t>
  </si>
  <si>
    <t xml:space="preserve">  250V, 16A, 1P+N+PE</t>
  </si>
  <si>
    <t xml:space="preserve">  stikalo navadno</t>
  </si>
  <si>
    <t>Razni spoji za izenačitev potencialov (vijačeni, objemni, itd)</t>
  </si>
  <si>
    <t>Nadometna razvodna doza samougasna, brezhalogena, različnih dimenzij</t>
  </si>
  <si>
    <t xml:space="preserve">   IC RB Φ 16mm</t>
  </si>
  <si>
    <t xml:space="preserve">   IC RB Φ 20mm</t>
  </si>
  <si>
    <t xml:space="preserve">   IC RB Φ 25mm</t>
  </si>
  <si>
    <t xml:space="preserve">Instalacijske cevi samougasne brezhalogene položene p/o, stenah, gipskartonskih predelnih stenah in estrihu komplet s podometnimi instalacijskimi dozami </t>
  </si>
  <si>
    <t xml:space="preserve">  6mm² (H07Z-K) </t>
  </si>
  <si>
    <t xml:space="preserve"> 16mm² (H07Z-K) </t>
  </si>
  <si>
    <t>Zvijavi vodnik z rumeno-zeleno izolacijo za izenačevanje potencialov in povezavo kovinskih mas, položen prosto ali uvlečen v predhodno položene instalacijske cevi</t>
  </si>
  <si>
    <t xml:space="preserve">  NYM 2x1,5mm² </t>
  </si>
  <si>
    <t xml:space="preserve">  NYM 3x1,5mm² </t>
  </si>
  <si>
    <t xml:space="preserve">  NYM 3x2,5mm² </t>
  </si>
  <si>
    <t xml:space="preserve">  NYM 5x2,5mm² </t>
  </si>
  <si>
    <t xml:space="preserve">  NYM 5x6mm² </t>
  </si>
  <si>
    <t>Energetski kabel s finožičnimi Cu  vodniki  - 0,6/1 kV, vpeljan v inštalacijske cevi in položen na kabelske police, komplet s priklopi</t>
  </si>
  <si>
    <t>Vrednost</t>
  </si>
  <si>
    <t>Cena/enoto</t>
  </si>
  <si>
    <t>Količina</t>
  </si>
  <si>
    <t>Enota</t>
  </si>
  <si>
    <t>Opis</t>
  </si>
  <si>
    <t>Št.</t>
  </si>
  <si>
    <t xml:space="preserve">
</t>
  </si>
  <si>
    <t xml:space="preserve">Ožičenje </t>
  </si>
  <si>
    <t>gar</t>
  </si>
  <si>
    <t>Zbiralke Cu</t>
  </si>
  <si>
    <t>RCD (FID) 4p/40/0,03A/tipA</t>
  </si>
  <si>
    <t>B</t>
  </si>
  <si>
    <t>RAZSVETLJAVA SKUPAJ :</t>
  </si>
  <si>
    <t>VARNOSTNA RAZSVETLJAVA SKUPAJ:</t>
  </si>
  <si>
    <t>kpl</t>
  </si>
  <si>
    <t>Meritve osvetljenosti varnostne razsvetljave po končanih delih in izdaja potrdila o brezhibnem delovanju varnostne razsvetljave</t>
  </si>
  <si>
    <t>Piktogram komplet s podlago iz pleksi stekla za spuščeno ali stensko montažo.</t>
  </si>
  <si>
    <t>V2</t>
  </si>
  <si>
    <t>V1</t>
  </si>
  <si>
    <t>SPLOŠNA RAZSVETLJAVA SKUPAJ:</t>
  </si>
  <si>
    <t>1. Splošna razsvetljava</t>
  </si>
  <si>
    <t>SKUPAJ</t>
  </si>
  <si>
    <t>Transportni manipulativni in ostali splošni stroški</t>
  </si>
  <si>
    <t>Dokumentacija:  navodila za obratovanje in vzdrževanje, dokumentacija za tehnični pregled in primopredajo, tehnološke sheme vložene v lesen okvir in zaščiteno s steklom, skupaj s pritrdilnim materialom</t>
  </si>
  <si>
    <t>DN32</t>
  </si>
  <si>
    <t>DN 25</t>
  </si>
  <si>
    <t>DN 20</t>
  </si>
  <si>
    <t>npr.:</t>
  </si>
  <si>
    <t>Pri vseh pozicijah je potrebno upoštevati dobavo in montažo elementov ter spojni in tesnilni material.</t>
  </si>
  <si>
    <t>1.</t>
  </si>
  <si>
    <t>npr:</t>
  </si>
  <si>
    <t>TLAČNI PREIZKUS VSEH CEVOVODOV</t>
  </si>
  <si>
    <t>Zaščitno miniziranje cevovodov, obešal, podpor in ostalega pritrdilnega materiala po predhodnem čiščenju in razmaščevanje</t>
  </si>
  <si>
    <t>DN15</t>
  </si>
  <si>
    <t>DN25</t>
  </si>
  <si>
    <t>2.</t>
  </si>
  <si>
    <t>PRIPRAVLJALNA DELA</t>
  </si>
  <si>
    <t>in odvoz na deponijo</t>
  </si>
  <si>
    <t>požarna odpornost C-s3 po SIST EN 13501-1</t>
  </si>
  <si>
    <t>za dušenje šuma ventilatorja iz pocinkane pločevine komplet z dobavo in montažo</t>
  </si>
  <si>
    <t>PREZRAČEVANJE</t>
  </si>
  <si>
    <t>3.</t>
  </si>
  <si>
    <t>OŠ DORNBERK</t>
  </si>
  <si>
    <t>ŠOLSKA KUHINJA</t>
  </si>
  <si>
    <t>PZI popis gradbeno obrtniških, inštalacijskih del, kuh. tehnologije</t>
  </si>
  <si>
    <t>Arhitekt Boštjan Hvala s.p., MM BIRO d.o.o., Biro R d.o.o.</t>
  </si>
  <si>
    <t>junij, 2019</t>
  </si>
  <si>
    <t>GO dela</t>
  </si>
  <si>
    <t>KUHINJSKA TEHNOLOGIJA:</t>
  </si>
  <si>
    <t xml:space="preserve">SKUPAJ NETTO OSNOVA: od A. do D.: </t>
  </si>
  <si>
    <t>SKUPAJ G-O-I-DELA_KT:</t>
  </si>
  <si>
    <t>SLIKO-PLESKARSKA DELA SKUPAJ</t>
  </si>
  <si>
    <t>Izdelava spuščenega gips stropa</t>
  </si>
  <si>
    <t>5.</t>
  </si>
  <si>
    <t>Osnovni premaz in 2x slikanje že izravnanih notranjih sten s poldisperzijsko barvo.</t>
  </si>
  <si>
    <t>4.</t>
  </si>
  <si>
    <t>Osnovni premaz in 2x slikan je že izravnanih notranjih stropov s poldisperzijsko barvo</t>
  </si>
  <si>
    <t>Izravnava notranjih novih fino ometanih sten z 2x kitanjem in brušenjem, pripravljeno za slikanje/barvanje</t>
  </si>
  <si>
    <t>Struganje stare slikarije/barve na notranjih obstoječih barvanih fino ometanih stenah in izravnava z 2x kitanjem in brušenjem, pripravljeno za slikanje/barvanje</t>
  </si>
  <si>
    <t>SLIKOPLESKARSKA IN MAVČNOKARTONSKA DELA</t>
  </si>
  <si>
    <t>KERAMIČARSKA DELA SKUPAJ</t>
  </si>
  <si>
    <t>Dobava in vgraditev L inox zaščitnih vogalnikov/kotnikov višine do 220 mm za zaščito izpostavljenih delov</t>
  </si>
  <si>
    <t>Dobava in obloga notranjega tlaka s talnimi gres keramičnimi ploščicami z nedersečo površino R10 1 kvalitete na lepilo vključno z inox obzidno zaokrožnico. Keramika in fugirna masa morata biti kislinsko odporni. Izbrane gres ploščice naj bodo take kvalitete, da se lahkotno dnevno čistijo in higienizirajo in da se umazanija ne nabira v brazdah na reliefni površini. Obračuna se horizontalna projektcija prostora.</t>
  </si>
  <si>
    <t>3</t>
  </si>
  <si>
    <t>Dobava in obloga  fino ometanih ali betonskih sten v kuhinji s stenskimi keramičnimi ploščicami 1 kvalitete na lepilo vključno z inox zaključnimi in vogalnimi letvicami. Keramika in fugirna masa morata biti kislinsko odporni. Višina stenske keramike skladno z tehničnim poročilom</t>
  </si>
  <si>
    <t>Dobava in obloga notranjega tlaka s talnimi gres keramičnimi ploščicami z nedersečo površino R12 1 kvalitete na lepilo vključno z inox obzidno zaokrožnico. Keramika in fugirna masa morata biti kislinsko odporni. Izbrane gres ploščice naj bodo take kvalitete, da se lahkotno dnevno čistijo in higienizirajo in da se umazanija ne nabira v brazdah na reliefni površini. Obračuna se horizontalna projektcija prostora.</t>
  </si>
  <si>
    <t>v ceni mora biti vključene tudi talne diletacije</t>
  </si>
  <si>
    <t>Izbor gres keramike potrdi OVP</t>
  </si>
  <si>
    <t xml:space="preserve">vsa dobavljena keramika mora zadostiti standardom SIST EN 45012 in ISO 13006 </t>
  </si>
  <si>
    <t>način polaganja skladno s PZI načrti</t>
  </si>
  <si>
    <t>Fuge, debeline 2 mm, kakovostna fugirna masa v barvi izbrane keramike</t>
  </si>
  <si>
    <t>z visoko kakovostnim lepilom - cemet - akrilatno lepilo kot npr. mapei-keraflex ali enakovredno, minimalno 5 mm</t>
  </si>
  <si>
    <t xml:space="preserve">Polaganje keramike: </t>
  </si>
  <si>
    <t>KERAMIČARSKA DELA</t>
  </si>
  <si>
    <t>Skupaj Mizarska dela</t>
  </si>
  <si>
    <t>Dobava in montaža vrat Z02</t>
  </si>
  <si>
    <t>Dela na oknu O1 skladno z opisom v shemi vrat.</t>
  </si>
  <si>
    <t>Prenova kovinskih vrat dvigala (čiščenje, brušenje, barvanje).</t>
  </si>
  <si>
    <t>Dobava in montaža obloge ter drsnih vrat odprtine za oddajanje uporabljene posode. NZ 01, dim.120/105cm.</t>
  </si>
  <si>
    <t>dobava in montaža vrat ZV 01 skladno s shemo vrat</t>
  </si>
  <si>
    <t>Prenova vrat NVO6</t>
  </si>
  <si>
    <t>6.</t>
  </si>
  <si>
    <t>Dobava in montaža vrat NV07 skladno z opisom v shemi vrat.</t>
  </si>
  <si>
    <t>Dobava in montaža vrat NV06 skladno z opisom v shemi vrat.</t>
  </si>
  <si>
    <t>Dobava in montaža vrat NV05 skladno z opisom v shemi vrat.</t>
  </si>
  <si>
    <t>Dobava in montaža vrat NV04 skladno z opisom v shemi vrat.</t>
  </si>
  <si>
    <t>Dobava in montaža vrat NV03 skladno z opisom v shemi vrat z zaporo nad vrati z MK konstrukcijo.</t>
  </si>
  <si>
    <t>Dobava in montaža vrat NV02 skladno z opisom v shemi vrat.</t>
  </si>
  <si>
    <t>Dobava in montaža vrat NV 01 skladno z opisom v shemi vrat.</t>
  </si>
  <si>
    <t>MIZARSKI IZDELKI</t>
  </si>
  <si>
    <t>skupaj Tesarska dela</t>
  </si>
  <si>
    <t>Montaža in demontaža premičnih odrov višine do 1,5 metra. Obračuna se 1x tlorisna površina notranjih prostorov v katerih se dela izvajajo</t>
  </si>
  <si>
    <t>TESARSKA DELA</t>
  </si>
  <si>
    <t>demontaža in ponovna montaža gasilnika na novi lokaciji</t>
  </si>
  <si>
    <t>15.</t>
  </si>
  <si>
    <t>Dobava in montaža gasilnega aparata S9 prah</t>
  </si>
  <si>
    <t>komplet</t>
  </si>
  <si>
    <t>Ojačitve ležišča betonsskih korit s profilacijo</t>
  </si>
  <si>
    <t>Ojačitve robov sten skladno z detajlom</t>
  </si>
  <si>
    <t>Sanacija zunanje fasade na mestih prebojev, odstranitev, vse komplet</t>
  </si>
  <si>
    <t>Dobava in montaža skupaj z izkopom in vsemi potrebnimi deli maščobolovilca skupaj z cevjo fi 150 popolnoma obetonirano skladno s PZIjem</t>
  </si>
  <si>
    <t>10.</t>
  </si>
  <si>
    <t>Izdelava  betonskega tlaka pri skladišču odpadkov in na vhodu - zaglajen beton</t>
  </si>
  <si>
    <t>grobo in finalno čiščenje vseh prostorov</t>
  </si>
  <si>
    <t>Dobava in naprava plavajočega tlaka v sestavi: - cementni estrih mikroarmirani s polipropilenskimi vlakni deb. 7cm vključno z dodatnim armiranjem z armaturo mrežo za estrih ter zagladitvijo zgornje površine za polaganje talne keramike, -PE folija, - Ekstrudiran polistiren XPS 300kPa deb 15 cm ter obzidna diletacija deb. 0.5 cm vključno s potrebnimi talnimi diletacijami</t>
  </si>
  <si>
    <t>dobava in naprava grobega in finega notranjega ometa novih opečnih sten z GACM 1:2:6 in FAM 1:3 s predhodnim obrizgom z RCM 1:2 na mestih kjer se je predhodno odstranilo stensko keramiko</t>
  </si>
  <si>
    <t>dobava in naprava grobega in finega notranjega ometa novih opečnih sten z GACM 1:2:6 in FAM 1:3 s predhodnim obrizgom z RCM 1:2</t>
  </si>
  <si>
    <t>Dobava in zidanje opečnih predelnih sten debeline 15 cm vključno z izdelavo AB nadvratnih preklad</t>
  </si>
  <si>
    <t>m1</t>
  </si>
  <si>
    <t>Dobava in polaganje mapei bandag sistemskega vogalnega traku na stiku tlak stene</t>
  </si>
  <si>
    <t>Dobava in naprava talne hidroizolacije estriha po sistemu Mapei ali podobno v sestavi, mapelastic 1,5mm, PVC bandag mrežica in mapelastic 1,5mm.</t>
  </si>
  <si>
    <t>Dobava in naprava horizontalne hidroizolacije tlaka z enim slojem plastomer bitumenskih trakov npr. Izotekt T4 s polnim varjenjem in s predhodnim premazom npr. IBITOL</t>
  </si>
  <si>
    <t>ZIDARSKA DELA</t>
  </si>
  <si>
    <t>Skupaj RUŠITVENA DELA</t>
  </si>
  <si>
    <t>Odstranitev spuščenega mavčnkartosnastega stropa</t>
  </si>
  <si>
    <t>Odstranitev vrat v kleti V2, V3, V4</t>
  </si>
  <si>
    <t>Odstranitev vhodnih vrat z izvedbo širitve 155x0,85</t>
  </si>
  <si>
    <t>Odstranitev vhodnih vrat z izvedbo širitve 66+65x190</t>
  </si>
  <si>
    <t>Odstranitev rešetk na fasadi ter v kuhinji</t>
  </si>
  <si>
    <t>Odstranitev lesene obloge niše</t>
  </si>
  <si>
    <t>Odstranitev drsnih vrat</t>
  </si>
  <si>
    <t>Odstranitev komplet vertikalnih keramičnih oblog</t>
  </si>
  <si>
    <t xml:space="preserve">kom </t>
  </si>
  <si>
    <t>Odstranitev mrežnih vrat pred vhodom (15+150*280)</t>
  </si>
  <si>
    <t>Izdelava prebojev v AB stenah z odvozom materiala na stalno deponijo</t>
  </si>
  <si>
    <t>Odstranitev predelnih sten v pritličju in kleti</t>
  </si>
  <si>
    <t>Rušenje obstoječih tlakov do nosilne konstrukcije komplet s odstranitviju zaključnega tlaka iz PVC-ja, estrihom in izolacijo v kleti</t>
  </si>
  <si>
    <t>Rušenje obstoječih tlakov do nosilne konstrukcije komplet s keramiko, estrihom in izolacijo v pritličju</t>
  </si>
  <si>
    <t>Odstranitev kuhinjske tehnologije komplet s shranjevanjem na deponiji ali v prostorih šole</t>
  </si>
  <si>
    <t xml:space="preserve">Pri rušitvenih delih je potrebno upoštevati Pravilnik o ravnanju z gradbenimi odpadki, kar pomeni, da je potrebno ruševine na gradbišču ločevati in ločeno oddajati pooblaščenim prevzemnikom. Izvajalec mora investitorju na koncu gradnje predati vse prevzemne liste (potrdila) o primopredaji ruševin. Enotne cene morajo upoštevati vsa opravila in stroške za kompletno izvedbo posamezne postavke ter odvoz materiala na stalno deponijo
</t>
  </si>
  <si>
    <t xml:space="preserve">Pred pričetkom del mora izvajalec pripraviti gradbišče in vso potrebno dokumentacijo za izvajanje del po popisu. Ponudba mora  vsebovati vsa pripravljalna, organizacijska dela, transporte, dobave, montaže, snemanje mer, odre in pripomočke za izvajanje. V ponudbo mora biti vključeno prav tako čiščenje gradbišča za opravljenimi deli.
Pri ponudbi je potrebno upoštevati splošna in zakonska pravila, ki veljajo za razpise.
Sestavni del ponudbe mora biti popis v originalu (ne prepisan).
V postavkah, ki v popisu niso natančno opredeljene je  izvedbo, materiale, detajle in montažo ponuditi in izvesti po pravilih stroke in veljavnih standardih.
Projektant je odgovoren za določanje oblike, izgleda, barv in obdelav, ki jih potrjuje po predhodno s strani izvajalca dostavljenih detajlih, delavniški dokumentaciji, montažni dokumentaciji, vzorcih, talonih in barvnih kartah.
</t>
  </si>
  <si>
    <t>RUŠITVENA DELA</t>
  </si>
  <si>
    <t>skupaj PRIPRAVLJALNA DELA</t>
  </si>
  <si>
    <t>dopolnitev požarnega reda</t>
  </si>
  <si>
    <t>Projekt za obratovanje in vzdrževanje objekta in okolice (POV) ločeno izdelano za upravnika in vzdrževalce posameznih delov (3 izvodi - papir in elektronska oblika). Pred predajo objekta izvesti šolanje uporabnikov, hišnika oz. upravnika objekta.</t>
  </si>
  <si>
    <t xml:space="preserve">Izdelava PID </t>
  </si>
  <si>
    <t>Organizacija gradbišča, ki zajema ograditev gradbišča, izdelava zaščite gradbišča proti uhajanju prahu prosti sosednjim prostorom, gradbiščna tabla, gradbiščni kontejnerji, priklop na elektriko ter vodo s porabo energentov ter načrt ureditve gradbišča</t>
  </si>
  <si>
    <t>Izvedba ukrepov iz varnostnega načrta, redno vodenje knjige ukrepov varovanja zdravja in varnosti pri delu, (vodenje evidence, redni vpisi…)</t>
  </si>
  <si>
    <t xml:space="preserve">Izdelava varnostnega načrta </t>
  </si>
  <si>
    <t xml:space="preserve">Pred pričetkom del mora izvajalec pripraviti gradbišče in vso potrebno dokumentacijo za izvajanje del po popisu. Ponudba mora  vsebovati vsa pripravljalna, organizacijska dela, transporte, dobave, montaže, snemanje mer, odre in pripomočke za izvajanje. V ponudbo mora biti vključeno prav tako čiščenje gradbišča za opravljenimi deli.
Pri ponudbi je potrebno upoštevati splošna in zakonska pravila, ki veljajo za razpise.
Sestavni del ponudbe mora biti popis v originalu (ne prepisan).
V postavkah, ki v popisu niso natančno opredeljene je  izvedbo, materiale, detajle in montažo ponuditi in izvesti po pravilih stroke in veljavnih standardih.
Projektant je odgovoren za določanje oblike, izgleda, barv in obdelav, ki jih potrjuje po predhodno s strani izvajalca dostavljenih detajlih, delavniški dokumentaciji, montažni dokumentaciji, vzorcih, talonih in barvnih kartah.
</t>
  </si>
  <si>
    <t>SKUPAJ Z DDV</t>
  </si>
  <si>
    <t>DDV 22%</t>
  </si>
  <si>
    <t>NEPREDVIDENA IN DODATNA DELA 5%</t>
  </si>
  <si>
    <t>H.</t>
  </si>
  <si>
    <t>SLIKOPLESKARSKA</t>
  </si>
  <si>
    <t>MIZARSKA DELA</t>
  </si>
  <si>
    <t>REKAPITULACIJA</t>
  </si>
  <si>
    <t>STRELOVOD SKUPAJ :</t>
  </si>
  <si>
    <t>Gradbena pomoč instalaterjem: prebijanje, vratnje lukenj, dolbljenje vtorov,..</t>
  </si>
  <si>
    <t>Drobni in montažni material</t>
  </si>
  <si>
    <t>Meritve strelovodnih, izdaja zapisnikov, atestov, potrdil</t>
  </si>
  <si>
    <t>Lovilna palica višine h = 1,5 m (oz. 1m nad strešnim ventilatorjem), komplet z podstavkom in podložnim trakom za zaščito strešne kritine.</t>
  </si>
  <si>
    <t>Križna sponka za strelovodni vodnik Φ10mm</t>
  </si>
  <si>
    <t>Strešni nosilec za strelovodni vodnik za ravno streho</t>
  </si>
  <si>
    <t xml:space="preserve">Strelovodni lovilni/ odvodni vod AL/RF Φ10mm položen na tipske strelovodne nosilce </t>
  </si>
  <si>
    <t>Za vse materiale velja-naveden ali enakovreden</t>
  </si>
  <si>
    <t xml:space="preserve">Dobava, montaža, prevozi vnos materiala in opreme, iznos in odvoz embalaže.
Ves drobni montažni, pritrdilni in spojni ter tesnilni material, potreben za izvedbo posamezne postavke.
Zarisovanje in  vsklajevanje z ostalimi izvajalci del.
Zavarovanje, vsa pripravljalna, zaključna in njim sorodna dela.
Skrb za pravilno vgradnjo vseh inštalacijskih cevi v medetažne ab plošče (zadosten medsebojni odmik cevi, namestitev cevi v območja po navodilu nadzora).
Vsa začasna morebitno potrebna zaščitna obbetoniranja instalacij.
Vsa dokazna dokumentacija (meritve, a – testi, garancijski listi, izjave o skladnosti itd), prevedena v slovenski jezik, navodila za vzdrževanje .
Poizkusni zagon naprav in funkcionalna predaja naprav uporabniku.
</t>
  </si>
  <si>
    <t>V opisih je zajeto:</t>
  </si>
  <si>
    <t>4. STRELOVOD</t>
  </si>
  <si>
    <t xml:space="preserve"> POPIS ELEKTROINSTALACIJSKEGA MATERIALA IN DEL </t>
  </si>
  <si>
    <t>Dobava, montaža, prevozi vnos materiala in opreme, iznos in odvoz embalaže.
Vsi manipulativni in njim sorodni stroški ter režijski stroški gradbišča.
Ves drobni montažni, pritrdilni in spojni ter tesnilni material, potreben za izvedbo posamezne postavke.
Zarisovanje in  vsklajevanje z ostalimi izvajalci del.
Zavarovanje, vsa pripravljalna, zaključna in njim sorodna dela.
Tesnenje kabelskih prehodov skozi stene in stropove z namensko tesnilno maso, ter tesnenje vseh kabelskih prehodov na mejah požarnih sektorjev z ognjevarno tesnilno maso.    
Skrb za pravilno vgradnjo vseh inštalacijskih cevi v medetažne ab plošče (zadosten medsebojni odmik cevi, namestitev cevi v območja po navodilu nadzora).
Vsa začasna morebitno potrebna zaščitna obbetoniranja instalacij.
Vsa dokazna dokumentacija (meritve, a – testi, garancijski listi, izjave o skladnosti itd), prevedena v slovenski jezik, navodila za vzdrževanje .
Poizkusni zagon naprav in funkcionalna predaja naprav uporabniku.
Vris vseh sprememb med gradnjo v PZI projekt (podlage za izdelavoPID), najkasneje 30 dni pred tehničnim pregledom objekta.</t>
  </si>
  <si>
    <t>Nov dovodni kabel od obstoječe R-GR do nove E.R.-KUHINJA, kabel            N2XH (XLPE) 5x50mm2 (pred nabavo točno izmeriti potrebno dolžino kabla)</t>
  </si>
  <si>
    <t xml:space="preserve"> Izdelava kabelskega končnika na obstoječem dovodnem kablu  5x50mm² komplet s kabelskimi čevlji</t>
  </si>
  <si>
    <t xml:space="preserve">  NYM 5x16mm²</t>
  </si>
  <si>
    <t xml:space="preserve">  NYM 5x10mm²</t>
  </si>
  <si>
    <t xml:space="preserve">  NYM 5x4mm² </t>
  </si>
  <si>
    <t xml:space="preserve">  NYM 5x1,5mm² </t>
  </si>
  <si>
    <t>Kabliranje sistema nape in prezračevanja kuhinje</t>
  </si>
  <si>
    <t>Dobava in napeljava električnih kablov, položenih delno v beton, delno pod ometom, delno nad ometom v PN ceveh, delno po kabelskih policah, delno v spušcenem stropu na kabelskih priponah, delno v kabelskih jaških, delno v parapetnem kanalu in delno v instalacijskih kanalih, komplet s kabelskimi cevlji. Kabli napeljani skozi uvodnice elementov periferne opreme ter uvodnice krmilne omare ORM, razdelilne omarice ONM v napi in krmilnega panela KPM, skladno z elektro načrtom in seznamom kablov dobavitelja sistema Media. Meritev električnih potencialov.</t>
  </si>
  <si>
    <t>KPL</t>
  </si>
  <si>
    <t xml:space="preserve">  OLFLEX100 5G6</t>
  </si>
  <si>
    <t xml:space="preserve">  OLFLEX110 2x0,75</t>
  </si>
  <si>
    <t xml:space="preserve">  LIYCY 2x0,75</t>
  </si>
  <si>
    <t xml:space="preserve">  OLFLEX100 4G1,5</t>
  </si>
  <si>
    <t xml:space="preserve">  OLFLEX100 3G1,5</t>
  </si>
  <si>
    <t xml:space="preserve">  LIYCY 8x0,75</t>
  </si>
  <si>
    <t xml:space="preserve">  LIYCY 6x0,75</t>
  </si>
  <si>
    <t xml:space="preserve">  OLFLEX110 3x0,75</t>
  </si>
  <si>
    <t xml:space="preserve">  J-Y(ST)Y 2x2x0,6</t>
  </si>
  <si>
    <t xml:space="preserve">  UTP kabel cat. 5</t>
  </si>
  <si>
    <t xml:space="preserve">  H07 V-K 1x6</t>
  </si>
  <si>
    <t>Elektrokanalizacijska cev fleksibilna</t>
  </si>
  <si>
    <t xml:space="preserve">   stgf. Φ 40mm</t>
  </si>
  <si>
    <t>Plastična gibljiva rebrasta cev, znotraj ojačana s spiralno zvito plastično žico, raznih dimenzij, komplet z začetnim in končnim elementom za priklop na uvodnico.</t>
  </si>
  <si>
    <t>Instalacijske cevi nadometne brezhalogene, samougasne, komplet s koleni ter nosilnim in pritrdilnim materialom</t>
  </si>
  <si>
    <t xml:space="preserve">  PN Φ16, PN Φ20, PN Φ25</t>
  </si>
  <si>
    <t>Dvoprekatni inštalacijski kanal kovinske izvedbe. Komplet s pregrado, nosilci, pokrovom, vogali ter spojnim in pritrdilnim materialom, skupaj z podometno dozo za dovodne kable.</t>
  </si>
  <si>
    <t xml:space="preserve"> - dim: 130x72mm</t>
  </si>
  <si>
    <t>Kabelske police, izdelane iz perforirane inox pločevine, komplet s spojnim, nosilnim in pritrdilnim materialom, pokrovi (zagotovljeni galvanski in mehanski spoji med posameznimi segmenti)</t>
  </si>
  <si>
    <t xml:space="preserve"> - kabelska polica PK 200</t>
  </si>
  <si>
    <t xml:space="preserve"> - kabelska polica PK 100-moč</t>
  </si>
  <si>
    <t xml:space="preserve"> - kabelska polica PK 100-šibki tok</t>
  </si>
  <si>
    <t xml:space="preserve"> - kabelska polica PK 50-moč</t>
  </si>
  <si>
    <t xml:space="preserve"> - kabelska polica PK 50-šibki tok</t>
  </si>
  <si>
    <t>Doza GIP komplet s Cu zbiralko</t>
  </si>
  <si>
    <t>Doza DIP komplet s Cu zbiralko</t>
  </si>
  <si>
    <t>Senzor prisotnosti (180°/360°) z 16A relejskim izhodom</t>
  </si>
  <si>
    <t>Podometno stikalo, 250V, komplet z ustrezno dozo, montažnim in okrasnim okvirjem za montažo več stikal skupaj - modularni program. 
(Barva in model po izbiri arhitekta)</t>
  </si>
  <si>
    <t xml:space="preserve">  stikalo navadno IP55</t>
  </si>
  <si>
    <t xml:space="preserve">  stikalo navadno z lučko IP55</t>
  </si>
  <si>
    <t xml:space="preserve">  stikalo izmenično</t>
  </si>
  <si>
    <t xml:space="preserve">  stikalo križno</t>
  </si>
  <si>
    <t>Nadometno stikalo, 250V, komplet z montažnim in okrasnim okvirjem za montažo več stikal skupaj - modularni program zaščite IP55. 
(Barva in model po izbiri arhitekta)</t>
  </si>
  <si>
    <t>Podometna vtičnica, komplet z ustrezno dozo, montažnim in končnim okvirjem - sestavljivi program.
(Barva in model po izbiri arhitekta)</t>
  </si>
  <si>
    <t xml:space="preserve">  250V, 16A, 1P+N+PE, s pokrovom IP55</t>
  </si>
  <si>
    <t xml:space="preserve">  2x250V, 16A, 1P+N+PE, s pokrovom IP55</t>
  </si>
  <si>
    <t xml:space="preserve">  400V, 16A, 3P+N+PE, s pokrovom IP55</t>
  </si>
  <si>
    <t>Podometna vtičnica, komplet z ustrezno dozo za montažo v parapetni kanal, montažnim in končnim okvirjem - sestavljivi program.
(Barva in model po izbiri arhitekta)</t>
  </si>
  <si>
    <t xml:space="preserve">  2x250V, 16A, 1P+N+PE</t>
  </si>
  <si>
    <t xml:space="preserve">Nadometna vtičnica, komplet z ustrezno dozo, montažnim in končnim okvirjem - sestavljivi program, IP44.
</t>
  </si>
  <si>
    <t xml:space="preserve">  250V, 16A, 1P+N+PE s pokorovom IP55</t>
  </si>
  <si>
    <t>Komunikacijska vtičnica RJ 45, kat 6, UTP s samozaporno protiprašno zaščito, za montažo v parapetni kanal, komplet z nosilcem in okvirjem in ostalim pritrdilnim materialom</t>
  </si>
  <si>
    <t>Komunikacijska vtičnica TF s samozaporno protiprašno zaščito, za montažo v parapetni kanal, komplet z nosilcem in okvirjem in ostalim pritrdilnim materialom</t>
  </si>
  <si>
    <t>Telekomunikacijski inštalacijski brezhalogeni kabel 4x2x23 AWG cat. 6 UTP, položen na kabelske police in vpeljan v p/o in n/o instalacijske cevi in položen na kabelske police (in povezava priklop v obstoječi GSO omari na OŠ šoli)</t>
  </si>
  <si>
    <t>Tipka za izklop nape</t>
  </si>
  <si>
    <t xml:space="preserve">  priklop tlačnega stikala v kuhinjskem bloku</t>
  </si>
  <si>
    <t xml:space="preserve">  priklop el. ORM omare nape in povezava/ožičenje upravljalnega panela</t>
  </si>
  <si>
    <t xml:space="preserve">  priklop plinskega sklopa SK42 in plinskega sklopa</t>
  </si>
  <si>
    <t>kmpl.</t>
  </si>
  <si>
    <t xml:space="preserve">  priklop naprav tehnologije kuhinje moči do 1kW</t>
  </si>
  <si>
    <t xml:space="preserve">  priklop naprav tehnologije kuhinje moči do 7kW</t>
  </si>
  <si>
    <t xml:space="preserve">  priklop naprav tehnologije kuhinje moči do 20kW</t>
  </si>
  <si>
    <t xml:space="preserve">  priklop naprav tehnologije kuhinje moči do 40kW</t>
  </si>
  <si>
    <t xml:space="preserve">  priklop obstoječega dvigala</t>
  </si>
  <si>
    <t xml:space="preserve">  priklop kontrole tesnosti plina</t>
  </si>
  <si>
    <t xml:space="preserve">  priklop obstoječe naprave registracija delovnega časa, prijava malic in kosil na obstoječ sistem</t>
  </si>
  <si>
    <t>Demontaža obstoječih inštalacij, vklučno z obstoječim razdelilcem E.R.-KUHINJA, obstoječim dovodnim kablom iz obstoječe R-GR do R-KUHINJA, el.inštalacijami za strojne inštalacije</t>
  </si>
  <si>
    <r>
      <t xml:space="preserve">Požarna zaščita prehodov </t>
    </r>
    <r>
      <rPr>
        <b/>
        <sz val="10"/>
        <rFont val="Arial"/>
        <family val="2"/>
        <charset val="238"/>
      </rPr>
      <t>posameznih</t>
    </r>
    <r>
      <rPr>
        <sz val="10"/>
        <rFont val="Arial"/>
        <family val="2"/>
        <charset val="238"/>
      </rPr>
      <t xml:space="preserve"> električnih, signalnih in komunikacijskih kablov skozi požarne sektorje, ki so lahko masivni zidovi ali stropi ali lahke predelne stene (npr. mavčno kartonske plošče).
</t>
    </r>
    <r>
      <rPr>
        <b/>
        <sz val="10"/>
        <rFont val="Arial"/>
        <family val="2"/>
        <charset val="238"/>
      </rPr>
      <t>Vsi izdelki morajo imeti Slovensko tehnično soglasje. Po požarni zaščiti se preboje označi z odgovarjajočimi nalepkami.</t>
    </r>
  </si>
  <si>
    <t xml:space="preserve">  dim: fi 40mm - Požarna odpornost vsaj 30minut (EI 30)</t>
  </si>
  <si>
    <t xml:space="preserve">  dim: fi 63mm - Požarna odpornost vsaj 30minut (EI 30)</t>
  </si>
  <si>
    <t xml:space="preserve">  dim: 300x100mm - Požarna odpornost vsaj 30minut (EI 30)</t>
  </si>
  <si>
    <t xml:space="preserve">  dim: 100x100mm - Požarna odpornost vsaj 30minut (EI 30)</t>
  </si>
  <si>
    <t>1. OBSTOJEČA R-GR</t>
  </si>
  <si>
    <t xml:space="preserve"> V obstoječo el.omaro v el.prostoru se dogradi naslednjo opremo:</t>
  </si>
  <si>
    <t>v omaro R-GL se montira novo NV 3P podnožje 250A NV01 komplet z novimi varovalkami 3x125A</t>
  </si>
  <si>
    <t>SKUPAJ R-GR:</t>
  </si>
  <si>
    <t>E.R-KUHINJA</t>
  </si>
  <si>
    <t>Nadometna omara izdelana iz pločevine komplet s sidri/nosilci za zidno montažo, z enokrilnimi vrati, opremljena z inštalacijskimi letvami, zaščitnimi okvirji, vrati, tipsko ključavnico in žepom za načrte formata A4 z notranje strani. Vsak element v SB mora imeti oznako iz tripolne sheme.
dim (ŠxVxG): 600/1500/250mm</t>
  </si>
  <si>
    <t>glavno stikalo 200A 3P, komplet z ročico</t>
  </si>
  <si>
    <t>NV varovalčni ločilnik komplet z varovalkami 3x100A</t>
  </si>
  <si>
    <t>NV varovalčni ločilnik komplet z varovalkami 3x63A</t>
  </si>
  <si>
    <t>Varovalčni ločilnik EFD 14 3p, z elektronskim indikatorjem, komplet z taljivimi vložki 3x40A</t>
  </si>
  <si>
    <t>Varovalčni ločilnik EFD 14 3p, z elektronskim indikatorjem, komplet z taljivimi vložki 3x63A</t>
  </si>
  <si>
    <t>Varovalčni ločilnik EFD 14 3p, z elektronskim indikatorjem, komplet z taljivimi vložki 3x80A</t>
  </si>
  <si>
    <t>instalacijski odklopnik 1p B,C 6A</t>
  </si>
  <si>
    <t>instalacijski odklopnik 1p B,C 10A</t>
  </si>
  <si>
    <t>instalacijski odklopnik 1p B,C 16A</t>
  </si>
  <si>
    <t>instalacijski odklopnik 3p C 16A</t>
  </si>
  <si>
    <t>instalacijski odklopnik 3p C 20A</t>
  </si>
  <si>
    <t>instalacijski odklopnik 3p C 25A</t>
  </si>
  <si>
    <t>instalacijski odklopnik 3p C 35A</t>
  </si>
  <si>
    <t>instalacijski odklopnik 3p C 50A</t>
  </si>
  <si>
    <t>RCBO (KZS) 2p/C16/0,03A/tipA</t>
  </si>
  <si>
    <t>RCBO (KZS) 4p/C20/0,3A/tipA</t>
  </si>
  <si>
    <t>RCD (FID) 4p/63/0,03A/tipA</t>
  </si>
  <si>
    <t>RCD (FID) 4p/80/0,03A/tipA</t>
  </si>
  <si>
    <t>Modularni kontaktor 230V/20A/4NC</t>
  </si>
  <si>
    <t>Stikalo za montažo na letev 230V/1-0, preizkus varnostne razsvetljave</t>
  </si>
  <si>
    <t>odvodnik prenapetosti SPD1+2 (275V/50kA)</t>
  </si>
  <si>
    <t>Vtičnica za montažo na DIN letev (250V, 16A, 1P+N+PE)</t>
  </si>
  <si>
    <t>Končno stikalo za montažo na vrata omare</t>
  </si>
  <si>
    <t>Svetilka 18W za montažo v elektro omaro</t>
  </si>
  <si>
    <t>vrstne sponke, drobni vezni in spojni material, uvodnice, DIN letve, pokrovi,…</t>
  </si>
  <si>
    <t>SKUPAJ STIKALNI BLOK E.R-KUHINJA:</t>
  </si>
  <si>
    <t>STIKALNI BLOKI SKUPAJ:</t>
  </si>
  <si>
    <t>(Dobava, montaža,prevozi, zarisovanje, gradbena pomoč)</t>
  </si>
  <si>
    <t xml:space="preserve">Svetilke so navedene komplet s sijalkami in montažnim priborom ter vsemi potrebnimi izrezi za montažo. 
Upoštevane so zasilne svetilke z enourno avtonomijo. 
</t>
  </si>
  <si>
    <t>Svetilke ki so naveden kot ustrezne niso obvezne. Navedene svetilke so bile upoštevane pri izračunih osvetljenosti. Dobavljene svetilke morajo svetlobnotehnično odgovarjati glede doseganja predpisane osvetlitve. Oblikovno ustreznost potrdi arhitekt oziroma investitor.</t>
  </si>
  <si>
    <t>A1</t>
  </si>
  <si>
    <r>
      <t xml:space="preserve">Nadgradna svetilka s prizmatični steklom (PMMA difuzor), LED 30W, 4000K, ohišje iz krivljene dekapirane belo obarvane jeklene pločevine, dimenzije 600mm x 600mm x 85mm, v min. IP 40 izvedbi,  </t>
    </r>
    <r>
      <rPr>
        <b/>
        <sz val="10"/>
        <rFont val="Arial CE"/>
        <charset val="238"/>
      </rPr>
      <t>UGR&lt;19</t>
    </r>
    <r>
      <rPr>
        <sz val="11"/>
        <color theme="1"/>
        <rFont val="Calibri"/>
        <family val="2"/>
        <scheme val="minor"/>
      </rPr>
      <t xml:space="preserve">. Komplet s pritrdilnim in montažnim materialom.
</t>
    </r>
  </si>
  <si>
    <t>B1,C1</t>
  </si>
  <si>
    <t xml:space="preserve">Industrijska svetilka. LED 35W, 4500LM, 840 FO, L1277mm. Ohišje iz polikarbonata, satinirani opalni difuzorj. IP 66. 
Komplet s pritrdilnim in montažnim materialom.
</t>
  </si>
  <si>
    <t>D1</t>
  </si>
  <si>
    <t xml:space="preserve">Svetilka podometna zamontažo v spuščen strop. LED 25W, 1000-2300lm, 9-25W, 350-900mA 840-beli. Delno satinirano steklo, dimenzije fi 242mm, UGR&lt;22. IP44 
Komplet s pritrdilnim in montažnim materialom.
</t>
  </si>
  <si>
    <t xml:space="preserve">Stenska zunanja svetilka v IP44 izvedbi z LED sijalko 12W;E27/60/5050/12W/TB; 3000K, komplet z ustrezno podometno dozo in napajalnikom. Svetilka mora biti skladna z uredbo. 
</t>
  </si>
  <si>
    <t>Obešala primerna za montažo svetilke, za spuščene svetilke na višino spodnjega roba prezračevalnega kanala, ozroma pod kanalom</t>
  </si>
  <si>
    <t>Demontaža obstoječe el inštalacije za razsvetljavo  in obstoječih svetilk in odvoz na deponijo</t>
  </si>
  <si>
    <t>Izvedba meritev osvetljenosti delovnih površin po izvedbi del</t>
  </si>
  <si>
    <t>1. Varnostna razsvetljava</t>
  </si>
  <si>
    <t xml:space="preserve">Nadgradna LED varnostna svetilka za osvetljevanje izhodov z možnostjo namestitve visečega piktograma. Avtonomije 1h, pripravni / trajni spoj.
</t>
  </si>
  <si>
    <t xml:space="preserve">Nadgradna LED varnostna svetilka  za osvetljevanje prostorov. Avtonomije 1h, izhodni svetlobni tok 130lm, pripravni spoj.
</t>
  </si>
  <si>
    <t>V3</t>
  </si>
  <si>
    <t xml:space="preserve">Vgradna LED varnostna svetilka z univerzalno optiko za označevanje hidrantov, ročnih javljalnikov AOJP oz. optika za osvetljevanje prostorov. Avtonomije 1h, pripravni spoj, za priklop na centralni nadzor varnostne razsvetljave.
</t>
  </si>
  <si>
    <t>V4</t>
  </si>
  <si>
    <t xml:space="preserve">Vgradna LED varnostna svetilka z optiko za osvetljevanje evakuacijskih poti. Avtonomije 1h, pripravni spoj, za priklop na centralni nadzor varnostne razsvetljave.
</t>
  </si>
  <si>
    <t>Demontaža obstoječe el inštalacije za varnostno razsvetljavo  in obstoječih varnostnih svetilk in odvoz na deponijo</t>
  </si>
  <si>
    <t>Obešala primerna za montažo varnostne svetilke, za spuščene varnostne svetilke na višino spodnjega roba prezračevalnega kanala, oziroma pod kanalom</t>
  </si>
  <si>
    <t>VODOVOD</t>
  </si>
  <si>
    <t>OGREVANJE</t>
  </si>
  <si>
    <t>PLIN</t>
  </si>
  <si>
    <t>Za vse materiale velja: naveden ali enakovreden</t>
  </si>
  <si>
    <t>SKUPAJ INSTALACIJSKI MATERIAL:</t>
  </si>
  <si>
    <t>GRADBENA POMOČ
instalaterjem: prebijanje, zazidava odprtin, vratnje lukenj</t>
  </si>
  <si>
    <t xml:space="preserve">PRIPRAVA PODATKOV ZA PID 
kompletni tlorisi z vrisanimi vsemi spremembami, ki so nastale med izvedbo. </t>
  </si>
  <si>
    <t>IZDELAVA PID IN POV  PROJEKTA
komplet z navodili za posluževanje in vzdrževanje.</t>
  </si>
  <si>
    <t>PRIPRAVLJALNA DELA
zarisovanje, izmere, poiskusno obratovanje</t>
  </si>
  <si>
    <t>PREVOZ
materiala na gradbišče in zavarovanje</t>
  </si>
  <si>
    <t>SKUPAJ :</t>
  </si>
  <si>
    <t>Drobni materila za montažo.</t>
  </si>
  <si>
    <t xml:space="preserve">KROGELNA PIPA 
Krogelna pipa z navojnimi priključki, primeren za ogrevno vodo do 120°C, PN10, skupaj s tesnilnim materialom </t>
  </si>
  <si>
    <t>AVTOMATSKI ODZRAČEVALNI VENTIL
komplet z dobavo in montažo</t>
  </si>
  <si>
    <t>CEVI</t>
  </si>
  <si>
    <t>Mapress sistemske cevi iz ogljikovega jekla, nelegirano jeklo 1.0034 E 195 (DIN EN 10305) zunaj cinkane
skupaj s fazonskimi kosi, koleni, dodatkom za razrez in spojnim materialom</t>
  </si>
  <si>
    <t xml:space="preserve">IZOLACIJA  </t>
  </si>
  <si>
    <t>Dobava in izolacija cevovodov iz elastomernega zaprtoceličnega materiala na osnovi sintetičnega kavčuka s toplotno prevodnostjo λ0° C ≤ 0.033 W/(mK) in koeficientom odpora difuzije vodne pare µ ≥ 10000, po DIN 4102-del 1, razred B1, težko gorljiv, z dodatkom za razrez in z lepilnim materialom; -10°C ... 105°C;</t>
  </si>
  <si>
    <t xml:space="preserve"> za cevi DN32, debelina izolacije 32 mm</t>
  </si>
  <si>
    <t>Dvakratno pleskanje vidnih kovinskih delov z vročinoodpornim lakom po predhodnem grundiranju</t>
  </si>
  <si>
    <t>Demontaža  in ponovna montaža radiatorjev. (1080x500 in 600x500)</t>
  </si>
  <si>
    <t xml:space="preserve">Demontaža  obstoječega grelnika komplet z odvozom na deponijo </t>
  </si>
  <si>
    <t>Pripravljalna in zaključna dela sestavljena iz:
- praznenje sistema
- izpiranje cevovodov
- tlačni preizkus
- odzračenje sistema
- zagon sistema 
- merjenje tlakov in temperatur
- izdelava zapisnikov</t>
  </si>
  <si>
    <t>IZDELAVA posnetka dejansko izvedenih instalacij
Posnetke se izdeluje skladno z napredovanjem del v različnih fazah izvedbe del</t>
  </si>
  <si>
    <t xml:space="preserve">Izdelava doumentacije PID, </t>
  </si>
  <si>
    <t>KUHINJA</t>
  </si>
  <si>
    <t>SISTEM VARČNE KUHINJSKE NAPE MEDIA</t>
  </si>
  <si>
    <t>Varčna kuhinjska napa</t>
  </si>
  <si>
    <r>
      <t xml:space="preserve">Visoko učinkovita varčna kuhinjska napa izdelana iz inox pločevine kvalitete 1.4301 s sistemom vračanja toplote iz odpadnega zraka v sveži zrak z Eurovent certifikatom in izkoristkom tudi preko 65%. Prenosniki toplote zraka imajo dovolj majhne dimenzije, da jih je možno prati v pomivalnem stroju kuhinje. 
V napo je vgrajen visoko učinkovit sistem filtracije z labirintnim filtrom, kovinskim pletenim filtrom in prenosnikom toplote zraka. Sistem filtracije mora imeti certifikat o učinkovitosti izločanja oljnih par po mikronih oljnih delcev skladno s VDI 2052-1. Labirintni filtri morajo biti vgrajeni pod kotom 45 stopinj skladno z zahtevami požarne varnosti po VDI 2052 in NFPA 96. 
Sveži zrak se vpihuje v kuhinjo po celotnem obodu kuhinje, da se doseže enakomeren odvzem viškov toplote okoli elementov za kuhanje in in s tem skladno s VDI 2052 tudi za 25% manjša potreba po svežem zraku. Kuhinjska napa ima ustrezno konstrukcijo sesalnega področja nape, da zagotavlja ob nižjem pretoku zraka z meritvami dokazano visoko učinkovitost sesanja odpadnega zraka. Pomemben element te konstrukcije je skladno s VDI 2052 vpihavanje manjše količine svežega zraka skozi ozke reže  po celotnem notranjem obodu nape nazaj v napo.
Varčna kuhinjska napa vključuje še:
</t>
    </r>
    <r>
      <rPr>
        <sz val="10"/>
        <rFont val="Arial"/>
        <family val="2"/>
      </rPr>
      <t>•  Perforirana prednja stranica nape za vpih zraka.</t>
    </r>
    <r>
      <rPr>
        <sz val="10"/>
        <color indexed="8"/>
        <rFont val="Arial"/>
        <family val="2"/>
        <charset val="238"/>
      </rPr>
      <t xml:space="preserve">
•  Vodni grelnik za dogrevanje zraka na želeno temperaturo.
•  »By-pass« za prosto hlajenje, reguliran z motornim pogonom.
•  Svetilke vgrajene nad steklom.
•  Kanalski priključki za dovod in odvod zraka.
•  Temperaturna tipala za zrak.</t>
    </r>
  </si>
  <si>
    <t>•  Dodatni kanalski priključki za dovod svežega temperaturno pripravljenega zraka v prostore kuhinje, ki so od kuhinjske nape bolj oddaljeni.</t>
  </si>
  <si>
    <t>Napa naj bo vgrajena skladno s VDI 2025 tako, da je spodnji rob nape oddaljen od tal 2100 mm. Napa naj zato ne presega višine približno 600 mm.</t>
  </si>
  <si>
    <r>
      <t>Pretok od</t>
    </r>
    <r>
      <rPr>
        <sz val="10"/>
        <rFont val="Arial CE"/>
      </rPr>
      <t>vod: 4500</t>
    </r>
    <r>
      <rPr>
        <sz val="10"/>
        <rFont val="Arial CE"/>
        <charset val="238"/>
      </rPr>
      <t xml:space="preserve"> m3/h</t>
    </r>
  </si>
  <si>
    <r>
      <t xml:space="preserve">Padec tlaka v napi odvod: </t>
    </r>
    <r>
      <rPr>
        <sz val="10"/>
        <rFont val="Arial CE"/>
      </rPr>
      <t xml:space="preserve">150 </t>
    </r>
    <r>
      <rPr>
        <sz val="10"/>
        <rFont val="Arial CE"/>
        <charset val="238"/>
      </rPr>
      <t>Pa</t>
    </r>
  </si>
  <si>
    <r>
      <t>Pretok dovod: 56</t>
    </r>
    <r>
      <rPr>
        <sz val="10"/>
        <rFont val="Arial CE"/>
      </rPr>
      <t>00 m</t>
    </r>
    <r>
      <rPr>
        <sz val="10"/>
        <rFont val="Arial CE"/>
        <charset val="238"/>
      </rPr>
      <t>3/h</t>
    </r>
  </si>
  <si>
    <r>
      <t xml:space="preserve">Padec tlaka v napi dovod: </t>
    </r>
    <r>
      <rPr>
        <sz val="10"/>
        <rFont val="Arial CE"/>
      </rPr>
      <t>160 Pa</t>
    </r>
  </si>
  <si>
    <t>Grelnik vodni</t>
  </si>
  <si>
    <r>
      <t>P</t>
    </r>
    <r>
      <rPr>
        <vertAlign val="subscript"/>
        <sz val="10"/>
        <rFont val="Arial"/>
        <family val="2"/>
        <charset val="238"/>
      </rPr>
      <t>gr</t>
    </r>
    <r>
      <rPr>
        <sz val="10"/>
        <rFont val="Arial"/>
        <family val="2"/>
        <charset val="238"/>
      </rPr>
      <t xml:space="preserve"> = 28</t>
    </r>
    <r>
      <rPr>
        <sz val="10"/>
        <color indexed="10"/>
        <rFont val="Arial"/>
        <family val="2"/>
        <charset val="238"/>
      </rPr>
      <t xml:space="preserve"> </t>
    </r>
    <r>
      <rPr>
        <sz val="10"/>
        <rFont val="Arial"/>
        <family val="2"/>
        <charset val="238"/>
      </rPr>
      <t>kW</t>
    </r>
  </si>
  <si>
    <r>
      <t>T</t>
    </r>
    <r>
      <rPr>
        <vertAlign val="subscript"/>
        <sz val="10"/>
        <rFont val="Arial"/>
        <family val="2"/>
        <charset val="238"/>
      </rPr>
      <t>vode</t>
    </r>
    <r>
      <rPr>
        <sz val="10"/>
        <rFont val="Arial"/>
        <family val="2"/>
        <charset val="238"/>
      </rPr>
      <t xml:space="preserve"> = 70/50 °C</t>
    </r>
  </si>
  <si>
    <r>
      <t>Q</t>
    </r>
    <r>
      <rPr>
        <vertAlign val="subscript"/>
        <sz val="10"/>
        <rFont val="Arial"/>
        <family val="2"/>
        <charset val="238"/>
      </rPr>
      <t>vode</t>
    </r>
    <r>
      <rPr>
        <sz val="10"/>
        <rFont val="Arial"/>
        <family val="2"/>
        <charset val="238"/>
      </rPr>
      <t xml:space="preserve"> = 1,2 m3/h</t>
    </r>
  </si>
  <si>
    <t>Dimenzije kuhinjske nape:</t>
  </si>
  <si>
    <t>Dolžina L = 2950 mm</t>
  </si>
  <si>
    <t>Širina B = 2400 mm</t>
  </si>
  <si>
    <t>Višina H = 620 mm</t>
  </si>
  <si>
    <t>Ustreza varčna kuhinjska napa Media-D 2950 x 2400 sredinska izvedba proizvajalca Provent ali enakovredno.</t>
  </si>
  <si>
    <t>Hidravlični modul za vodno gretje vgrajen v napo</t>
  </si>
  <si>
    <t>Hidravlični modul sestavljajo: regulacijski ventil z motornim pogonom, črpalka, dušilni ventil, zapiralna ventila, izpustno-polnilni ventil in potopna temperaturna tipala za merjenje temperature dovedene in odvedene vode.</t>
  </si>
  <si>
    <r>
      <t xml:space="preserve">Ustreza hidravlični modul za vodno gretje </t>
    </r>
    <r>
      <rPr>
        <sz val="10"/>
        <rFont val="Arial CE"/>
        <charset val="238"/>
      </rPr>
      <t>proizvajalca Provent ali enakovredno.</t>
    </r>
  </si>
  <si>
    <r>
      <t>Končna sestava varčne nape</t>
    </r>
    <r>
      <rPr>
        <b/>
        <sz val="10"/>
        <color indexed="17"/>
        <rFont val="Arial CE"/>
        <charset val="238"/>
      </rPr>
      <t xml:space="preserve"> </t>
    </r>
    <r>
      <rPr>
        <b/>
        <sz val="10"/>
        <rFont val="Arial CE"/>
        <charset val="238"/>
      </rPr>
      <t>na objektu</t>
    </r>
  </si>
  <si>
    <t xml:space="preserve">Zajema končno sestavo kuhinjske nape s sestavnimi deli iz nerjaveče pločevine, ko so osrednji deli kuhinjske nape skladno z navodili obešeni na strop, priklopljeni na prezračevalni sistem in na sistem vodnega ogrevanja. Montaža se izvede preden se pod napo postavijo termični bloki. V kolikor so termični bloki obstoječi, jih mora naročnik zaščititi tako, da serviser lahko hodi po njih. </t>
  </si>
  <si>
    <t>KLASIČNA ODVODNA NAPA NAD STENSKIM TERMIČNIM BLOKOM</t>
  </si>
  <si>
    <t>demontaža in ponovna montaža obstoječe klasične nape</t>
  </si>
  <si>
    <t>Regulacijska omara</t>
  </si>
  <si>
    <t>Regulacijska omara nadometne izvedbe, izdelana v zaščiti IP20. V omaro so vgrajeni PLC krmilnik za vodenje celotnega sistema varčne nape,  elementi stikalne tehnike, zaščita, sponke, glavno električno stikalo.
Regulacijska omara vključuje regulacijski sistem z naslednjimi glavnimi funkcijami:</t>
  </si>
  <si>
    <t>• Korekcija dovedene količine zraka z glavno varčno napo za kompenzacijo podtlaka, ki nastane pri vklopu dodatnih odvodov zraka (odvodnih kuhinjskih nap).</t>
  </si>
  <si>
    <t>• Vodenje ventilatorja za dovod svežega zraka iz glavne varčne nape v bolj oddaljene prostore kuhinje.</t>
  </si>
  <si>
    <t>• Kratkotrajno povečanje pretoka zraka ob odpiranju vrat termičnega elementa pod napo.</t>
  </si>
  <si>
    <t>• Vodenje EC ventilatorjev.</t>
  </si>
  <si>
    <t>• Vodenje hidravličnega modula v glavni varčni nape za dogrevanje zraka.</t>
  </si>
  <si>
    <t>• Samodejno vklapljanje in izklapljanje nape po nastavljenem tedenskem urniku.</t>
  </si>
  <si>
    <t>• Izvajanje varnostnih in zaščitnih funkcij.</t>
  </si>
  <si>
    <t>• Alarmiranje motenj in izpadov.</t>
  </si>
  <si>
    <t>• Zgodovina motenj in izpadov.</t>
  </si>
  <si>
    <t>• Avtonomen pretok zraka za vsako napo posebej.</t>
  </si>
  <si>
    <t>Ustreza regulacijska omara ORM-EC-CR-1PLC z regulacijskim sistemom Kitcon proizvajalca Provent ali enakovredno.</t>
  </si>
  <si>
    <t>Funkcionalni moduli regulacijskega sistema</t>
  </si>
  <si>
    <t>Varčevalni sistem samodejnega prilagajanja pretoka zraka intenzivnosti kuhanja za glavno varčno napo</t>
  </si>
  <si>
    <t>Sistem občutno zniža povprečen pretok zraka, ki je tudi za več kot 50% nižji od projektiranega pretoka, kar omogoča ustrezen prihranek toplotne energije za ogrevanje in prihranek električne energije za ventilatorje. Skupni varčevalni učinek tega varčevalnega sistema v kombinaciji z drugimi varčevalnimi sistemi varčne kuhinjske nape omogoča v času ogrevanja tudi preko 90% prihranka toplotne energije in v celotnem letnem obdobju tudi preko 60% prihranka električne energije za ventilatorje. Sistem vključuje:
• Krmiljenje sistema
• Ustrezne senzorje
• Zagon in nastavitve sistema</t>
  </si>
  <si>
    <t>Ustreza FM-AVFC2 sistem avtomatične regulacije pretoka zraka  (napa z dvema odvodnima priključkoma za zrak)  proizvajalca Provent ali enakovredno.</t>
  </si>
  <si>
    <t>PERIFERNA OPREMA PREZRAČEVALNEGA SISTEMA KUHINJE</t>
  </si>
  <si>
    <t>Panel za upravljanje glavne varčne kuhinjske nape nadometne izvedbe z naslednjimi funkcijami:</t>
  </si>
  <si>
    <t>• Nastavljanje in spremljanje obratovalnih parametrov sistema.</t>
  </si>
  <si>
    <t>• Signaliziranje vrste napake, zamašenosti dovodnega filtra in potrebe po pranju odvodnega filtra.</t>
  </si>
  <si>
    <t>• Resetiranje napak sistema.</t>
  </si>
  <si>
    <t>Ustreza krmilni panel KPM-TS s "touch" zaslonom proizvajalca Provent ali enakovredno.</t>
  </si>
  <si>
    <t>Periferna oprema glavne varčne kuhinjske nape</t>
  </si>
  <si>
    <t>Kanalsko temperaturno tipalo zunanjega zraka NTC</t>
  </si>
  <si>
    <t>Kanalsko temperaturno tipalo zavrženega zraka NTC</t>
  </si>
  <si>
    <t>Prostorsko temperaturno tipalo NTC</t>
  </si>
  <si>
    <t>Periferna oprema odvodne nape nad konvekcijsko pečico vezane na skupni odvodni ventilator z glavno varčno napo</t>
  </si>
  <si>
    <t>Hitri 2,5 s motorni pogon 0-10 V 24 VAC za žaluzijo za regulacijo pretoka zraka.</t>
  </si>
  <si>
    <t>Tipalo tlaka 4-20 mA, 0-500  Pa za regulacijo pretoka odvedenega zraka kuhinjske nape.</t>
  </si>
  <si>
    <t>1</t>
  </si>
  <si>
    <t>Stikalo za vklop in izklop prezračevanja (možen kratkočasen povišan pretok ob signalu iz vrat konvekcijske pečice).</t>
  </si>
  <si>
    <t>Stikalo za vklop in preklop med dvema pretokoma odvodne nape -  tripoložajno stikalo 0/1/2.</t>
  </si>
  <si>
    <t>Periferna oprema odvodne rešetke nad pomivalnim strojem vezane na skupni odvodni ventilator z glavno varčno napo</t>
  </si>
  <si>
    <t>Motorni pogon ON/OFF, 24 VAC za žaluzijo za regulacijo pretoka na odvodu zraka.</t>
  </si>
  <si>
    <t>2</t>
  </si>
  <si>
    <t>ELEKTRIČNI PRIKLOP, ZAGON IN ŠOLANJE</t>
  </si>
  <si>
    <t>Uvajanje inštalaterjev v projekt.</t>
  </si>
  <si>
    <t>Električni priklop predhodno s strani inštalaterja dobavljenih in napeljanih kablov za prezračevalni sistem kuhinje. Kabli so napeljani do mikrolokacij elementov periferne opreme, v krmilno omaro, v razdelilno omarico v napi ter označeni skladno z načrtom električnih kablov.</t>
  </si>
  <si>
    <r>
      <t>Zagon prezračevalnega sistema</t>
    </r>
    <r>
      <rPr>
        <sz val="10"/>
        <color indexed="8"/>
        <rFont val="Arial CE"/>
        <charset val="238"/>
      </rPr>
      <t>.</t>
    </r>
  </si>
  <si>
    <t>Šolanje uporabnika in nastavitev prezračevalnega sistema kuhinje, ko je kuhinja že določen čas v obratovanju.</t>
  </si>
  <si>
    <t>VENTILATORJI IN OPREMA ZA PREZRAČEVANJE KUHINJE</t>
  </si>
  <si>
    <t>Dovodna enoetažna klimatska naprava zunanje izvedbe brez hlajenja</t>
  </si>
  <si>
    <t>Materiali:</t>
  </si>
  <si>
    <t>-         profili: aluminij</t>
  </si>
  <si>
    <t>-         vogalniki: najlon</t>
  </si>
  <si>
    <t>-         zunanji plašč: praškasto barvana pločevina</t>
  </si>
  <si>
    <t>-         notranji plašč: pocinkana pločevina</t>
  </si>
  <si>
    <t>-         dno: pocinkana pločevina</t>
  </si>
  <si>
    <t>-         vodila: Magnelis</t>
  </si>
  <si>
    <t>-         izolacija: Mineralna volna 100kg/m3 kg/m3</t>
  </si>
  <si>
    <t>-         debelina pokrova: 50 mm</t>
  </si>
  <si>
    <t>Naprava je znotraj popolnoma gladka in ima vsa potrebna posluževalna vrata ali posluževalne pokrove za dostop do funkcijskih elementov znotraj ohišja. Po obodu le teh pa je nameščen gumijasti tesnilni profil kvalitete EPDM. Vrata so na okvir pritrjena s tečaji in se zapirajo s kljukami.</t>
  </si>
  <si>
    <t>Vodni priključki grelnikov, hladilnikov in lamelnih rekuperatorjev pa so v notranjosti naprave.</t>
  </si>
  <si>
    <t xml:space="preserve">Naprave so vedno na nosilnem podstavku, ki so izdelani iz pocinkane jeklene pločevine ali AL profilov. V podstavkih so odprtine za dvigovanje z dvigalom, luknje za odvod kondenza in luknje za pritrditev nog z vijačnim spojem. </t>
  </si>
  <si>
    <t>Havbe so nameščene na odprtinah za zajem zunanjega zraka in za izpuh zavrženega zraka pri zunanji izvedbi klimatskih naprav. Izdelane so iz barvane jeklene pločevine in zaščitne mreže iz pocinkane ali praškasto barvane jeklene pločevine.</t>
  </si>
  <si>
    <t>Streha klimatske naprave za zunanjo postavitev je nameščena na zunanji strani stropa klimatske naprave in sega s svojim odkapnim delom preko klimatske naprave. Izdelana je iz barvane jeklene pločevine.</t>
  </si>
  <si>
    <r>
      <t>Mehanske lastnosti ohišja</t>
    </r>
    <r>
      <rPr>
        <sz val="10"/>
        <rFont val="Arial"/>
        <family val="2"/>
        <charset val="238"/>
      </rPr>
      <t xml:space="preserve"> klimatske naprave po EN 1886 so naslednje: </t>
    </r>
  </si>
  <si>
    <t>-        mehanska stabilnost: razred D1</t>
  </si>
  <si>
    <t>-        tesnost ohišja pri negativnem tlaku -400 Pa: razred L1</t>
  </si>
  <si>
    <t>-        tesnost ohišja pri pozitivnem tlaku +700 Pa: razred L1</t>
  </si>
  <si>
    <t>-        tesnost vgrajenih filtrov pri negativnem tlaku -400 Pa: razred F9</t>
  </si>
  <si>
    <t>-        tesnost vgrajenih filtrov pri pozitivnem tlaku +400 Pa: razred F9</t>
  </si>
  <si>
    <t>-        toplotna prehodnost ohišja: razred T2</t>
  </si>
  <si>
    <t>-        faktor toplotnih mostov: razred TB2</t>
  </si>
  <si>
    <t>-        razred požarne odpornosti toplotne izolacije A1 po SIST EN 13501-1</t>
  </si>
  <si>
    <t>Skupni podatki naprave:</t>
  </si>
  <si>
    <t xml:space="preserve"> dolžina: 2820 mm</t>
  </si>
  <si>
    <t xml:space="preserve"> širina: 1360 mm</t>
  </si>
  <si>
    <t xml:space="preserve"> višina: 750 mm</t>
  </si>
  <si>
    <t xml:space="preserve"> teža: 554 kg</t>
  </si>
  <si>
    <t>Pretok zraka skozi napravo:</t>
  </si>
  <si>
    <t>Dovod: 5.600 m3/h</t>
  </si>
  <si>
    <t xml:space="preserve">Proizvajalec: Systemair Slovenija Tip: KA HSO-4/2-S-R-50 </t>
  </si>
  <si>
    <t>DOVOD</t>
  </si>
  <si>
    <r>
      <t>Kasetni filter</t>
    </r>
    <r>
      <rPr>
        <sz val="10"/>
        <rFont val="Arial"/>
        <family val="2"/>
        <charset val="238"/>
      </rPr>
      <t xml:space="preserve"> razreda filtracije G4 po EN 779 dolžine 97 mm, vgrajen v filtrsko ogrodje, ki omogoča tudi stranski izvlek. Posluževanje filtra je s strani skozi posluževalna vrata.</t>
    </r>
  </si>
  <si>
    <r>
      <t xml:space="preserve">Zobniška regulacijska žaluzija </t>
    </r>
    <r>
      <rPr>
        <sz val="10"/>
        <rFont val="Arial"/>
        <family val="2"/>
        <charset val="238"/>
      </rPr>
      <t>razreda tesnosti 2 po EN 1751, z zunanje ležečimi zobniki iz polipropilena PA6+GF30%, z okvirom in loputami iz aluminija EN AW-6060, s tesnenjem med loputami s tesnilnim trakom iz EPDM materiala in s pogonsko osjo iz pocinkanega jekla. Vgrajene so na notranjii strani ohišja in pripravljene za vgradnjo motornega pogona.</t>
    </r>
  </si>
  <si>
    <r>
      <t>Prostotekoči ventilator z EC motorjem in vgradnjo direktno na ventilatorsko steno</t>
    </r>
    <r>
      <rPr>
        <sz val="10"/>
        <rFont val="Arial"/>
        <family val="2"/>
        <charset val="238"/>
      </rPr>
      <t>. Ventilator je brez spiralnega ohišja, ki je postavljen v klimatsko napravo pravokotno na tok zraka, z rotorjem z nazaj zakrivljenimi lopaticami, nameščenim direktno na gredi EC motorja, z zvezno regulacijo števila vrtljajev, postavljen neposredno na ventilatorsko steno. Ventilatorski rotor je dinamično uravnotežen po DIN ISO 1940 del 1 – G 2,5.</t>
    </r>
  </si>
  <si>
    <t>Tehnični podatki:</t>
  </si>
  <si>
    <t>-         Pretok zraka: 5.600 m3/h,</t>
  </si>
  <si>
    <t>-         Zunanji padec tlaka: 450 Pa,</t>
  </si>
  <si>
    <t>-         Število ventilatorjev: 1,</t>
  </si>
  <si>
    <t>-         SFP: 1.079 kW/(m3/h),</t>
  </si>
  <si>
    <t>-         Moč= 2,500 kW - IE4 EC</t>
  </si>
  <si>
    <r>
      <t>Vrečasti filter</t>
    </r>
    <r>
      <rPr>
        <sz val="10"/>
        <rFont val="Arial"/>
        <family val="2"/>
        <charset val="238"/>
      </rPr>
      <t xml:space="preserve"> razreda filtracije F7 po EN 779, dolžine vreč 500 mm, vgrajen v filtrsko ogrodje, ki omogoča tudi stranski izvlek. Posluževanje filtra je s strani skozi posluževalna vrata.</t>
    </r>
  </si>
  <si>
    <r>
      <t>Dušilnik zvoka</t>
    </r>
    <r>
      <rPr>
        <sz val="10"/>
        <rFont val="Arial"/>
        <family val="2"/>
        <charset val="238"/>
      </rPr>
      <t xml:space="preserve"> sestavljen iz ustreznega števila dušilnih kulis širine 200 mm, dolžine 450 mm, izdelanih iz okvirja iz pocinkana pločevina in polnila iz mineralne volne, kaširane s steklenim ovalom, namenjen za doseganje stopnje dušenja:</t>
    </r>
  </si>
  <si>
    <r>
      <t>Fleksibilni priključek</t>
    </r>
    <r>
      <rPr>
        <sz val="9"/>
        <rFont val="Arial"/>
        <family val="2"/>
        <charset val="238"/>
      </rPr>
      <t xml:space="preserve"> razreda tesnosti C po EN13810 in po EN 1507 v območju od ±1500 Pa, je sestavljen iz dveh prirobničnih okvirjev iz pocinkane jeklene pločevine z integriranim tesnilnim trakom iz EPDM gume in fleksibilnega dela iz nehigroskopskega materiala, uporabnega v območju od -10 do+80°C.</t>
    </r>
  </si>
  <si>
    <t>Odvodni ventilator za varčno kuhinjsko napo</t>
  </si>
  <si>
    <t>Odvodni ventilator z motorjem za frekvenčno regulacijo, ki ima elektromotor ločen od toka odpadnega zraka skladno s smernicami.</t>
  </si>
  <si>
    <t>Pretok: 6300 m3/h</t>
  </si>
  <si>
    <t>Projektirani eksterni tlak: 500 Pa</t>
  </si>
  <si>
    <t>Nazivna moč motorja: 1975 W</t>
  </si>
  <si>
    <t>Nazivni tok/napetost: 2,9 A / 400 V</t>
  </si>
  <si>
    <t>Maksimalna temperatura transportiranega zraka 120 ° C</t>
  </si>
  <si>
    <t>Nizka raven zvoka</t>
  </si>
  <si>
    <t>Potenciometer je vključen za enostavno zagon</t>
  </si>
  <si>
    <t>Integrirana zaščita motorja</t>
  </si>
  <si>
    <t>EC-motorji, visoka raven učinkovitosti</t>
  </si>
  <si>
    <t>Motor izven zračnega toka</t>
  </si>
  <si>
    <r>
      <rPr>
        <b/>
        <i/>
        <sz val="10"/>
        <rFont val="Arial"/>
        <family val="2"/>
        <charset val="238"/>
      </rPr>
      <t xml:space="preserve">Systemair, tip:DVNI 500EC </t>
    </r>
    <r>
      <rPr>
        <b/>
        <sz val="10"/>
        <rFont val="Arial"/>
        <family val="2"/>
        <charset val="238"/>
      </rPr>
      <t xml:space="preserve"> </t>
    </r>
  </si>
  <si>
    <t>Ventilator za dovod svežega zraka iz nape v sosednje prostore</t>
  </si>
  <si>
    <t>v zvočno izoliranem ohišju</t>
  </si>
  <si>
    <t>Pretok: 1600 m3/h</t>
  </si>
  <si>
    <t>Projektirani eksterni tlak: 180 Pa</t>
  </si>
  <si>
    <r>
      <t>Nazivna moč motorja: 157</t>
    </r>
    <r>
      <rPr>
        <sz val="10"/>
        <color indexed="8"/>
        <rFont val="Arial CE"/>
        <charset val="238"/>
      </rPr>
      <t xml:space="preserve"> W</t>
    </r>
  </si>
  <si>
    <r>
      <t>Nazivni tok/napetost: 1,3</t>
    </r>
    <r>
      <rPr>
        <sz val="10"/>
        <color indexed="8"/>
        <rFont val="Arial CE"/>
        <charset val="238"/>
      </rPr>
      <t xml:space="preserve"> A / 230 V</t>
    </r>
  </si>
  <si>
    <t>Ustreza EC ventilator v izoliranem ohišju Cubus 7 s TAC motorjem z zvezno regulacijo pretoka ali enakovredno</t>
  </si>
  <si>
    <t>KVADRATNI VRTINČNI DIFUZOR</t>
  </si>
  <si>
    <t xml:space="preserve"> za dovod zraka, z možnostjo nastavitve kota vpiha zraka - izdelan iz jeklene pločevine, ustrezno pobarvan, komplet s priključno komoro, regulirno loputo in s stranskim priključkom</t>
  </si>
  <si>
    <t>Proizvod: KLIMAOPREMA, tip: OAN-L</t>
  </si>
  <si>
    <t>dimenzije: 425x125</t>
  </si>
  <si>
    <t>Aluminijasta odvodna rešetka, kompletno z elementom za regulacijo količine zraka:</t>
  </si>
  <si>
    <t>Proizvod: KLIMAOPREMA, tip: DEV-K-B-A-H-L</t>
  </si>
  <si>
    <t>velikost: 425x225</t>
  </si>
  <si>
    <t>ŽALUZIJE IN MEHANSKI REGULATORJI PRETOKA</t>
  </si>
  <si>
    <r>
      <t xml:space="preserve">Žaluzija  </t>
    </r>
    <r>
      <rPr>
        <sz val="10"/>
        <rFont val="Arial CE"/>
        <charset val="238"/>
      </rPr>
      <t>700x400 za motorni pogon za nastavljanje pretoka zraka na odvodu zraka glavne varčne nape.</t>
    </r>
  </si>
  <si>
    <t>Žaluzija 350x200 za motorni pogon za nastavljanje pretoka zraka na odvodu zraka nape konvektomata.</t>
  </si>
  <si>
    <r>
      <t xml:space="preserve">Žaluzija </t>
    </r>
    <r>
      <rPr>
        <sz val="12"/>
        <rFont val="Arial CE"/>
        <charset val="238"/>
      </rPr>
      <t xml:space="preserve"> </t>
    </r>
    <r>
      <rPr>
        <sz val="12"/>
        <rFont val="Arial"/>
        <family val="2"/>
        <charset val="238"/>
      </rPr>
      <t>ø</t>
    </r>
    <r>
      <rPr>
        <sz val="10"/>
        <rFont val="Arial CE"/>
        <charset val="238"/>
      </rPr>
      <t>250 za motorni pogon za nastavljanje pretokov na odvodu zraka iz prostora za pomivnaje posode.</t>
    </r>
  </si>
  <si>
    <t>Mehanski regulatroji pretoka na dovodu zraka v prostor za pomivanje posode CAR-MR ø200</t>
  </si>
  <si>
    <t>Zračni kanali pravokotnega ali okroglega preseka preseka, izdelani iz pocinkane pločevine, kompletno s fazonskimi kosi, loputami za regulacijo pretoka zraka, in obešalnim  materialom</t>
  </si>
  <si>
    <t>Toplotna izolacija kanalov s samougasljivo in parozaporno izolacijo debeline 13 mm in obdana z Al oblogo, vodotesno in odporna na udarce, spoji dodatno vodoodporno izvedeni</t>
  </si>
  <si>
    <t>Toplotna izolacija kanalov vodenih na prostem, iz kamene volne, debeline 20 mm in obdana z Al oblogo. Vodotesno in odporna na udarce ter UV žarkov, spoji dodatno vodoodporno izvedeni</t>
  </si>
  <si>
    <t>oplašeno z kameno volno in Al pločevino</t>
  </si>
  <si>
    <t>ZRAČNI SPIRO KANALI
okrogle oblike iz pocinkane pločevine, izdelani po DIN 24190 in 24194, vključno s fazonskimi kosi, loputami za regulacijo pretokov zraka, obešali ter tesnilnim in montažnim materialom.</t>
  </si>
  <si>
    <t>Dimenzije: Ø125</t>
  </si>
  <si>
    <t>Dimenzije: Ø160</t>
  </si>
  <si>
    <t>Dimenzije: Ø200</t>
  </si>
  <si>
    <t>Dimenzije: Ø250</t>
  </si>
  <si>
    <t xml:space="preserve">FLEKSIBILNI ZRAČNI KANALI </t>
  </si>
  <si>
    <t xml:space="preserve"> kompletno s toplotno parozaporno izolacijo in z  zvočno dušilno sposobnostjo.</t>
  </si>
  <si>
    <t>Velikost: Ø125</t>
  </si>
  <si>
    <t>Velikost: Ø200</t>
  </si>
  <si>
    <t>Velikost: Ø250</t>
  </si>
  <si>
    <t>REVIZIJSKA VRATCA</t>
  </si>
  <si>
    <t>iz nerjaveče jeklene pločevine za pravokotni zračni kanal.</t>
  </si>
  <si>
    <t>dim: 300x200mm</t>
  </si>
  <si>
    <t>dim: 400x200mm</t>
  </si>
  <si>
    <t>PROFILNO JEKLO</t>
  </si>
  <si>
    <t>za podporo in obešanje zračnih kanalov, vključno pritrdilni material z osnovnim premazom.</t>
  </si>
  <si>
    <t>Proizvod: SIKLA</t>
  </si>
  <si>
    <t>Demontaža OBSTOJEČIH prezračevalnih kanalov in naprav v objektu.</t>
  </si>
  <si>
    <t xml:space="preserve"> - kanalski razvodi</t>
  </si>
  <si>
    <t xml:space="preserve"> - napa</t>
  </si>
  <si>
    <t xml:space="preserve"> - dovodni klimat</t>
  </si>
  <si>
    <t xml:space="preserve"> - odvodni ventilator</t>
  </si>
  <si>
    <t>Merjenje in volumska nastavitev dovodnih in odvodnih elementov, količin zraka ter umerjanje ventilatorjev. Izvedba 2x meritev zimskih in letnih mikroklimatskih toplotnih pogojev v garancijskem roku.</t>
  </si>
  <si>
    <t>KLET</t>
  </si>
  <si>
    <t>KOMPAKTNA PREZRAČEVALNA NAPRAVA</t>
  </si>
  <si>
    <t>Naprava za prisilno prezračevanje z rekuperatorjem toplote odpadnega zraka (izkoristek rekuperacije 79 - 86%). Komplet z nastavljalnikom, EC motorjem, filtrom F7, električnim predgrelnikom za odtaljevanje.Vsi kanalski priključki so s stropne strani naprave.</t>
  </si>
  <si>
    <t>Qdov= 200 m3/h</t>
  </si>
  <si>
    <t xml:space="preserve">Qodv= 200 m3/h, </t>
  </si>
  <si>
    <t>P= 68 W</t>
  </si>
  <si>
    <t>DIMENZIJE:735x768x289 mm</t>
  </si>
  <si>
    <r>
      <t xml:space="preserve">Klimat je horizontalne izvedbe, primeren za montažo pod stropom.
Pri naročilu kontrolirati iz risb  zračne priključke ter posluževanje.
</t>
    </r>
    <r>
      <rPr>
        <b/>
        <sz val="10"/>
        <rFont val="Arial"/>
        <family val="2"/>
      </rPr>
      <t>Pri naročilu kontrolirati velikosti enot.</t>
    </r>
  </si>
  <si>
    <t>Proizvod: MITSUBISHI, tip: LGH-25RVX-E</t>
  </si>
  <si>
    <t xml:space="preserve">Sistem konstrukcij za klimat </t>
  </si>
  <si>
    <t>iz montažnih profilov, odporni proti rjavenju, za montažo klimata velikosti : 1145x1020x460mm , teža = 95 kg</t>
  </si>
  <si>
    <r>
      <t xml:space="preserve">Proizvod: SIKLA   </t>
    </r>
    <r>
      <rPr>
        <b/>
        <i/>
        <u/>
        <sz val="10"/>
        <color indexed="8"/>
        <rFont val="Arial"/>
        <family val="2"/>
        <charset val="238"/>
      </rPr>
      <t>oz. drugo enakovredo!</t>
    </r>
  </si>
  <si>
    <t>DUŠILEC ZVOKA - okrogli</t>
  </si>
  <si>
    <r>
      <t xml:space="preserve">Systemair  </t>
    </r>
    <r>
      <rPr>
        <b/>
        <i/>
        <u/>
        <sz val="10"/>
        <rFont val="Arial"/>
        <family val="2"/>
        <charset val="238"/>
      </rPr>
      <t>oz. drugo enakovredo!</t>
    </r>
  </si>
  <si>
    <r>
      <t xml:space="preserve">dim. </t>
    </r>
    <r>
      <rPr>
        <sz val="10"/>
        <rFont val="Arial"/>
        <family val="2"/>
        <charset val="238"/>
      </rPr>
      <t>Ø</t>
    </r>
    <r>
      <rPr>
        <sz val="10"/>
        <rFont val="Arial"/>
        <family val="2"/>
      </rPr>
      <t xml:space="preserve"> 200-900</t>
    </r>
  </si>
  <si>
    <t>Aluminijasta dovodna / odvodna rešetka, kompletno z elementom za regulacijo količine zraka:</t>
  </si>
  <si>
    <t>PREZRAČEVALNI VENTIL</t>
  </si>
  <si>
    <t xml:space="preserve">za odvod zraka, izdelan iz jeklene pločevine, sestavljen iz ohišja, sedeža in premičnega krožnika, dobavljen kompletno z montažnim materialom, </t>
  </si>
  <si>
    <t>Proizvod: KLIMAOPREMA, tip: ZOV</t>
  </si>
  <si>
    <t>velikost: 100</t>
  </si>
  <si>
    <t>OKROGLA ZAŠČITNA REŠETKA</t>
  </si>
  <si>
    <t xml:space="preserve"> za zunanjo vgradnjo, ustrezno pobarvana (barvo določi arhitekt),  tip</t>
  </si>
  <si>
    <t>Proizvod: KLIMAOPREMA, tip: BLR</t>
  </si>
  <si>
    <t>vel Ø200</t>
  </si>
  <si>
    <t>PLINSKA INSTALACIJA</t>
  </si>
  <si>
    <t xml:space="preserve">CEVOVODI </t>
  </si>
  <si>
    <t>iz črnih jeklenih cevi  iz celega, DIN 1629 del 2, dimenzije DIN 2448, Č.1212, za  plin, spajanje z varjenjem, vključno tesnilni oz. dodajni material. Vključno   pritrditev cevi.</t>
  </si>
  <si>
    <t>ZAŠČITNI PREBOJ SKOZI ZID</t>
  </si>
  <si>
    <t>izdelava preboja, izdelati in dobaviti skupaj z zidnimi sidri, bitumizirano vrvjo in trajno elastičnim kitom za cev DN25:</t>
  </si>
  <si>
    <t>PODPORE ZA CEVNO INSTALACIJO</t>
  </si>
  <si>
    <t>Profilno jeklo z navojnimi palicami in gumi objemkami,  pritrdila, vključno z premazom.</t>
  </si>
  <si>
    <t>ČIŠČENJE INSTALACIJE</t>
  </si>
  <si>
    <t>z izpihovanjem ob uporabi zraka ali inertnega plina kot čistilnega medija po pravilniku TRGI-DVGW 1986 G600.</t>
  </si>
  <si>
    <t>PLESKANJE</t>
  </si>
  <si>
    <t>podpor in nosilne konstrukcije, cevovodov, armatur, opreme in spojnega materiala z 2x epoksi temelj in 2x pokrivni premaz skupne debeline min 135µm, s predhodnim čiščenjem z abrazivi ali ročnim oz.kemičnim čiščenjem ter končni premaz podpor, cevi in nosilnih konstrukcij z rumeno barvo.</t>
  </si>
  <si>
    <t>VARNOSTNI SKLOP</t>
  </si>
  <si>
    <t xml:space="preserve">namenjen varovanju plinskih trošil v kuhinjah. </t>
  </si>
  <si>
    <t>Sestavljen iz:</t>
  </si>
  <si>
    <t>~kovinske filtrirne mrežice</t>
  </si>
  <si>
    <t>~magnetnega ventila 1</t>
  </si>
  <si>
    <t>~magnetnega ventila 2 z bypass-om</t>
  </si>
  <si>
    <t>~tlačnega stikala za plin</t>
  </si>
  <si>
    <t>proizvod: KROMSCHRODER,tip: LSV</t>
  </si>
  <si>
    <t>ELEKTRO STIKALNA OMARICA</t>
  </si>
  <si>
    <t>za vodenje varnostnega sklopa LSV. Skupaj s stikalom za izklop v sili.</t>
  </si>
  <si>
    <t>proizvod: KROMSCHRODER,tip: SO 42</t>
  </si>
  <si>
    <t>TLAČNO STIKALO</t>
  </si>
  <si>
    <t>za namestitev na kuhinjsko napo, skupaj s pritrdilnim materialom.</t>
  </si>
  <si>
    <t xml:space="preserve">MANOMETER, ohišje iz jekla, </t>
  </si>
  <si>
    <t xml:space="preserve">lakiran, premer okrova 100 mm, </t>
  </si>
  <si>
    <t xml:space="preserve">priključni nastavek R 1/2, </t>
  </si>
  <si>
    <t xml:space="preserve">radialno navzdol, merilna </t>
  </si>
  <si>
    <t xml:space="preserve">natančnost 1% od končne </t>
  </si>
  <si>
    <t>vrednosti skale, merilno območje</t>
  </si>
  <si>
    <t xml:space="preserve"> 0 do 150 mbar. </t>
  </si>
  <si>
    <t>ZAPORNA PIPA S TERMIČNIM VAROVALOM</t>
  </si>
  <si>
    <t>za plin, NP4, komplet s spojnim in tesnilnim materialom.</t>
  </si>
  <si>
    <t xml:space="preserve"> KROGELNA ZAPORNA PIPA, za plin, z </t>
  </si>
  <si>
    <t xml:space="preserve">   navojnim priključkom,  </t>
  </si>
  <si>
    <t xml:space="preserve">   ravna izvedba, ohišje iz prešane</t>
  </si>
  <si>
    <t xml:space="preserve">   medenine, z ročico, DN 25. </t>
  </si>
  <si>
    <t>HLADNI OBREMENILNI PREIZKUS</t>
  </si>
  <si>
    <t>predpreizkus in preizkus tesnosti z zrakom ali inertnim plinom z odgovarjajočim tlakom za posamezne odseke plinske instalacije ter izpihovanje cevovodov s komprimiranim zrakom</t>
  </si>
  <si>
    <t xml:space="preserve"> po pravilniku DVGW-TRGI 1986 G600</t>
  </si>
  <si>
    <t>SPUŠČANJE PLINA V NAPELJAVO</t>
  </si>
  <si>
    <t>odzračevanje in izdaja atestov, zagon objekta.</t>
  </si>
  <si>
    <t>Zagon objekta obsega:</t>
  </si>
  <si>
    <t>zaplinjanje</t>
  </si>
  <si>
    <t>pregled in odzračevanje</t>
  </si>
  <si>
    <t>nastavitev regulacijske opreme</t>
  </si>
  <si>
    <t>kontrola delovanja tlačnih regulatorjev</t>
  </si>
  <si>
    <t>izdelava zapisnika o preizkusih.</t>
  </si>
  <si>
    <t xml:space="preserve">   Zagon plinskih trošil v kuhinji </t>
  </si>
  <si>
    <t xml:space="preserve">   z nastavitvijo in izdelavo      </t>
  </si>
  <si>
    <t xml:space="preserve">   zapisnika   </t>
  </si>
  <si>
    <t xml:space="preserve">   Fleksibilna cev deklarirana za  </t>
  </si>
  <si>
    <t xml:space="preserve">   zemeljski plin za povezavo      </t>
  </si>
  <si>
    <t xml:space="preserve">   trošil DN 20, l = 200 mm        </t>
  </si>
  <si>
    <t>Demontaža obstoječih plinskih cevnih razvodov, dim. od DN20 do DN25, vključno z regulacijskimi elementi, v skupni dolžini cca 20 m</t>
  </si>
  <si>
    <t xml:space="preserve"> ter odvozom na odpad</t>
  </si>
  <si>
    <t>ZAKLJUČNA DELA
sestavljena iz:
- izpihovanje cevovoda s komprimiranim zrakom 
- hladni tlačni preizkus
- izdelava zapisnikov, predaja dokumentacije</t>
  </si>
  <si>
    <t>Poz.</t>
  </si>
  <si>
    <t>Opis opreme</t>
  </si>
  <si>
    <t>Proizvajalec in tip</t>
  </si>
  <si>
    <t>Cena/ME
v EUR</t>
  </si>
  <si>
    <t>Skupna cena
v EUR</t>
  </si>
  <si>
    <t>PRITLIČJE</t>
  </si>
  <si>
    <t xml:space="preserve">1. KOMUNIKACIJSKI HODNIK </t>
  </si>
  <si>
    <t>2. POMIVANJE TRANSPORTNE POSODE</t>
  </si>
  <si>
    <t>2.1</t>
  </si>
  <si>
    <t>Sanitarni komplet za umivanje rok</t>
  </si>
  <si>
    <t>Sestavni deli:</t>
  </si>
  <si>
    <t>Umivalnik za roke</t>
  </si>
  <si>
    <t>450 x 400 x 200 mm</t>
  </si>
  <si>
    <r>
      <t>·</t>
    </r>
    <r>
      <rPr>
        <sz val="11"/>
        <color theme="1"/>
        <rFont val="Calibri"/>
        <family val="2"/>
        <scheme val="minor"/>
      </rPr>
      <t>        mešalna baterija s kolenskim vklopom</t>
    </r>
  </si>
  <si>
    <r>
      <t>·</t>
    </r>
    <r>
      <rPr>
        <sz val="11"/>
        <color theme="1"/>
        <rFont val="Calibri"/>
        <family val="2"/>
        <scheme val="minor"/>
      </rPr>
      <t>        mešalni ventil</t>
    </r>
  </si>
  <si>
    <t>izdelano iz inoxa</t>
  </si>
  <si>
    <t>2.2</t>
  </si>
  <si>
    <t>Transportni voziček</t>
  </si>
  <si>
    <t>OBSTOJEČ - NI PREDMET PONUDBE</t>
  </si>
  <si>
    <t>2.3</t>
  </si>
  <si>
    <t>Posoda za odpadke</t>
  </si>
  <si>
    <t>OBSTOJEČA - NI PREDMET PONUDBE</t>
  </si>
  <si>
    <t>2.4</t>
  </si>
  <si>
    <t>Vhodna miza pomivalnega stroja</t>
  </si>
  <si>
    <t>2000+300 x 842/742 x 900 mm</t>
  </si>
  <si>
    <t>·        kotna izvedba</t>
  </si>
  <si>
    <t>zgoraj:</t>
  </si>
  <si>
    <r>
      <t>·</t>
    </r>
    <r>
      <rPr>
        <sz val="11"/>
        <color theme="1"/>
        <rFont val="Calibri"/>
        <family val="2"/>
        <scheme val="minor"/>
      </rPr>
      <t>        usmerjevalni kanal za košare 
500 x 600 mm</t>
    </r>
  </si>
  <si>
    <r>
      <t>·</t>
    </r>
    <r>
      <rPr>
        <sz val="11"/>
        <color theme="1"/>
        <rFont val="Calibri"/>
        <family val="2"/>
        <scheme val="minor"/>
      </rPr>
      <t>        ob steni dvignjen rob 100 mm</t>
    </r>
  </si>
  <si>
    <r>
      <t>·</t>
    </r>
    <r>
      <rPr>
        <sz val="11"/>
        <color theme="1"/>
        <rFont val="Calibri"/>
        <family val="2"/>
        <scheme val="minor"/>
      </rPr>
      <t>        korito 850 x 500 x 300 mm</t>
    </r>
  </si>
  <si>
    <t>·      preboj za enoročno mešalno tuš baterijo poz. 2.5</t>
  </si>
  <si>
    <t>·        izdelana iz inox pločevine debeline min. 1,5 mm, brez lesenih vložkov</t>
  </si>
  <si>
    <t>spodaj:</t>
  </si>
  <si>
    <r>
      <t>·</t>
    </r>
    <r>
      <rPr>
        <sz val="11"/>
        <color theme="1"/>
        <rFont val="Calibri"/>
        <family val="2"/>
        <scheme val="minor"/>
      </rPr>
      <t>        odprto za voziček odpadkov</t>
    </r>
  </si>
  <si>
    <r>
      <t>·</t>
    </r>
    <r>
      <rPr>
        <sz val="11"/>
        <color theme="1"/>
        <rFont val="Calibri"/>
        <family val="2"/>
        <scheme val="minor"/>
      </rPr>
      <t>        odprta polica pod koritom</t>
    </r>
  </si>
  <si>
    <r>
      <t>·</t>
    </r>
    <r>
      <rPr>
        <sz val="11"/>
        <color theme="1"/>
        <rFont val="Calibri"/>
        <family val="2"/>
        <scheme val="minor"/>
      </rPr>
      <t>        odprto za namestitev mehčalca vode</t>
    </r>
  </si>
  <si>
    <t>izdelana iz inoxa</t>
  </si>
  <si>
    <t>2.5</t>
  </si>
  <si>
    <t xml:space="preserve">Namizna pipa (hladna in topla voda) s tuš baterijo za grobo izpiranje ostankov hrane </t>
  </si>
  <si>
    <t>KLARCO</t>
  </si>
  <si>
    <t>·      ročni tuš z zaporo povratnega toka</t>
  </si>
  <si>
    <t xml:space="preserve">·      krogelni zglob med ročnim tušem in cevjo </t>
  </si>
  <si>
    <t>·      vrtljiva nosilna roka</t>
  </si>
  <si>
    <t>·      dvoročna mešalna baterija</t>
  </si>
  <si>
    <t>2.6</t>
  </si>
  <si>
    <t xml:space="preserve">Pomivalni stroj za pomivanje transportne  posode </t>
  </si>
  <si>
    <t>735 x 742 x 1610/2195 mm</t>
  </si>
  <si>
    <t>Izvedba:</t>
  </si>
  <si>
    <r>
      <t>·</t>
    </r>
    <r>
      <rPr>
        <sz val="11"/>
        <color theme="1"/>
        <rFont val="Calibri"/>
        <family val="2"/>
        <scheme val="minor"/>
      </rPr>
      <t>      model s pokrovom (pokrov se odpira navzgor), za delovanje naravnost skozi ali kotno</t>
    </r>
  </si>
  <si>
    <r>
      <t>·</t>
    </r>
    <r>
      <rPr>
        <sz val="11"/>
        <color theme="1"/>
        <rFont val="Calibri"/>
        <family val="2"/>
        <scheme val="minor"/>
      </rPr>
      <t xml:space="preserve">      </t>
    </r>
    <r>
      <rPr>
        <b/>
        <sz val="11"/>
        <color theme="1"/>
        <rFont val="Calibri"/>
        <family val="2"/>
        <charset val="238"/>
        <scheme val="minor"/>
      </rPr>
      <t>4 avtomatski programi pomivanja: 52/70/170/180 sec + specialni programi</t>
    </r>
  </si>
  <si>
    <r>
      <t>·</t>
    </r>
    <r>
      <rPr>
        <sz val="11"/>
        <color theme="1"/>
        <rFont val="Calibri"/>
        <family val="2"/>
        <scheme val="minor"/>
      </rPr>
      <t xml:space="preserve">      </t>
    </r>
    <r>
      <rPr>
        <b/>
        <sz val="11"/>
        <color theme="1"/>
        <rFont val="Calibri"/>
        <family val="2"/>
        <charset val="238"/>
        <scheme val="minor"/>
      </rPr>
      <t>pomivalni ciklus se ne zažene, če filtrov ni ali so nepravilno nameščeni</t>
    </r>
  </si>
  <si>
    <r>
      <t>·</t>
    </r>
    <r>
      <rPr>
        <sz val="11"/>
        <color theme="1"/>
        <rFont val="Calibri"/>
        <family val="2"/>
        <scheme val="minor"/>
      </rPr>
      <t xml:space="preserve">      </t>
    </r>
    <r>
      <rPr>
        <b/>
        <sz val="11"/>
        <color theme="1"/>
        <rFont val="Calibri"/>
        <family val="2"/>
        <charset val="238"/>
        <scheme val="minor"/>
      </rPr>
      <t>shranjevanje izpušne energije:</t>
    </r>
    <r>
      <rPr>
        <sz val="11"/>
        <color theme="1"/>
        <rFont val="Calibri"/>
        <family val="2"/>
        <scheme val="minor"/>
      </rPr>
      <t xml:space="preserve"> pokrov je zaprt z vseh 4 strani, kar omogoča zadrževanje pare in energije v sistemu – prihranek energije: 3 kW/H, manj vlage v kuhinji in boljši higienski pogoji</t>
    </r>
  </si>
  <si>
    <r>
      <t>·</t>
    </r>
    <r>
      <rPr>
        <sz val="11"/>
        <color theme="1"/>
        <rFont val="Calibri"/>
        <family val="2"/>
        <scheme val="minor"/>
      </rPr>
      <t>      zvočno in toplotno izoliran pokrov</t>
    </r>
  </si>
  <si>
    <r>
      <t>·</t>
    </r>
    <r>
      <rPr>
        <sz val="11"/>
        <color theme="1"/>
        <rFont val="Calibri"/>
        <family val="2"/>
        <scheme val="minor"/>
      </rPr>
      <t xml:space="preserve">      </t>
    </r>
    <r>
      <rPr>
        <b/>
        <sz val="11"/>
        <color theme="1"/>
        <rFont val="Calibri"/>
        <family val="2"/>
        <charset val="238"/>
        <scheme val="minor"/>
      </rPr>
      <t>avtomatsko odstranjevanje umazanije:</t>
    </r>
    <r>
      <rPr>
        <sz val="11"/>
        <color theme="1"/>
        <rFont val="Calibri"/>
        <family val="2"/>
        <scheme val="minor"/>
      </rPr>
      <t xml:space="preserve"> inovativen filtrirni sistem odpravlja ročno predčiščenje – umazanija se takoj odstrani v zunanji filter, kar pomeni prihranek pri operativnih stroških in ščiti stroj</t>
    </r>
  </si>
  <si>
    <r>
      <t>·</t>
    </r>
    <r>
      <rPr>
        <sz val="11"/>
        <color theme="1"/>
        <rFont val="Calibri"/>
        <family val="2"/>
        <scheme val="minor"/>
      </rPr>
      <t xml:space="preserve">      </t>
    </r>
    <r>
      <rPr>
        <b/>
        <sz val="11"/>
        <color theme="1"/>
        <rFont val="Calibri"/>
        <family val="2"/>
        <charset val="238"/>
        <scheme val="minor"/>
      </rPr>
      <t>upravljanje z viri:</t>
    </r>
    <r>
      <rPr>
        <sz val="11"/>
        <color theme="1"/>
        <rFont val="Calibri"/>
        <family val="2"/>
        <scheme val="minor"/>
      </rPr>
      <t xml:space="preserve"> nenehno merjenje kakovosti pralne vode in ohranja količino potrebne vode za izpiranje na minimumu, da bi zagotovili popolnoma higienski rezultat pomivanja</t>
    </r>
  </si>
  <si>
    <r>
      <t>·</t>
    </r>
    <r>
      <rPr>
        <sz val="11"/>
        <color theme="1"/>
        <rFont val="Calibri"/>
        <family val="2"/>
        <scheme val="minor"/>
      </rPr>
      <t xml:space="preserve">      </t>
    </r>
    <r>
      <rPr>
        <b/>
        <sz val="11"/>
        <color theme="1"/>
        <rFont val="Calibri"/>
        <family val="2"/>
        <charset val="238"/>
        <scheme val="minor"/>
      </rPr>
      <t>XL pomivalna komora</t>
    </r>
    <r>
      <rPr>
        <sz val="11"/>
        <color theme="1"/>
        <rFont val="Calibri"/>
        <family val="2"/>
        <scheme val="minor"/>
      </rPr>
      <t>: za pomivanje do 24 krožnikov/košaro ali do 8 pladnjev dim. 600 x 400 mm ali 8 pladnjev dim 660 x 500 mm ali do 2 posod GN 1/1</t>
    </r>
  </si>
  <si>
    <r>
      <t>·</t>
    </r>
    <r>
      <rPr>
        <sz val="11"/>
        <color theme="1"/>
        <rFont val="Calibri"/>
        <family val="2"/>
        <scheme val="minor"/>
      </rPr>
      <t>      indikator za prikaz ostanka časa pomivanja</t>
    </r>
  </si>
  <si>
    <r>
      <t>·</t>
    </r>
    <r>
      <rPr>
        <sz val="11"/>
        <color theme="1"/>
        <rFont val="Calibri"/>
        <family val="2"/>
        <scheme val="minor"/>
      </rPr>
      <t>      signal za pomanjkanje detergenta in izpiralnih sredstev</t>
    </r>
  </si>
  <si>
    <r>
      <t>·</t>
    </r>
    <r>
      <rPr>
        <sz val="11"/>
        <color theme="1"/>
        <rFont val="Calibri"/>
        <family val="2"/>
        <scheme val="minor"/>
      </rPr>
      <t>      senzor za blokiranost filtrov</t>
    </r>
  </si>
  <si>
    <r>
      <t>·</t>
    </r>
    <r>
      <rPr>
        <sz val="11"/>
        <color theme="1"/>
        <rFont val="Calibri"/>
        <family val="2"/>
        <scheme val="minor"/>
      </rPr>
      <t xml:space="preserve">      rezervoar lociran v notranjosti aparata in oblikovan tako, da ni nobenih higiensko problematičnih kotov in robov </t>
    </r>
  </si>
  <si>
    <r>
      <t>·</t>
    </r>
    <r>
      <rPr>
        <sz val="11"/>
        <color theme="1"/>
        <rFont val="Calibri"/>
        <family val="2"/>
        <scheme val="minor"/>
      </rPr>
      <t xml:space="preserve">      </t>
    </r>
    <r>
      <rPr>
        <b/>
        <sz val="11"/>
        <color theme="1"/>
        <rFont val="Calibri"/>
        <family val="2"/>
        <charset val="238"/>
        <scheme val="minor"/>
      </rPr>
      <t>pomivalne in izpiralne roke:</t>
    </r>
    <r>
      <rPr>
        <sz val="11"/>
        <color theme="1"/>
        <rFont val="Calibri"/>
        <family val="2"/>
        <scheme val="minor"/>
      </rPr>
      <t xml:space="preserve"> za lažje čiščenje jih z eno roko odstranite iz komore, kakor tudi montirate nazaj; brez uporabe kakršnegakoli orodja</t>
    </r>
  </si>
  <si>
    <r>
      <t>·</t>
    </r>
    <r>
      <rPr>
        <sz val="11"/>
        <color theme="1"/>
        <rFont val="Calibri"/>
        <family val="2"/>
        <scheme val="minor"/>
      </rPr>
      <t>      odstranljiva vodila košar</t>
    </r>
  </si>
  <si>
    <r>
      <t>·</t>
    </r>
    <r>
      <rPr>
        <sz val="11"/>
        <color theme="1"/>
        <rFont val="Calibri"/>
        <family val="2"/>
        <scheme val="minor"/>
      </rPr>
      <t xml:space="preserve">      zaščita črpalk (filter) pred mehanskimi poškodbami </t>
    </r>
  </si>
  <si>
    <r>
      <t>·</t>
    </r>
    <r>
      <rPr>
        <sz val="11"/>
        <color theme="1"/>
        <rFont val="Calibri"/>
        <family val="2"/>
        <scheme val="minor"/>
      </rPr>
      <t xml:space="preserve">      </t>
    </r>
    <r>
      <rPr>
        <b/>
        <sz val="11"/>
        <color theme="1"/>
        <rFont val="Calibri"/>
        <family val="2"/>
        <charset val="238"/>
        <scheme val="minor"/>
      </rPr>
      <t xml:space="preserve">vgrajen </t>
    </r>
    <r>
      <rPr>
        <sz val="11"/>
        <color theme="1"/>
        <rFont val="Calibri"/>
        <family val="2"/>
        <scheme val="minor"/>
      </rPr>
      <t>štiri-stopenjski fini filtrirni sistem nepretrgoma filtrira pomivalno vodo za boljše rezultate pomivanja in prihranek čistilnih in izpiralnih sredstev do 30%</t>
    </r>
  </si>
  <si>
    <r>
      <t>·</t>
    </r>
    <r>
      <rPr>
        <sz val="11"/>
        <color theme="1"/>
        <rFont val="Calibri"/>
        <family val="2"/>
        <scheme val="minor"/>
      </rPr>
      <t xml:space="preserve">      </t>
    </r>
    <r>
      <rPr>
        <b/>
        <sz val="11"/>
        <color theme="1"/>
        <rFont val="Calibri"/>
        <family val="2"/>
        <charset val="238"/>
        <scheme val="minor"/>
      </rPr>
      <t>pomivalni sistem:</t>
    </r>
    <r>
      <rPr>
        <sz val="11"/>
        <color theme="1"/>
        <rFont val="Calibri"/>
        <family val="2"/>
        <scheme val="minor"/>
      </rPr>
      <t xml:space="preserve"> ločeno vrteči se štiri-peresni pomivalni roki zagotavljata dinamično moč pomivanja</t>
    </r>
  </si>
  <si>
    <t>·      koncept enostavnega čiščenja: nekatere dele stroja je potrebno vsak dan očistiti in za jasen prikaz operaterju, katere dele je potrebno odstraniti iz stroja za čiščenje, so le ti označeni z  oznakami, kar omogoča hitrejše in enostavnejše čiščenje stroja</t>
  </si>
  <si>
    <r>
      <t>·</t>
    </r>
    <r>
      <rPr>
        <sz val="11"/>
        <color theme="1"/>
        <rFont val="Calibri"/>
        <family val="2"/>
        <scheme val="minor"/>
      </rPr>
      <t xml:space="preserve">      </t>
    </r>
    <r>
      <rPr>
        <b/>
        <sz val="11"/>
        <color theme="1"/>
        <rFont val="Calibri"/>
        <family val="2"/>
        <charset val="238"/>
        <scheme val="minor"/>
      </rPr>
      <t xml:space="preserve">upravljanje: </t>
    </r>
    <r>
      <rPr>
        <sz val="11"/>
        <color theme="1"/>
        <rFont val="Calibri"/>
        <family val="2"/>
        <scheme val="minor"/>
      </rPr>
      <t xml:space="preserve">zagotavlja enostavno in intuitivno rokovanje z eno samo tipko; ko se zaslon aktivira s senzorjem bližine, se vse potrebne informacije prikažejo na velikem zaslonu v obliki jasnega besedila ali simbolov </t>
    </r>
  </si>
  <si>
    <r>
      <t>·</t>
    </r>
    <r>
      <rPr>
        <sz val="11"/>
        <color theme="1"/>
        <rFont val="Calibri"/>
        <family val="2"/>
        <scheme val="minor"/>
      </rPr>
      <t>      USB vmesnik za prenos podatkov</t>
    </r>
  </si>
  <si>
    <r>
      <t>·</t>
    </r>
    <r>
      <rPr>
        <sz val="11"/>
        <color theme="1"/>
        <rFont val="Calibri"/>
        <family val="2"/>
        <scheme val="minor"/>
      </rPr>
      <t xml:space="preserve">      </t>
    </r>
    <r>
      <rPr>
        <b/>
        <sz val="11"/>
        <color theme="1"/>
        <rFont val="Calibri"/>
        <family val="2"/>
        <charset val="238"/>
        <scheme val="minor"/>
      </rPr>
      <t>pomivalni program – dodatna moč:</t>
    </r>
    <r>
      <rPr>
        <sz val="11"/>
        <color theme="1"/>
        <rFont val="Calibri"/>
        <family val="2"/>
        <scheme val="minor"/>
      </rPr>
      <t xml:space="preserve"> izbirni program za visokotlačno pomivanje močno umazane posode</t>
    </r>
  </si>
  <si>
    <r>
      <t>·</t>
    </r>
    <r>
      <rPr>
        <sz val="11"/>
        <color theme="1"/>
        <rFont val="Calibri"/>
        <family val="2"/>
        <scheme val="minor"/>
      </rPr>
      <t xml:space="preserve">      </t>
    </r>
    <r>
      <rPr>
        <b/>
        <sz val="11"/>
        <color theme="1"/>
        <rFont val="Calibri"/>
        <family val="2"/>
        <charset val="238"/>
        <scheme val="minor"/>
      </rPr>
      <t>inteligentno upravljanje z energijo:</t>
    </r>
    <r>
      <rPr>
        <sz val="11"/>
        <color theme="1"/>
        <rFont val="Calibri"/>
        <family val="2"/>
        <scheme val="minor"/>
      </rPr>
      <t xml:space="preserve"> razpoložljiva energija se uporablja nepretrgoma – s tem se kljub nižji moči čas segrevanja skrajša</t>
    </r>
  </si>
  <si>
    <r>
      <t>·</t>
    </r>
    <r>
      <rPr>
        <sz val="11"/>
        <color theme="1"/>
        <rFont val="Calibri"/>
        <family val="2"/>
        <scheme val="minor"/>
      </rPr>
      <t xml:space="preserve">      </t>
    </r>
    <r>
      <rPr>
        <b/>
        <sz val="11"/>
        <color theme="1"/>
        <rFont val="Calibri"/>
        <family val="2"/>
        <charset val="238"/>
        <scheme val="minor"/>
      </rPr>
      <t xml:space="preserve">higienski program </t>
    </r>
    <r>
      <rPr>
        <sz val="11"/>
        <color theme="1"/>
        <rFont val="Calibri"/>
        <family val="2"/>
        <scheme val="minor"/>
      </rPr>
      <t xml:space="preserve">in </t>
    </r>
    <r>
      <rPr>
        <b/>
        <sz val="11"/>
        <color theme="1"/>
        <rFont val="Calibri"/>
        <family val="2"/>
        <charset val="238"/>
        <scheme val="minor"/>
      </rPr>
      <t>higienske tablete:</t>
    </r>
    <r>
      <rPr>
        <sz val="11"/>
        <color theme="1"/>
        <rFont val="Calibri"/>
        <family val="2"/>
        <scheme val="minor"/>
      </rPr>
      <t xml:space="preserve"> odstranijo kalcijev karbonat in ostale usedline s sten rezervoarja</t>
    </r>
  </si>
  <si>
    <r>
      <t>·</t>
    </r>
    <r>
      <rPr>
        <sz val="11"/>
        <color theme="1"/>
        <rFont val="Calibri"/>
        <family val="2"/>
        <scheme val="minor"/>
      </rPr>
      <t>      aparat je opremljen s priključnim kablom, dovodno in odvodno cevjo vode in nepovratnim ventilom</t>
    </r>
  </si>
  <si>
    <t>Pomivalni sistem:</t>
  </si>
  <si>
    <r>
      <t>·</t>
    </r>
    <r>
      <rPr>
        <sz val="11"/>
        <color theme="1"/>
        <rFont val="Calibri"/>
        <family val="2"/>
        <scheme val="minor"/>
      </rPr>
      <t>      2  štiri-peresni vrteči se pomivalni roki (1 zgoraj, 1 spodaj), odstranljivi brez uporabe kakršnegakoli orodja</t>
    </r>
  </si>
  <si>
    <r>
      <t>·</t>
    </r>
    <r>
      <rPr>
        <sz val="11"/>
        <color theme="1"/>
        <rFont val="Calibri"/>
        <family val="2"/>
        <scheme val="minor"/>
      </rPr>
      <t>      šobe so oblikovane tako, da se ne morejo zamašiti</t>
    </r>
  </si>
  <si>
    <r>
      <t>·</t>
    </r>
    <r>
      <rPr>
        <sz val="11"/>
        <color theme="1"/>
        <rFont val="Calibri"/>
        <family val="2"/>
        <scheme val="minor"/>
      </rPr>
      <t>      pomivalne roke, inox filter rezervoarja in ostali filtri se odstranjujejo brez uporabe kakršnegakoli orodja</t>
    </r>
  </si>
  <si>
    <r>
      <t>·</t>
    </r>
    <r>
      <rPr>
        <sz val="11"/>
        <color theme="1"/>
        <rFont val="Calibri"/>
        <family val="2"/>
        <scheme val="minor"/>
      </rPr>
      <t xml:space="preserve">      </t>
    </r>
    <r>
      <rPr>
        <b/>
        <sz val="11"/>
        <color theme="1"/>
        <rFont val="Calibri"/>
        <family val="2"/>
        <charset val="238"/>
        <scheme val="minor"/>
      </rPr>
      <t xml:space="preserve">vgrajen dozator pomivalnega sredstva </t>
    </r>
  </si>
  <si>
    <r>
      <t>·</t>
    </r>
    <r>
      <rPr>
        <sz val="11"/>
        <color theme="1"/>
        <rFont val="Calibri"/>
        <family val="2"/>
        <scheme val="minor"/>
      </rPr>
      <t>      po vsakem pomivalnem ciklusu samočistilni fini filter avtomatično izčrpava umazanijo iz luga</t>
    </r>
  </si>
  <si>
    <r>
      <t>·</t>
    </r>
    <r>
      <rPr>
        <sz val="11"/>
        <color theme="1"/>
        <rFont val="Calibri"/>
        <family val="2"/>
        <scheme val="minor"/>
      </rPr>
      <t xml:space="preserve">      </t>
    </r>
    <r>
      <rPr>
        <b/>
        <sz val="11"/>
        <color theme="1"/>
        <rFont val="Calibri"/>
        <family val="2"/>
        <charset val="238"/>
        <scheme val="minor"/>
      </rPr>
      <t xml:space="preserve">grelni element </t>
    </r>
    <r>
      <rPr>
        <sz val="11"/>
        <color theme="1"/>
        <rFont val="Calibri"/>
        <family val="2"/>
        <scheme val="minor"/>
      </rPr>
      <t>zagotavlja konstantno temperaturo vode 60°C, kar optimizira učinek detergenta</t>
    </r>
  </si>
  <si>
    <r>
      <t>·</t>
    </r>
    <r>
      <rPr>
        <sz val="11"/>
        <color theme="1"/>
        <rFont val="Calibri"/>
        <family val="2"/>
        <scheme val="minor"/>
      </rPr>
      <t>      pomivalna črpalka</t>
    </r>
  </si>
  <si>
    <r>
      <t>·</t>
    </r>
    <r>
      <rPr>
        <sz val="11"/>
        <color theme="1"/>
        <rFont val="Calibri"/>
        <family val="2"/>
        <scheme val="minor"/>
      </rPr>
      <t xml:space="preserve">      vgrajena odvodna črpalka </t>
    </r>
  </si>
  <si>
    <r>
      <t>·</t>
    </r>
    <r>
      <rPr>
        <sz val="11"/>
        <color theme="1"/>
        <rFont val="Calibri"/>
        <family val="2"/>
        <scheme val="minor"/>
      </rPr>
      <t>      prikaz temperature pomivanja na displeju (na pritisk gumba)</t>
    </r>
  </si>
  <si>
    <t>Izpiralni sistem:</t>
  </si>
  <si>
    <r>
      <t>·</t>
    </r>
    <r>
      <rPr>
        <sz val="11"/>
        <color theme="1"/>
        <rFont val="Calibri"/>
        <family val="2"/>
        <scheme val="minor"/>
      </rPr>
      <t>      2 vrteči se izpiralni roki (1 zgoraj, 1 spodaj), odstranljivi brez uporabe kakršnegakoli orodja</t>
    </r>
  </si>
  <si>
    <r>
      <t>·</t>
    </r>
    <r>
      <rPr>
        <sz val="11"/>
        <color theme="1"/>
        <rFont val="Calibri"/>
        <family val="2"/>
        <scheme val="minor"/>
      </rPr>
      <t>      šobe so oblikovane tako, da distribuirajo vodo v vse kote pomivalne komore in se ne morejo zamašiti</t>
    </r>
  </si>
  <si>
    <r>
      <t>·</t>
    </r>
    <r>
      <rPr>
        <sz val="11"/>
        <color theme="1"/>
        <rFont val="Calibri"/>
        <family val="2"/>
        <scheme val="minor"/>
      </rPr>
      <t>      izpiranje: preklopni izpiralni parni cikel znižuje porabo sveže vode na 1,4 lit/cikel – prihranek v višini do 44% vode in kemikalij</t>
    </r>
  </si>
  <si>
    <t xml:space="preserve">·      vgrajen dozator izpiralnega sredstva </t>
  </si>
  <si>
    <r>
      <t>·</t>
    </r>
    <r>
      <rPr>
        <sz val="7"/>
        <color theme="1"/>
        <rFont val="Times New Roman"/>
        <family val="1"/>
        <charset val="238"/>
      </rPr>
      <t xml:space="preserve">      </t>
    </r>
    <r>
      <rPr>
        <sz val="11"/>
        <color theme="1"/>
        <rFont val="Times New Roman"/>
        <family val="1"/>
        <charset val="238"/>
      </rPr>
      <t>termostatsko voden pretočni grelec z nastavljivo temperaturo</t>
    </r>
  </si>
  <si>
    <r>
      <t>·</t>
    </r>
    <r>
      <rPr>
        <sz val="11"/>
        <color theme="1"/>
        <rFont val="Calibri"/>
        <family val="2"/>
        <scheme val="minor"/>
      </rPr>
      <t xml:space="preserve">      vgrajen nepovratni ventil </t>
    </r>
  </si>
  <si>
    <r>
      <t>·</t>
    </r>
    <r>
      <rPr>
        <sz val="11"/>
        <color theme="1"/>
        <rFont val="Calibri"/>
        <family val="2"/>
        <scheme val="minor"/>
      </rPr>
      <t>      vgrajena izpiralna črpalka za izpiranje neodvisno od vodnega pritiska</t>
    </r>
  </si>
  <si>
    <r>
      <t>·</t>
    </r>
    <r>
      <rPr>
        <sz val="11"/>
        <color theme="1"/>
        <rFont val="Calibri"/>
        <family val="2"/>
        <scheme val="minor"/>
      </rPr>
      <t xml:space="preserve">      prikaz temperature izpiranja na displeju </t>
    </r>
  </si>
  <si>
    <t>Voda:</t>
  </si>
  <si>
    <t>·      Če voda vsebuje visoko stopnjo mineralov, je potreben demineralizator.</t>
  </si>
  <si>
    <t>Košare v kompletu:</t>
  </si>
  <si>
    <t>·      1 košara za krožnike 500 x 500 mm</t>
  </si>
  <si>
    <t>·      1 košara za pladnje 500 x 500 mm</t>
  </si>
  <si>
    <t>·      1 plastična košara za pribor z ravnim dnom</t>
  </si>
  <si>
    <r>
      <rPr>
        <sz val="11"/>
        <color theme="1"/>
        <rFont val="Calibri"/>
        <family val="2"/>
        <scheme val="minor"/>
      </rPr>
      <t xml:space="preserve">·      kapaciteta:    </t>
    </r>
    <r>
      <rPr>
        <b/>
        <sz val="11"/>
        <color theme="1"/>
        <rFont val="Calibri"/>
        <family val="2"/>
        <charset val="238"/>
        <scheme val="minor"/>
      </rPr>
      <t xml:space="preserve">70 košar/h </t>
    </r>
  </si>
  <si>
    <t>·      4 programi pomivanja: 52/70/170/180 sec + specialni programi</t>
  </si>
  <si>
    <t xml:space="preserve">·      volumen pomivalnega rezervoarja: 
40 lit </t>
  </si>
  <si>
    <t xml:space="preserve">·      moč pomivalnih črpalk: 2 x 1,1 kW </t>
  </si>
  <si>
    <t>·      poraba sveže vode: 1,4 lit/ciklus</t>
  </si>
  <si>
    <r>
      <t>·</t>
    </r>
    <r>
      <rPr>
        <sz val="11"/>
        <color theme="1"/>
        <rFont val="Calibri"/>
        <family val="2"/>
        <scheme val="minor"/>
      </rPr>
      <t>      vgrajen nepovratni ventil</t>
    </r>
  </si>
  <si>
    <t xml:space="preserve">·      zahtevan pritisk vode: min. 0,8 – max. 10 barov </t>
  </si>
  <si>
    <r>
      <t>·</t>
    </r>
    <r>
      <rPr>
        <sz val="11"/>
        <color theme="1"/>
        <rFont val="Calibri"/>
        <family val="2"/>
        <scheme val="minor"/>
      </rPr>
      <t>      max. temperatura vode za priklop: 60ºC</t>
    </r>
  </si>
  <si>
    <r>
      <t>·</t>
    </r>
    <r>
      <rPr>
        <sz val="11"/>
        <color theme="1"/>
        <rFont val="Calibri"/>
        <family val="2"/>
        <scheme val="minor"/>
      </rPr>
      <t>      potreben pretok vode: 5 lit/min</t>
    </r>
  </si>
  <si>
    <t>Električni podatki:</t>
  </si>
  <si>
    <r>
      <t>·</t>
    </r>
    <r>
      <rPr>
        <sz val="11"/>
        <color theme="1"/>
        <rFont val="Calibri"/>
        <family val="2"/>
        <scheme val="minor"/>
      </rPr>
      <t>      moč zunanjega grelca rezervoarja: 
2,5 kW</t>
    </r>
  </si>
  <si>
    <r>
      <t>·</t>
    </r>
    <r>
      <rPr>
        <sz val="11"/>
        <color theme="1"/>
        <rFont val="Calibri"/>
        <family val="2"/>
        <scheme val="minor"/>
      </rPr>
      <t>      moč bojlerja: 12,4 kW</t>
    </r>
  </si>
  <si>
    <r>
      <t>·</t>
    </r>
    <r>
      <rPr>
        <sz val="11"/>
        <color theme="1"/>
        <rFont val="Calibri"/>
        <family val="2"/>
        <scheme val="minor"/>
      </rPr>
      <t xml:space="preserve">      skupna moč: 17,5 kW; 3 x 35 A </t>
    </r>
  </si>
  <si>
    <r>
      <t>·</t>
    </r>
    <r>
      <rPr>
        <sz val="11"/>
        <color theme="1"/>
        <rFont val="Calibri"/>
        <family val="2"/>
        <scheme val="minor"/>
      </rPr>
      <t>      napajanje: 400 V, 50 Hz</t>
    </r>
  </si>
  <si>
    <t>Dimenzije:</t>
  </si>
  <si>
    <t>·      uporabna višina komore: 
do min. 540 mm</t>
  </si>
  <si>
    <r>
      <t>·</t>
    </r>
    <r>
      <rPr>
        <sz val="11"/>
        <color theme="1"/>
        <rFont val="Calibri"/>
        <family val="2"/>
        <scheme val="minor"/>
      </rPr>
      <t>      dolžina stroja brez ročaja pokrova: 
735 mm</t>
    </r>
  </si>
  <si>
    <r>
      <t>·</t>
    </r>
    <r>
      <rPr>
        <sz val="11"/>
        <color theme="1"/>
        <rFont val="Calibri"/>
        <family val="2"/>
        <scheme val="minor"/>
      </rPr>
      <t>      širina stroja z ročajem pokrova: 
815 mm</t>
    </r>
  </si>
  <si>
    <r>
      <t>·</t>
    </r>
    <r>
      <rPr>
        <sz val="11"/>
        <color theme="1"/>
        <rFont val="Calibri"/>
        <family val="2"/>
        <scheme val="minor"/>
      </rPr>
      <t>      višina stroja z dvignjenim pokrovom: 2195 mm</t>
    </r>
  </si>
  <si>
    <t>Priključne cevi:</t>
  </si>
  <si>
    <r>
      <t>·</t>
    </r>
    <r>
      <rPr>
        <sz val="11"/>
        <color theme="1"/>
        <rFont val="Calibri"/>
        <family val="2"/>
        <scheme val="minor"/>
      </rPr>
      <t>      napajalni kabel dolžine 2500 mm</t>
    </r>
  </si>
  <si>
    <r>
      <t>·</t>
    </r>
    <r>
      <rPr>
        <sz val="11"/>
        <color theme="1"/>
        <rFont val="Calibri"/>
        <family val="2"/>
        <scheme val="minor"/>
      </rPr>
      <t xml:space="preserve">      dovodna tlačna cev vode dolžine 
2000 mm, </t>
    </r>
  </si>
  <si>
    <r>
      <t>·</t>
    </r>
    <r>
      <rPr>
        <sz val="11"/>
        <color theme="1"/>
        <rFont val="Calibri"/>
        <family val="2"/>
        <scheme val="minor"/>
      </rPr>
      <t xml:space="preserve">      odvodna cev vode dolžine 2000 mm, </t>
    </r>
  </si>
  <si>
    <r>
      <t>·</t>
    </r>
    <r>
      <rPr>
        <sz val="11"/>
        <color theme="1"/>
        <rFont val="Calibri"/>
        <family val="2"/>
        <scheme val="minor"/>
      </rPr>
      <t>      cevi za pomivalno in izpiralno sredstvo: vsaka dolžine 2000 mm</t>
    </r>
  </si>
  <si>
    <t>Ostali podatki:</t>
  </si>
  <si>
    <r>
      <t>·</t>
    </r>
    <r>
      <rPr>
        <sz val="11"/>
        <color theme="1"/>
        <rFont val="Calibri"/>
        <family val="2"/>
        <scheme val="minor"/>
      </rPr>
      <t>      stopnja hrupa: 68 dB (A)</t>
    </r>
  </si>
  <si>
    <r>
      <t>·</t>
    </r>
    <r>
      <rPr>
        <sz val="11"/>
        <color theme="1"/>
        <rFont val="Calibri"/>
        <family val="2"/>
        <scheme val="minor"/>
      </rPr>
      <t>      certifikati: CE</t>
    </r>
  </si>
  <si>
    <t>Dodatno:</t>
  </si>
  <si>
    <t>Sistem vrat VAPOSTOP</t>
  </si>
  <si>
    <r>
      <t>·</t>
    </r>
    <r>
      <rPr>
        <sz val="11"/>
        <color theme="1"/>
        <rFont val="Calibri"/>
        <family val="2"/>
        <scheme val="minor"/>
      </rPr>
      <t>        poseben sistem vrat zadrži paro v notranjosti pomivalnega stroja in z vlago nasičen zrak izloči s pomočjo večstopenjskega prezračevanja</t>
    </r>
  </si>
  <si>
    <r>
      <t>·</t>
    </r>
    <r>
      <rPr>
        <sz val="11"/>
        <color theme="1"/>
        <rFont val="Calibri"/>
        <family val="2"/>
        <scheme val="minor"/>
      </rPr>
      <t>        v primerjavi s klasičnimi pomivalnimi stroji je na ta način 90% manjši vnos vlage v prostor¸</t>
    </r>
  </si>
  <si>
    <t>OPOMBA:</t>
  </si>
  <si>
    <t>kot npr. HOBART, AUPL-10A</t>
  </si>
  <si>
    <t>Dodatna oprema:</t>
  </si>
  <si>
    <t>Košara za pladnje</t>
  </si>
  <si>
    <t>600 x 500 x 110 mm</t>
  </si>
  <si>
    <t>Košara z ravnim dnom</t>
  </si>
  <si>
    <t>Mehčalec</t>
  </si>
  <si>
    <t>2.7</t>
  </si>
  <si>
    <t>Izhodna miza pomivalnega stroja</t>
  </si>
  <si>
    <t>ca.1400 x 742 x 900 mm</t>
  </si>
  <si>
    <t>·        usmerjevalni kanal za 2 košari 
600 x 500 mm, z nagibom proti pomivalnemu stroju</t>
  </si>
  <si>
    <r>
      <t>·</t>
    </r>
    <r>
      <rPr>
        <sz val="11"/>
        <color theme="1"/>
        <rFont val="Calibri"/>
        <family val="2"/>
        <scheme val="minor"/>
      </rPr>
      <t>        notranji vogali zaokroženi</t>
    </r>
  </si>
  <si>
    <r>
      <t>·</t>
    </r>
    <r>
      <rPr>
        <sz val="11"/>
        <color theme="1"/>
        <rFont val="Calibri"/>
        <family val="2"/>
        <scheme val="minor"/>
      </rPr>
      <t>        odprta polica, bočno levo pritrjena na pomivalni stroj</t>
    </r>
  </si>
  <si>
    <t>2.8</t>
  </si>
  <si>
    <t>Regal – polica za čisto transportno posodo</t>
  </si>
  <si>
    <t>1975 x 600 x 2000 mm</t>
  </si>
  <si>
    <r>
      <t>·</t>
    </r>
    <r>
      <rPr>
        <sz val="11"/>
        <color theme="1"/>
        <rFont val="Calibri"/>
        <family val="2"/>
        <scheme val="minor"/>
      </rPr>
      <t xml:space="preserve">      2 polni polici, prestavljivi po višini brez uporabe kakršnegakoli orodja </t>
    </r>
  </si>
  <si>
    <r>
      <t>·</t>
    </r>
    <r>
      <rPr>
        <sz val="11"/>
        <color theme="1"/>
        <rFont val="Calibri"/>
        <family val="2"/>
        <scheme val="minor"/>
      </rPr>
      <t xml:space="preserve">      1 rešetkasta polica z nosilci za pokrove GN posod, prestavljiva po višini brez uporabe kakršnegakoli orodja </t>
    </r>
  </si>
  <si>
    <r>
      <t>·</t>
    </r>
    <r>
      <rPr>
        <sz val="11"/>
        <color theme="1"/>
        <rFont val="Calibri"/>
        <family val="2"/>
        <scheme val="minor"/>
      </rPr>
      <t xml:space="preserve">      2 rešetkasti polici, prestavljivi po višini brez uporabe kakršnegakoli orodja </t>
    </r>
  </si>
  <si>
    <r>
      <t>·</t>
    </r>
    <r>
      <rPr>
        <sz val="11"/>
        <color theme="1"/>
        <rFont val="Calibri"/>
        <family val="2"/>
        <scheme val="minor"/>
      </rPr>
      <t>      10 kotnih nosilcev polic</t>
    </r>
  </si>
  <si>
    <r>
      <t>·</t>
    </r>
    <r>
      <rPr>
        <sz val="11"/>
        <color theme="1"/>
        <rFont val="Calibri"/>
        <family val="2"/>
        <scheme val="minor"/>
      </rPr>
      <t>      2 vertikalna nosilca polic iz kvadratnih inox cevi 25 x 25 x 1,25 mm, z možnostjo nastavitve polic na razmiku 150 mm in regulacijskimi nogicami</t>
    </r>
  </si>
  <si>
    <r>
      <t>·</t>
    </r>
    <r>
      <rPr>
        <sz val="11"/>
        <color theme="1"/>
        <rFont val="Calibri"/>
        <family val="2"/>
        <scheme val="minor"/>
      </rPr>
      <t>      križna povezava za trdnost regala iz profilov 50 x 3 mm</t>
    </r>
  </si>
  <si>
    <r>
      <t>·</t>
    </r>
    <r>
      <rPr>
        <sz val="11"/>
        <color theme="1"/>
        <rFont val="Calibri"/>
        <family val="2"/>
        <scheme val="minor"/>
      </rPr>
      <t>      nosilnost: 1200 kg</t>
    </r>
  </si>
  <si>
    <t>2.9</t>
  </si>
  <si>
    <t>1500 x 600 x 2000 mm</t>
  </si>
  <si>
    <r>
      <t>·</t>
    </r>
    <r>
      <rPr>
        <sz val="11"/>
        <color theme="1"/>
        <rFont val="Calibri"/>
        <family val="2"/>
        <scheme val="minor"/>
      </rPr>
      <t xml:space="preserve">      3 rešetkaste police, prestavljive po višini brez uporabe kakršnegakoli orodja </t>
    </r>
  </si>
  <si>
    <t>2.10</t>
  </si>
  <si>
    <t>Transportna posoda</t>
  </si>
  <si>
    <t>3. PRIROČNA DNEVNA SHRAMBA ŽIVIL</t>
  </si>
  <si>
    <t>3.1</t>
  </si>
  <si>
    <t>Hladilna omara 600 lit
LTH</t>
  </si>
  <si>
    <t>3.2</t>
  </si>
  <si>
    <t>Hladilna omara 600 lit
ALPFRIGO</t>
  </si>
  <si>
    <t>3.3</t>
  </si>
  <si>
    <t>Hladilnik s steklenimi vrati</t>
  </si>
  <si>
    <t>580 x 600 x 1980 mm</t>
  </si>
  <si>
    <t>3.4</t>
  </si>
  <si>
    <t>Zamrzovalna skrinja</t>
  </si>
  <si>
    <t>MAXIM</t>
  </si>
  <si>
    <t>750 x 700 x 880 mm</t>
  </si>
  <si>
    <t>3.5</t>
  </si>
  <si>
    <t>Regal – polica za živila in kruh, inox</t>
  </si>
  <si>
    <t>1850 x 590 x 1900 mm</t>
  </si>
  <si>
    <t>·      4 polne police</t>
  </si>
  <si>
    <t>4. PRIPRAVA ZELENJAVE - GROBA IN FINA</t>
  </si>
  <si>
    <t>4.1</t>
  </si>
  <si>
    <t xml:space="preserve">Regal – polica </t>
  </si>
  <si>
    <t>755 x 590 x 1910 mm</t>
  </si>
  <si>
    <t xml:space="preserve">·      4 polne police, </t>
  </si>
  <si>
    <t>4.2</t>
  </si>
  <si>
    <t>Lupilnica krompirja</t>
  </si>
  <si>
    <t>440 x 440 x 1000 mm</t>
  </si>
  <si>
    <t>4.3</t>
  </si>
  <si>
    <t>Miza z 3  koriti</t>
  </si>
  <si>
    <t>1900 x 700 x 850 mm</t>
  </si>
  <si>
    <t>·        3 korita 550 x 550 x 300 mm</t>
  </si>
  <si>
    <t>·        2 x namizna mešalna baterija</t>
  </si>
  <si>
    <t xml:space="preserve">·        rešetkasta polica </t>
  </si>
  <si>
    <t>4.4</t>
  </si>
  <si>
    <t xml:space="preserve">Delovna miza </t>
  </si>
  <si>
    <t>2370 x 700 x 850 mm</t>
  </si>
  <si>
    <t xml:space="preserve">zgoraj: </t>
  </si>
  <si>
    <t xml:space="preserve">·        ob stenah zadaj in bočno dvignjen rob 50 mm, </t>
  </si>
  <si>
    <t>·        odprto</t>
  </si>
  <si>
    <t>5. POMIVANJE KUHINJSKE POSODE</t>
  </si>
  <si>
    <t>5.1</t>
  </si>
  <si>
    <t>5.2</t>
  </si>
  <si>
    <t>Miza za pomivanje posode</t>
  </si>
  <si>
    <t>1875 x 700 x 850 mm</t>
  </si>
  <si>
    <t>·      2 koriti 500 x 500 x 300 mm</t>
  </si>
  <si>
    <t>·      2 x preboj za dvoročno mešalno baterijo poz. 5.3</t>
  </si>
  <si>
    <r>
      <t>·</t>
    </r>
    <r>
      <rPr>
        <sz val="11"/>
        <color theme="1"/>
        <rFont val="Calibri"/>
        <family val="2"/>
        <scheme val="minor"/>
      </rPr>
      <t>        ob stenah zadaj in bočno levo dvignjen rob 100 mm, vsi vogali zaokroženi</t>
    </r>
  </si>
  <si>
    <r>
      <t>·</t>
    </r>
    <r>
      <rPr>
        <sz val="11"/>
        <color theme="1"/>
        <rFont val="Calibri"/>
        <family val="2"/>
        <scheme val="minor"/>
      </rPr>
      <t>        spredaj in bočno desno prelivni rob 
5 mm</t>
    </r>
  </si>
  <si>
    <r>
      <t>·</t>
    </r>
    <r>
      <rPr>
        <sz val="11"/>
        <color theme="1"/>
        <rFont val="Calibri"/>
        <family val="2"/>
        <scheme val="minor"/>
      </rPr>
      <t>        odprta polica 1200 mm</t>
    </r>
  </si>
  <si>
    <r>
      <t>·</t>
    </r>
    <r>
      <rPr>
        <sz val="11"/>
        <color theme="1"/>
        <rFont val="Calibri"/>
        <family val="2"/>
        <scheme val="minor"/>
      </rPr>
      <t>        desno odprto za posodo odpadkov</t>
    </r>
  </si>
  <si>
    <t>5.3</t>
  </si>
  <si>
    <r>
      <t xml:space="preserve">·      </t>
    </r>
    <r>
      <rPr>
        <b/>
        <sz val="11"/>
        <color theme="5"/>
        <rFont val="Calibri"/>
        <family val="2"/>
        <charset val="238"/>
        <scheme val="minor"/>
      </rPr>
      <t>dvoročna</t>
    </r>
    <r>
      <rPr>
        <sz val="11"/>
        <color theme="5"/>
        <rFont val="Calibri"/>
        <family val="2"/>
        <charset val="238"/>
        <scheme val="minor"/>
      </rPr>
      <t xml:space="preserve"> mešalna baterija </t>
    </r>
  </si>
  <si>
    <t>5.4</t>
  </si>
  <si>
    <t>Regal – omara za kuhinjsko posodo</t>
  </si>
  <si>
    <t>1510 x 590 x 1910 mm</t>
  </si>
  <si>
    <t xml:space="preserve">·      3 vertikalni nosilci </t>
  </si>
  <si>
    <t xml:space="preserve">·      bočno in zadaj zaprto </t>
  </si>
  <si>
    <t>6. FINA PRIPRAVA MESA</t>
  </si>
  <si>
    <t>6.1</t>
  </si>
  <si>
    <t>Delovna miza z koritom</t>
  </si>
  <si>
    <t>2700 x 700 x 850 mm</t>
  </si>
  <si>
    <t>·        korito 400 x 500 x 250 mm, poglobljeno v delovno površino</t>
  </si>
  <si>
    <r>
      <t>·</t>
    </r>
    <r>
      <rPr>
        <sz val="11"/>
        <color theme="1"/>
        <rFont val="Calibri"/>
        <family val="2"/>
        <scheme val="minor"/>
      </rPr>
      <t>        ob stenah zadaj in bočno dvignjen rob 100 mm, vsi vogali zaokroženi</t>
    </r>
  </si>
  <si>
    <r>
      <t>·</t>
    </r>
    <r>
      <rPr>
        <sz val="11"/>
        <color theme="1"/>
        <rFont val="Calibri"/>
        <family val="2"/>
        <scheme val="minor"/>
      </rPr>
      <t>        prostor za hlajeni pult poz. 6.3</t>
    </r>
  </si>
  <si>
    <r>
      <t>·</t>
    </r>
    <r>
      <rPr>
        <sz val="11"/>
        <color theme="1"/>
        <rFont val="Calibri"/>
        <family val="2"/>
        <scheme val="minor"/>
      </rPr>
      <t>        predal GN 1/1</t>
    </r>
  </si>
  <si>
    <r>
      <t>·</t>
    </r>
    <r>
      <rPr>
        <sz val="11"/>
        <color theme="1"/>
        <rFont val="Calibri"/>
        <family val="2"/>
        <scheme val="minor"/>
      </rPr>
      <t>        maska pred koritom</t>
    </r>
  </si>
  <si>
    <r>
      <t>·</t>
    </r>
    <r>
      <rPr>
        <sz val="11"/>
        <color theme="1"/>
        <rFont val="Calibri"/>
        <family val="2"/>
        <scheme val="minor"/>
      </rPr>
      <t>        odprta omarica</t>
    </r>
  </si>
  <si>
    <t>izdelan iz inoxa</t>
  </si>
  <si>
    <t>6.2</t>
  </si>
  <si>
    <t>Konzolna polica</t>
  </si>
  <si>
    <t>2700 x 350 x 40 mm</t>
  </si>
  <si>
    <t>6.3</t>
  </si>
  <si>
    <t>Hlajeni pult</t>
  </si>
  <si>
    <t>1270 x 680 x 810 mm</t>
  </si>
  <si>
    <r>
      <t>·</t>
    </r>
    <r>
      <rPr>
        <sz val="11"/>
        <color theme="1"/>
        <rFont val="Calibri"/>
        <family val="2"/>
        <scheme val="minor"/>
      </rPr>
      <t>        t: -2 / +8ºC</t>
    </r>
  </si>
  <si>
    <r>
      <t>·</t>
    </r>
    <r>
      <rPr>
        <sz val="11"/>
        <color theme="1"/>
        <rFont val="Calibri"/>
        <family val="2"/>
        <scheme val="minor"/>
      </rPr>
      <t>        ventilacijsko hlajenje</t>
    </r>
  </si>
  <si>
    <r>
      <t>·</t>
    </r>
    <r>
      <rPr>
        <sz val="11"/>
        <color theme="1"/>
        <rFont val="Calibri"/>
        <family val="2"/>
        <scheme val="minor"/>
      </rPr>
      <t>        elektronska kontrola delovanja</t>
    </r>
  </si>
  <si>
    <r>
      <t>·</t>
    </r>
    <r>
      <rPr>
        <sz val="11"/>
        <color theme="1"/>
        <rFont val="Calibri"/>
        <family val="2"/>
        <scheme val="minor"/>
      </rPr>
      <t>        digitalni prikaz temperature</t>
    </r>
  </si>
  <si>
    <r>
      <t>·</t>
    </r>
    <r>
      <rPr>
        <sz val="11"/>
        <color theme="1"/>
        <rFont val="Calibri"/>
        <family val="2"/>
        <scheme val="minor"/>
      </rPr>
      <t>        elektronsko kontrolirano avtomatsko odtajevanje</t>
    </r>
  </si>
  <si>
    <r>
      <t>·</t>
    </r>
    <r>
      <rPr>
        <sz val="11"/>
        <color theme="1"/>
        <rFont val="Calibri"/>
        <family val="2"/>
        <scheme val="minor"/>
      </rPr>
      <t>        kondenzacijska enota</t>
    </r>
  </si>
  <si>
    <r>
      <t>·</t>
    </r>
    <r>
      <rPr>
        <sz val="11"/>
        <color theme="1"/>
        <rFont val="Calibri"/>
        <family val="2"/>
        <scheme val="minor"/>
      </rPr>
      <t>        zaprt z 2 vrati GN 1/1</t>
    </r>
  </si>
  <si>
    <r>
      <t>·</t>
    </r>
    <r>
      <rPr>
        <sz val="11"/>
        <color theme="1"/>
        <rFont val="Calibri"/>
        <family val="2"/>
        <scheme val="minor"/>
      </rPr>
      <t>        2 mreži GN 1/1</t>
    </r>
  </si>
  <si>
    <r>
      <t>·</t>
    </r>
    <r>
      <rPr>
        <sz val="11"/>
        <color theme="1"/>
        <rFont val="Calibri"/>
        <family val="2"/>
        <scheme val="minor"/>
      </rPr>
      <t>        max. temperatura okolja: +43ºC</t>
    </r>
  </si>
  <si>
    <r>
      <t>·</t>
    </r>
    <r>
      <rPr>
        <sz val="11"/>
        <color theme="1"/>
        <rFont val="Calibri"/>
        <family val="2"/>
        <scheme val="minor"/>
      </rPr>
      <t>        temperatura izhlapevanja: -10ºC</t>
    </r>
  </si>
  <si>
    <r>
      <t>·</t>
    </r>
    <r>
      <rPr>
        <sz val="11"/>
        <color theme="1"/>
        <rFont val="Calibri"/>
        <family val="2"/>
        <scheme val="minor"/>
      </rPr>
      <t>        relativna vlaga: 85 UR</t>
    </r>
  </si>
  <si>
    <t>izdelan iz inoxa 18/10 AISI 304</t>
  </si>
  <si>
    <t>7. TERMIČNA KUHINJA</t>
  </si>
  <si>
    <t>7.1</t>
  </si>
  <si>
    <t>Električna parno-konvekcijska peč</t>
  </si>
  <si>
    <t>MKN</t>
  </si>
  <si>
    <t>7.2</t>
  </si>
  <si>
    <t>Voziček za GN posode</t>
  </si>
  <si>
    <t>7.3</t>
  </si>
  <si>
    <t xml:space="preserve">Ventilacijska napa </t>
  </si>
  <si>
    <t>INSTALACIJE PREZRAČEVANJA</t>
  </si>
  <si>
    <t>1300 x 1500 x 420 mm</t>
  </si>
  <si>
    <t>7.4</t>
  </si>
  <si>
    <t>7.5</t>
  </si>
  <si>
    <t>Plinski kotel</t>
  </si>
  <si>
    <t>800 x 900 x 900 mm</t>
  </si>
  <si>
    <r>
      <t>·</t>
    </r>
    <r>
      <rPr>
        <sz val="11"/>
        <color theme="1"/>
        <rFont val="Calibri"/>
        <family val="2"/>
        <scheme val="minor"/>
      </rPr>
      <t>      zgornji del izdelan v tehniki globokega vleka iz inoxa (AISI 304) z velikim prelivnim območjem in zaobljenimi robovi za lažje čiščenje</t>
    </r>
  </si>
  <si>
    <t xml:space="preserve">·      dno posode iz inoxa (AISI 316) debeline min. 2 mm </t>
  </si>
  <si>
    <r>
      <t>·</t>
    </r>
    <r>
      <rPr>
        <sz val="11"/>
        <color theme="1"/>
        <rFont val="Calibri"/>
        <family val="2"/>
        <scheme val="minor"/>
      </rPr>
      <t xml:space="preserve">      dimenzija okrogle kuhalne posode: </t>
    </r>
  </si>
  <si>
    <t>Ø 592 x 435 mm</t>
  </si>
  <si>
    <r>
      <t>·</t>
    </r>
    <r>
      <rPr>
        <sz val="11"/>
        <color theme="1"/>
        <rFont val="Calibri"/>
        <family val="2"/>
        <scheme val="minor"/>
      </rPr>
      <t xml:space="preserve">      </t>
    </r>
    <r>
      <rPr>
        <b/>
        <sz val="11"/>
        <color theme="1"/>
        <rFont val="Calibri"/>
        <family val="2"/>
        <charset val="238"/>
        <scheme val="minor"/>
      </rPr>
      <t>volumen posode: 150 lit</t>
    </r>
  </si>
  <si>
    <r>
      <t>·</t>
    </r>
    <r>
      <rPr>
        <sz val="11"/>
        <color theme="1"/>
        <rFont val="Calibri"/>
        <family val="2"/>
        <scheme val="minor"/>
      </rPr>
      <t>      posoda z zaobljenimi robovi za lažje čiščenje</t>
    </r>
  </si>
  <si>
    <r>
      <t>·</t>
    </r>
    <r>
      <rPr>
        <sz val="11"/>
        <color theme="1"/>
        <rFont val="Calibri"/>
        <family val="2"/>
        <scheme val="minor"/>
      </rPr>
      <t xml:space="preserve">      pokrov posode izdelan v tehniki globokega vleka iz inoxa (AISI 304), uravnotežen z nastavljivo inox vzmetjo </t>
    </r>
  </si>
  <si>
    <r>
      <t>·</t>
    </r>
    <r>
      <rPr>
        <sz val="11"/>
        <color theme="1"/>
        <rFont val="Calibri"/>
        <family val="2"/>
        <scheme val="minor"/>
      </rPr>
      <t>      ohišje iz inoxa (AISI 304)</t>
    </r>
  </si>
  <si>
    <r>
      <t>·</t>
    </r>
    <r>
      <rPr>
        <sz val="11"/>
        <color theme="1"/>
        <rFont val="Calibri"/>
        <family val="2"/>
        <scheme val="minor"/>
      </rPr>
      <t>      dovod vode (hladne in tople) z vrtljivo pipo in regulacijo nivoja vode na nadzorni plošči</t>
    </r>
  </si>
  <si>
    <r>
      <t>·</t>
    </r>
    <r>
      <rPr>
        <sz val="11"/>
        <color theme="1"/>
        <rFont val="Calibri"/>
        <family val="2"/>
        <scheme val="minor"/>
      </rPr>
      <t>      iztočna pipa</t>
    </r>
  </si>
  <si>
    <r>
      <t>·</t>
    </r>
    <r>
      <rPr>
        <sz val="11"/>
        <color theme="1"/>
        <rFont val="Calibri"/>
        <family val="2"/>
        <scheme val="minor"/>
      </rPr>
      <t>      možnost povezave s sosednjimi elementi brez zatekanja tekočine</t>
    </r>
  </si>
  <si>
    <r>
      <t>·</t>
    </r>
    <r>
      <rPr>
        <sz val="11"/>
        <color theme="1"/>
        <rFont val="Calibri"/>
        <family val="2"/>
        <scheme val="minor"/>
      </rPr>
      <t>      odvod vode iz duplikatorja</t>
    </r>
  </si>
  <si>
    <r>
      <t>·</t>
    </r>
    <r>
      <rPr>
        <sz val="11"/>
        <color theme="1"/>
        <rFont val="Calibri"/>
        <family val="2"/>
        <scheme val="minor"/>
      </rPr>
      <t xml:space="preserve">      </t>
    </r>
    <r>
      <rPr>
        <b/>
        <sz val="11"/>
        <color theme="1"/>
        <rFont val="Calibri"/>
        <family val="2"/>
        <charset val="238"/>
        <scheme val="minor"/>
      </rPr>
      <t>indirektno ogrevanje</t>
    </r>
  </si>
  <si>
    <r>
      <t>·</t>
    </r>
    <r>
      <rPr>
        <sz val="11"/>
        <color theme="1"/>
        <rFont val="Calibri"/>
        <family val="2"/>
        <scheme val="minor"/>
      </rPr>
      <t>      cevast plinski gorilnik s termičnim varovalom, ki ob ugasnjenju plamena v 60 sec avtomatsko prekine dovod plina</t>
    </r>
  </si>
  <si>
    <r>
      <t>·</t>
    </r>
    <r>
      <rPr>
        <sz val="11"/>
        <color theme="1"/>
        <rFont val="Calibri"/>
        <family val="2"/>
        <scheme val="minor"/>
      </rPr>
      <t xml:space="preserve">      varnostni termostat za ustavitev gretja v primeru prenizkega nivoja vode </t>
    </r>
  </si>
  <si>
    <r>
      <t>·</t>
    </r>
    <r>
      <rPr>
        <sz val="11"/>
        <color theme="1"/>
        <rFont val="Calibri"/>
        <family val="2"/>
        <scheme val="minor"/>
      </rPr>
      <t>      vsi funkcionalni deli so dostopni s sprednjega dela za lažje vzdrževanje in servis</t>
    </r>
  </si>
  <si>
    <r>
      <t>·</t>
    </r>
    <r>
      <rPr>
        <sz val="11"/>
        <color theme="1"/>
        <rFont val="Calibri"/>
        <family val="2"/>
        <scheme val="minor"/>
      </rPr>
      <t>      vodna zaščita: IPX5</t>
    </r>
  </si>
  <si>
    <r>
      <t>·</t>
    </r>
    <r>
      <rPr>
        <sz val="11"/>
        <color theme="1"/>
        <rFont val="Calibri"/>
        <family val="2"/>
        <scheme val="minor"/>
      </rPr>
      <t>      priključek plina: R 3/4''</t>
    </r>
  </si>
  <si>
    <r>
      <t>·</t>
    </r>
    <r>
      <rPr>
        <sz val="11"/>
        <color theme="1"/>
        <rFont val="Calibri"/>
        <family val="2"/>
        <scheme val="minor"/>
      </rPr>
      <t>      moč: 22 kW</t>
    </r>
  </si>
  <si>
    <t>7.6</t>
  </si>
  <si>
    <t>Delovni pult 
(izvlečni - za občasno namestitev el. friteze 400 x 700 x 900 mm)</t>
  </si>
  <si>
    <t>580 x 700/950 x 900 mm</t>
  </si>
  <si>
    <t>·      nepravilne oblike</t>
  </si>
  <si>
    <r>
      <t>·</t>
    </r>
    <r>
      <rPr>
        <sz val="11"/>
        <color theme="1"/>
        <rFont val="Calibri"/>
        <family val="2"/>
        <scheme val="minor"/>
      </rPr>
      <t>      sprednji rob izdelan kot poz. 7.5</t>
    </r>
  </si>
  <si>
    <r>
      <t>·</t>
    </r>
    <r>
      <rPr>
        <sz val="11"/>
        <color theme="1"/>
        <rFont val="Calibri"/>
        <family val="2"/>
        <scheme val="minor"/>
      </rPr>
      <t>      odprta omarica s spodnjo polico</t>
    </r>
  </si>
  <si>
    <r>
      <t>·</t>
    </r>
    <r>
      <rPr>
        <sz val="11"/>
        <color theme="1"/>
        <rFont val="Calibri"/>
        <family val="2"/>
        <scheme val="minor"/>
      </rPr>
      <t>      izdelan iz inoxa</t>
    </r>
  </si>
  <si>
    <t>7.7</t>
  </si>
  <si>
    <t>Delovni pult</t>
  </si>
  <si>
    <t>580 x 200 x 900 mm</t>
  </si>
  <si>
    <r>
      <t>·</t>
    </r>
    <r>
      <rPr>
        <sz val="11"/>
        <color theme="1"/>
        <rFont val="Calibri"/>
        <family val="2"/>
        <scheme val="minor"/>
      </rPr>
      <t>      povezava s sosednjim elementom poz. 7.5, brez zatekanja tekočine</t>
    </r>
  </si>
  <si>
    <r>
      <t>·</t>
    </r>
    <r>
      <rPr>
        <sz val="11"/>
        <color theme="1"/>
        <rFont val="Calibri"/>
        <family val="2"/>
        <scheme val="minor"/>
      </rPr>
      <t>      preboj za namestitev visoke mešalne baterije</t>
    </r>
  </si>
  <si>
    <r>
      <t>·</t>
    </r>
    <r>
      <rPr>
        <sz val="11"/>
        <color theme="1"/>
        <rFont val="Calibri"/>
        <family val="2"/>
        <scheme val="minor"/>
      </rPr>
      <t>        odprta omarica s spodnjo polico</t>
    </r>
  </si>
  <si>
    <r>
      <t>·</t>
    </r>
    <r>
      <rPr>
        <sz val="11"/>
        <color theme="1"/>
        <rFont val="Calibri"/>
        <family val="2"/>
        <scheme val="minor"/>
      </rPr>
      <t>        prostor za vgradnjo šuko vtičnice 
13,0 kW; 400 V; za priklop premične friteze</t>
    </r>
  </si>
  <si>
    <t>Visoka mešalna baterija za polnjenje loncev</t>
  </si>
  <si>
    <t xml:space="preserve">·      dvoročna mešalna baterija </t>
  </si>
  <si>
    <t>·      višina iztoka:  do min. 500 mm</t>
  </si>
  <si>
    <r>
      <t>·</t>
    </r>
    <r>
      <rPr>
        <sz val="11"/>
        <color theme="1"/>
        <rFont val="Calibri"/>
        <family val="2"/>
        <scheme val="minor"/>
      </rPr>
      <t>      dolžina izvlečnega (teleskopskega) iztoka: od 400 do 600 mm</t>
    </r>
  </si>
  <si>
    <r>
      <t>·</t>
    </r>
    <r>
      <rPr>
        <sz val="11"/>
        <color theme="1"/>
        <rFont val="Calibri"/>
        <family val="2"/>
        <scheme val="minor"/>
      </rPr>
      <t>      kromirano ohišje</t>
    </r>
  </si>
  <si>
    <r>
      <t>·</t>
    </r>
    <r>
      <rPr>
        <sz val="11"/>
        <color theme="1"/>
        <rFont val="Calibri"/>
        <family val="2"/>
        <scheme val="minor"/>
      </rPr>
      <t xml:space="preserve">      360° obračanje iztočne pipe, </t>
    </r>
  </si>
  <si>
    <r>
      <t>·</t>
    </r>
    <r>
      <rPr>
        <sz val="11"/>
        <color theme="1"/>
        <rFont val="Calibri"/>
        <family val="2"/>
        <scheme val="minor"/>
      </rPr>
      <t>      izliv s ¾'' regulatorsko šobo</t>
    </r>
  </si>
  <si>
    <t>·      pretok pri 3 barih z regulatorsko šobo: ca. 92 lit/min</t>
  </si>
  <si>
    <t xml:space="preserve">OPOMBA: </t>
  </si>
  <si>
    <t>kot. npr.: KLARCO, art. 1E.2113.23.59</t>
  </si>
  <si>
    <t>7.8</t>
  </si>
  <si>
    <t>Plinski kotel 200 lit</t>
  </si>
  <si>
    <t>1000 x 1150 x 900 mm</t>
  </si>
  <si>
    <t>·      priključek elektrike: 0,5 kW; 230 V</t>
  </si>
  <si>
    <t>·      moč plina: 34,5 kW</t>
  </si>
  <si>
    <t>7.9</t>
  </si>
  <si>
    <t>Plinska prekucna ponev</t>
  </si>
  <si>
    <t>1200 x 900 x 900 mm</t>
  </si>
  <si>
    <r>
      <t>·</t>
    </r>
    <r>
      <rPr>
        <sz val="11"/>
        <color theme="1"/>
        <rFont val="Calibri"/>
        <family val="2"/>
        <scheme val="minor"/>
      </rPr>
      <t>      zaobljeni robovi za lažje čiščenje</t>
    </r>
  </si>
  <si>
    <t>·      dimenzija kuhalne posode: 
1050 x 726 x 203 mm</t>
  </si>
  <si>
    <t>·      neto volumen posode: min. 100 lit</t>
  </si>
  <si>
    <r>
      <t>·</t>
    </r>
    <r>
      <rPr>
        <sz val="11"/>
        <color theme="1"/>
        <rFont val="Calibri"/>
        <family val="2"/>
        <scheme val="minor"/>
      </rPr>
      <t>      dno posode izdelano iz compound materiala (odlična prevodnost toplote in preprečuje prijemanje hrane)</t>
    </r>
  </si>
  <si>
    <r>
      <t>·</t>
    </r>
    <r>
      <rPr>
        <sz val="11"/>
        <color theme="1"/>
        <rFont val="Calibri"/>
        <family val="2"/>
        <scheme val="minor"/>
      </rPr>
      <t>      avtomatski dvig posode</t>
    </r>
  </si>
  <si>
    <r>
      <t>·</t>
    </r>
    <r>
      <rPr>
        <sz val="11"/>
        <color theme="1"/>
        <rFont val="Calibri"/>
        <family val="2"/>
        <scheme val="minor"/>
      </rPr>
      <t>      trojno izolirani pokrov posode</t>
    </r>
  </si>
  <si>
    <r>
      <t>·</t>
    </r>
    <r>
      <rPr>
        <sz val="11"/>
        <color theme="1"/>
        <rFont val="Calibri"/>
        <family val="2"/>
        <scheme val="minor"/>
      </rPr>
      <t>      dovod vode G 1/2’’ s pipo</t>
    </r>
  </si>
  <si>
    <r>
      <t>·</t>
    </r>
    <r>
      <rPr>
        <sz val="11"/>
        <color theme="1"/>
        <rFont val="Calibri"/>
        <family val="2"/>
        <scheme val="minor"/>
      </rPr>
      <t xml:space="preserve">      1 cevni grelni element z varnostnim ventilom </t>
    </r>
  </si>
  <si>
    <r>
      <t>·</t>
    </r>
    <r>
      <rPr>
        <sz val="11"/>
        <color theme="1"/>
        <rFont val="Calibri"/>
        <family val="2"/>
        <scheme val="minor"/>
      </rPr>
      <t>      termostatsko nastavljiva temperatura od 50 do 300°C</t>
    </r>
  </si>
  <si>
    <r>
      <t>·</t>
    </r>
    <r>
      <rPr>
        <sz val="11"/>
        <color theme="1"/>
        <rFont val="Calibri"/>
        <family val="2"/>
        <scheme val="minor"/>
      </rPr>
      <t xml:space="preserve">      dovod vode v ponev s pritiskom na gumb </t>
    </r>
  </si>
  <si>
    <r>
      <t>·</t>
    </r>
    <r>
      <rPr>
        <sz val="11"/>
        <color theme="1"/>
        <rFont val="Calibri"/>
        <family val="2"/>
        <scheme val="minor"/>
      </rPr>
      <t>      varnostno stikalo za preprečitev prekucnjena in polnjenja z vodo ob nepopolno odprtem pokrovu</t>
    </r>
  </si>
  <si>
    <r>
      <t>·</t>
    </r>
    <r>
      <rPr>
        <sz val="11"/>
        <color theme="1"/>
        <rFont val="Calibri"/>
        <family val="2"/>
        <scheme val="minor"/>
      </rPr>
      <t>      varnostno mikro stikalo prekine dovod plina do grelnega elementa, če ponev ni dovolj spuščena</t>
    </r>
  </si>
  <si>
    <r>
      <t>·</t>
    </r>
    <r>
      <rPr>
        <sz val="11"/>
        <color theme="1"/>
        <rFont val="Calibri"/>
        <family val="2"/>
        <scheme val="minor"/>
      </rPr>
      <t>      moč plina: 26,6 kW</t>
    </r>
  </si>
  <si>
    <r>
      <t>·</t>
    </r>
    <r>
      <rPr>
        <sz val="11"/>
        <color theme="1"/>
        <rFont val="Calibri"/>
        <family val="2"/>
        <scheme val="minor"/>
      </rPr>
      <t>      moč elektrike: 1 kW; 230 V; 50 Hz</t>
    </r>
  </si>
  <si>
    <t>7.10</t>
  </si>
  <si>
    <t>Plinski štedilnik z 6 gorilniki</t>
  </si>
  <si>
    <t>7.11</t>
  </si>
  <si>
    <t>Ventilacijska napa</t>
  </si>
  <si>
    <t>3000 x 2600 x … mm</t>
  </si>
  <si>
    <t>8. FINA PRIPRAVA HRANE</t>
  </si>
  <si>
    <t>8.1</t>
  </si>
  <si>
    <t>Univerzalni kuhinjski stroj s priključki</t>
  </si>
  <si>
    <t>FEUMA</t>
  </si>
  <si>
    <t>8.2</t>
  </si>
  <si>
    <t>2200 x 700 x 850 mm</t>
  </si>
  <si>
    <r>
      <t>·</t>
    </r>
    <r>
      <rPr>
        <sz val="11"/>
        <color theme="1"/>
        <rFont val="Calibri"/>
        <family val="2"/>
        <scheme val="minor"/>
      </rPr>
      <t>        ob steni dvignjen rob do okenske police</t>
    </r>
  </si>
  <si>
    <t>spodaj (z leve strani):</t>
  </si>
  <si>
    <t>·        sklop 3 predalov GN 2/1 
( 2 x h ¼ + 1 x h ½)</t>
  </si>
  <si>
    <r>
      <t>·</t>
    </r>
    <r>
      <rPr>
        <sz val="11"/>
        <color theme="1"/>
        <rFont val="Calibri"/>
        <family val="2"/>
        <scheme val="minor"/>
      </rPr>
      <t>        odprta spodnja in srednja polica</t>
    </r>
  </si>
  <si>
    <r>
      <t>·</t>
    </r>
    <r>
      <rPr>
        <sz val="11"/>
        <color theme="1"/>
        <rFont val="Calibri"/>
        <family val="2"/>
        <scheme val="minor"/>
      </rPr>
      <t>        okrogle regulacijske nogice 150 mm</t>
    </r>
  </si>
  <si>
    <t>9. HLADNA KUHINJA</t>
  </si>
  <si>
    <t>9.1</t>
  </si>
  <si>
    <t>Delovna miza</t>
  </si>
  <si>
    <t>1200 x 700 x 860 mm</t>
  </si>
  <si>
    <t xml:space="preserve">·        ob steni dvignjen rob </t>
  </si>
  <si>
    <t>·        spodaj odprta polica</t>
  </si>
  <si>
    <t>9.2</t>
  </si>
  <si>
    <t>Pomivalno korito</t>
  </si>
  <si>
    <t>OBSTOJEČE - NI PREDMET PONUDBE</t>
  </si>
  <si>
    <t>700 x 700 x 860 mm</t>
  </si>
  <si>
    <t>·        korito 550 x 550 x 300 mm</t>
  </si>
  <si>
    <t>·        namizna mešalna baterija</t>
  </si>
  <si>
    <t xml:space="preserve">·        spodaj odprta rešetkasta polica </t>
  </si>
  <si>
    <t>·        izdelana iz inoxa</t>
  </si>
  <si>
    <t>9.3</t>
  </si>
  <si>
    <t>Nevtralni pult</t>
  </si>
  <si>
    <t>1900 x 700 x 860 mm</t>
  </si>
  <si>
    <t>·        omarica zaprta z drsnimi vrati</t>
  </si>
  <si>
    <t xml:space="preserve">izdelan iz inoxa </t>
  </si>
  <si>
    <t>10. SAMOPOSTREŽNA LINIJA</t>
  </si>
  <si>
    <t>10.1</t>
  </si>
  <si>
    <t>Voziček za pladnje in pribor</t>
  </si>
  <si>
    <t>NE NUDITI</t>
  </si>
  <si>
    <t>648 x 787 x 1350 mm</t>
  </si>
  <si>
    <t>·        spodaj polica za max. kapaciteta: 200 pladnjev</t>
  </si>
  <si>
    <t>·        zgoraj:  2 x 4 posode (za ca. 800 kosov pribora)</t>
  </si>
  <si>
    <t>·        posode za pribor z dvižnimi pokrovi iz plastike</t>
  </si>
  <si>
    <t>10.2</t>
  </si>
  <si>
    <t>Samopostrežna linija</t>
  </si>
  <si>
    <t>5100 x 700 x 850 mm</t>
  </si>
  <si>
    <t>·        nevtralni pult</t>
  </si>
  <si>
    <t>zaprt z drsnimi vrati</t>
  </si>
  <si>
    <t>·        toplovodna kopel 5 x GN 1/2 x 200,</t>
  </si>
  <si>
    <t xml:space="preserve">1900 x 700 x 850 mm, </t>
  </si>
  <si>
    <t>ogrevana omarica zaprta z drsnimi vrati</t>
  </si>
  <si>
    <t>·        nad posodami izdajna polica 
ca. 1700 x 300 x 350 mm</t>
  </si>
  <si>
    <t xml:space="preserve">·        nevtralni pult </t>
  </si>
  <si>
    <t>1300 x 700 x 850 mm</t>
  </si>
  <si>
    <t>2 x 3 predali po višini</t>
  </si>
  <si>
    <t>·        prostor za aparat hladnih napitkov poz. 10.3</t>
  </si>
  <si>
    <t>spredaj:</t>
  </si>
  <si>
    <t>·        drsna rampa iz inox pločevine</t>
  </si>
  <si>
    <t>vse izdelano iz inoxa</t>
  </si>
  <si>
    <t>10.3</t>
  </si>
  <si>
    <t>Aparat za hladne napitke</t>
  </si>
  <si>
    <t>11. POMIVANJE BELE POSODE</t>
  </si>
  <si>
    <t>11.1</t>
  </si>
  <si>
    <t>Pult za sortiranje umazane posode</t>
  </si>
  <si>
    <t>2250 x 480 x 900 mm</t>
  </si>
  <si>
    <t>·        2 odprtini za odpadke</t>
  </si>
  <si>
    <t>·        spodaj odprto za posode odpadkov</t>
  </si>
  <si>
    <t>11.2</t>
  </si>
  <si>
    <t>Miza za sprejem umazane posode</t>
  </si>
  <si>
    <t>1900 x 600/1300 x 900 mm</t>
  </si>
  <si>
    <t>·        nepravilne oblike</t>
  </si>
  <si>
    <r>
      <t>·</t>
    </r>
    <r>
      <rPr>
        <sz val="11"/>
        <color theme="1"/>
        <rFont val="Calibri"/>
        <family val="2"/>
        <scheme val="minor"/>
      </rPr>
      <t>        spredaj prelivni rob 5 mm</t>
    </r>
  </si>
  <si>
    <r>
      <t>·</t>
    </r>
    <r>
      <rPr>
        <sz val="11"/>
        <color theme="1"/>
        <rFont val="Calibri"/>
        <family val="2"/>
        <scheme val="minor"/>
      </rPr>
      <t>        bočno ob stenah dvignjen rob 100 mm</t>
    </r>
  </si>
  <si>
    <r>
      <t>·</t>
    </r>
    <r>
      <rPr>
        <sz val="11"/>
        <color theme="1"/>
        <rFont val="Calibri"/>
        <family val="2"/>
        <scheme val="minor"/>
      </rPr>
      <t>        na strani pomivalnice rob izdelan kot robovi vhodne mize</t>
    </r>
  </si>
  <si>
    <t>·        delovni površini poz. 11.2 in 11.4 izdelati v enem kosu</t>
  </si>
  <si>
    <r>
      <t>·</t>
    </r>
    <r>
      <rPr>
        <sz val="11"/>
        <color theme="1"/>
        <rFont val="Calibri"/>
        <family val="2"/>
        <scheme val="minor"/>
      </rPr>
      <t>        na strani učencev odprto, brez nogic (naslonjeno na parapetno odprtino v steni), konzole za trdnost površine</t>
    </r>
  </si>
  <si>
    <r>
      <t>·</t>
    </r>
    <r>
      <rPr>
        <sz val="11"/>
        <color theme="1"/>
        <rFont val="Calibri"/>
        <family val="2"/>
        <scheme val="minor"/>
      </rPr>
      <t>        na strani pomivanja, inox cevna konstrukcija, odprta za posode</t>
    </r>
  </si>
  <si>
    <t>11.3</t>
  </si>
  <si>
    <t>Vozički za odpadke</t>
  </si>
  <si>
    <t>OBSTOJEČI - NI PREDMET PONUDBE</t>
  </si>
  <si>
    <t>11.4</t>
  </si>
  <si>
    <t>Vhodna miza pomivalnega stroja z koriti</t>
  </si>
  <si>
    <t>1600 x 842 x 900 mm</t>
  </si>
  <si>
    <t>·        2 koriti 400 x 500 x 250 mm</t>
  </si>
  <si>
    <t>·        1 x preboj za mešalno baterijo 
poz. 11.5</t>
  </si>
  <si>
    <r>
      <t>·</t>
    </r>
    <r>
      <rPr>
        <sz val="11"/>
        <color theme="1"/>
        <rFont val="Calibri"/>
        <family val="2"/>
        <scheme val="minor"/>
      </rPr>
      <t>        usmerjevalni kanal za košare 
500x600 mm</t>
    </r>
  </si>
  <si>
    <r>
      <t>·</t>
    </r>
    <r>
      <rPr>
        <sz val="11"/>
        <color theme="1"/>
        <rFont val="Calibri"/>
        <family val="2"/>
        <scheme val="minor"/>
      </rPr>
      <t>        odprta polica pod koriti</t>
    </r>
  </si>
  <si>
    <t>11.5</t>
  </si>
  <si>
    <t>·      ročni tuš z zaporo povratnega toka</t>
  </si>
  <si>
    <t xml:space="preserve">·      enojni preboj za mešalno baterijo </t>
  </si>
  <si>
    <t>11.6</t>
  </si>
  <si>
    <t>Pomivalni stroj za pomivanje bele posode in posode za malice</t>
  </si>
  <si>
    <r>
      <t>·</t>
    </r>
    <r>
      <rPr>
        <sz val="11"/>
        <color theme="1"/>
        <rFont val="Calibri"/>
        <family val="2"/>
        <scheme val="minor"/>
      </rPr>
      <t>      model s pokrovom (pokrov se odpira navzgor),  za delovanje naravnost skozi ali kotno</t>
    </r>
  </si>
  <si>
    <t>·      4 avtomatski programi pomivanja: 52/75/180 sec + specialni programi</t>
  </si>
  <si>
    <t>·      pomivalni ciklus se ne zažene, če filtrov ni ali so nepravilno nameščeni</t>
  </si>
  <si>
    <r>
      <t>·</t>
    </r>
    <r>
      <rPr>
        <sz val="11"/>
        <color theme="1"/>
        <rFont val="Calibri"/>
        <family val="2"/>
        <scheme val="minor"/>
      </rPr>
      <t>      s</t>
    </r>
    <r>
      <rPr>
        <b/>
        <sz val="11"/>
        <color theme="1"/>
        <rFont val="Calibri"/>
        <family val="2"/>
        <charset val="238"/>
        <scheme val="minor"/>
      </rPr>
      <t>hranjevanje izpušne energije</t>
    </r>
    <r>
      <rPr>
        <sz val="11"/>
        <color theme="1"/>
        <rFont val="Calibri"/>
        <family val="2"/>
        <scheme val="minor"/>
      </rPr>
      <t>: pokrov je zaprt z vseh 4 strani, kar omogoča zadrževanje pare in energije v sistemu – prihranek energije: 3 kW/H, manj vlage v kuhinji in boljši higienski pogoji</t>
    </r>
  </si>
  <si>
    <r>
      <t>·</t>
    </r>
    <r>
      <rPr>
        <sz val="11"/>
        <color theme="1"/>
        <rFont val="Calibri"/>
        <family val="2"/>
        <scheme val="minor"/>
      </rPr>
      <t xml:space="preserve">      </t>
    </r>
    <r>
      <rPr>
        <b/>
        <sz val="11"/>
        <color theme="1"/>
        <rFont val="Calibri"/>
        <family val="2"/>
        <charset val="238"/>
        <scheme val="minor"/>
      </rPr>
      <t>avtomatsko odstranjevanje umazanije</t>
    </r>
    <r>
      <rPr>
        <sz val="11"/>
        <color theme="1"/>
        <rFont val="Calibri"/>
        <family val="2"/>
        <scheme val="minor"/>
      </rPr>
      <t>: inovativen filtrirni sistem odpravlja ročno predčiščenje – umazanija se takoj odstrani v zunanji filter, kar pomeni prihranek pri operativnih stroških in ščiti stroj</t>
    </r>
  </si>
  <si>
    <r>
      <t>·</t>
    </r>
    <r>
      <rPr>
        <sz val="11"/>
        <color theme="1"/>
        <rFont val="Calibri"/>
        <family val="2"/>
        <scheme val="minor"/>
      </rPr>
      <t xml:space="preserve">      </t>
    </r>
    <r>
      <rPr>
        <b/>
        <sz val="11"/>
        <color theme="1"/>
        <rFont val="Calibri"/>
        <family val="2"/>
        <charset val="238"/>
        <scheme val="minor"/>
      </rPr>
      <t>upravljanje z energetskimi viri</t>
    </r>
    <r>
      <rPr>
        <sz val="11"/>
        <color theme="1"/>
        <rFont val="Calibri"/>
        <family val="2"/>
        <scheme val="minor"/>
      </rPr>
      <t>: nenehno merjenje kakovosti pralne vode ki ohranja količino potrebne vode za izpiranje na minimumu, da bi zagotovili popolnoma higienski rezultat pomivanja</t>
    </r>
  </si>
  <si>
    <r>
      <t>·</t>
    </r>
    <r>
      <rPr>
        <sz val="11"/>
        <color theme="1"/>
        <rFont val="Calibri"/>
        <family val="2"/>
        <scheme val="minor"/>
      </rPr>
      <t>     </t>
    </r>
    <r>
      <rPr>
        <b/>
        <sz val="11"/>
        <color theme="1"/>
        <rFont val="Calibri"/>
        <family val="2"/>
        <charset val="238"/>
        <scheme val="minor"/>
      </rPr>
      <t xml:space="preserve"> XL pomivalna komora</t>
    </r>
    <r>
      <rPr>
        <sz val="11"/>
        <color theme="1"/>
        <rFont val="Calibri"/>
        <family val="2"/>
        <scheme val="minor"/>
      </rPr>
      <t>: za pomivanje do 24 krožnikov/košaro ali do 8 pladnjev dim. 600 x 400 mm ali 8 pladnjev dim 660 x 500 mm ali do 2 posod GN 1/1</t>
    </r>
  </si>
  <si>
    <r>
      <t>·</t>
    </r>
    <r>
      <rPr>
        <sz val="11"/>
        <color theme="1"/>
        <rFont val="Calibri"/>
        <family val="2"/>
        <scheme val="minor"/>
      </rPr>
      <t xml:space="preserve">      </t>
    </r>
    <r>
      <rPr>
        <b/>
        <sz val="11"/>
        <color theme="1"/>
        <rFont val="Calibri"/>
        <family val="2"/>
        <charset val="238"/>
        <scheme val="minor"/>
      </rPr>
      <t>pomivalne in izpiralne roke</t>
    </r>
    <r>
      <rPr>
        <sz val="11"/>
        <color theme="1"/>
        <rFont val="Calibri"/>
        <family val="2"/>
        <scheme val="minor"/>
      </rPr>
      <t>: za lažje čiščenje jih z eno roko odstranite iz komore, kakor tudi montirate nazaj; brez uporabe kakršnegakoli orodja</t>
    </r>
  </si>
  <si>
    <r>
      <t>·</t>
    </r>
    <r>
      <rPr>
        <sz val="11"/>
        <color theme="1"/>
        <rFont val="Calibri"/>
        <family val="2"/>
        <scheme val="minor"/>
      </rPr>
      <t>      vgrajen štiri-stopenjski fini filtrirni sistem nepretrgoma filtrira pomivalno vodo za boljše rezultate pomivanja in prihranek čistilnih in izpiralnih sredstev do 30%</t>
    </r>
  </si>
  <si>
    <r>
      <t>·</t>
    </r>
    <r>
      <rPr>
        <sz val="11"/>
        <color theme="1"/>
        <rFont val="Calibri"/>
        <family val="2"/>
        <scheme val="minor"/>
      </rPr>
      <t>     </t>
    </r>
    <r>
      <rPr>
        <b/>
        <sz val="11"/>
        <color theme="1"/>
        <rFont val="Calibri"/>
        <family val="2"/>
        <charset val="238"/>
        <scheme val="minor"/>
      </rPr>
      <t xml:space="preserve"> pomivalni sistem</t>
    </r>
    <r>
      <rPr>
        <sz val="11"/>
        <color theme="1"/>
        <rFont val="Calibri"/>
        <family val="2"/>
        <scheme val="minor"/>
      </rPr>
      <t>: ločeno vrteči se štiri-peresni pomivalni roki zagotavljata dinamično moč pomivanja</t>
    </r>
  </si>
  <si>
    <r>
      <t>·</t>
    </r>
    <r>
      <rPr>
        <sz val="11"/>
        <color theme="1"/>
        <rFont val="Calibri"/>
        <family val="2"/>
        <scheme val="minor"/>
      </rPr>
      <t xml:space="preserve">      </t>
    </r>
    <r>
      <rPr>
        <b/>
        <sz val="11"/>
        <color theme="1"/>
        <rFont val="Calibri"/>
        <family val="2"/>
        <charset val="238"/>
        <scheme val="minor"/>
      </rPr>
      <t>koncept čiščenja</t>
    </r>
    <r>
      <rPr>
        <sz val="11"/>
        <color theme="1"/>
        <rFont val="Calibri"/>
        <family val="2"/>
        <scheme val="minor"/>
      </rPr>
      <t>: nekatere dele stroja je potrebno vsak dan očistiti in za jasen prikaz operaterju, katere dele je potrebno odstraniti iz stroja za čiščenje, so le ti označeni z oznakami, kar omogoča hitrejše in enostavnejše čiščenje stroja</t>
    </r>
  </si>
  <si>
    <r>
      <t>·</t>
    </r>
    <r>
      <rPr>
        <sz val="11"/>
        <color theme="1"/>
        <rFont val="Calibri"/>
        <family val="2"/>
        <scheme val="minor"/>
      </rPr>
      <t xml:space="preserve">      </t>
    </r>
    <r>
      <rPr>
        <b/>
        <sz val="11"/>
        <color theme="1"/>
        <rFont val="Calibri"/>
        <family val="2"/>
        <charset val="238"/>
        <scheme val="minor"/>
      </rPr>
      <t>upravljanje</t>
    </r>
    <r>
      <rPr>
        <sz val="11"/>
        <color theme="1"/>
        <rFont val="Calibri"/>
        <family val="2"/>
        <scheme val="minor"/>
      </rPr>
      <t xml:space="preserve">: zagotavlja enostavno in intuitivno rokovanje z eno samo tipko; ko se zaslon aktivira s senzorjem bližine, se vse potrebne informacije prikažejo na velikem zaslonu v obliki jasnega besedila ali simbolov </t>
    </r>
  </si>
  <si>
    <r>
      <t>·</t>
    </r>
    <r>
      <rPr>
        <sz val="11"/>
        <color theme="1"/>
        <rFont val="Calibri"/>
        <family val="2"/>
        <scheme val="minor"/>
      </rPr>
      <t xml:space="preserve">      </t>
    </r>
    <r>
      <rPr>
        <b/>
        <sz val="11"/>
        <color theme="1"/>
        <rFont val="Calibri"/>
        <family val="2"/>
        <charset val="238"/>
        <scheme val="minor"/>
      </rPr>
      <t>pomivalni program dodatna moč</t>
    </r>
    <r>
      <rPr>
        <sz val="11"/>
        <color theme="1"/>
        <rFont val="Calibri"/>
        <family val="2"/>
        <scheme val="minor"/>
      </rPr>
      <t>: izbirni program za visokotlačno pomivanje močno umazane posode</t>
    </r>
  </si>
  <si>
    <r>
      <t>·</t>
    </r>
    <r>
      <rPr>
        <sz val="11"/>
        <color theme="1"/>
        <rFont val="Calibri"/>
        <family val="2"/>
        <scheme val="minor"/>
      </rPr>
      <t xml:space="preserve">      </t>
    </r>
    <r>
      <rPr>
        <b/>
        <sz val="11"/>
        <color theme="1"/>
        <rFont val="Calibri"/>
        <family val="2"/>
        <charset val="238"/>
        <scheme val="minor"/>
      </rPr>
      <t>inteligentno upravljanje z energijo</t>
    </r>
    <r>
      <rPr>
        <sz val="11"/>
        <color theme="1"/>
        <rFont val="Calibri"/>
        <family val="2"/>
        <scheme val="minor"/>
      </rPr>
      <t>: razpoložljiva energija se uporablja nepretrgoma – s tem se kljub nižji moči čas segrevanja skrajša</t>
    </r>
  </si>
  <si>
    <r>
      <t>·</t>
    </r>
    <r>
      <rPr>
        <sz val="11"/>
        <color theme="1"/>
        <rFont val="Calibri"/>
        <family val="2"/>
        <scheme val="minor"/>
      </rPr>
      <t>     </t>
    </r>
    <r>
      <rPr>
        <b/>
        <sz val="11"/>
        <color theme="1"/>
        <rFont val="Calibri"/>
        <family val="2"/>
        <charset val="238"/>
        <scheme val="minor"/>
      </rPr>
      <t xml:space="preserve"> higienski program in higienske tablete</t>
    </r>
    <r>
      <rPr>
        <sz val="11"/>
        <color theme="1"/>
        <rFont val="Calibri"/>
        <family val="2"/>
        <scheme val="minor"/>
      </rPr>
      <t>: odstranijo kalcijev karbonat in ostale usedline s sten rezervoarja</t>
    </r>
  </si>
  <si>
    <r>
      <t>·</t>
    </r>
    <r>
      <rPr>
        <sz val="11"/>
        <color theme="1"/>
        <rFont val="Calibri"/>
        <family val="2"/>
        <scheme val="minor"/>
      </rPr>
      <t>     </t>
    </r>
    <r>
      <rPr>
        <b/>
        <sz val="11"/>
        <color theme="1"/>
        <rFont val="Calibri"/>
        <family val="2"/>
        <charset val="238"/>
        <scheme val="minor"/>
      </rPr>
      <t xml:space="preserve"> grelni element </t>
    </r>
    <r>
      <rPr>
        <sz val="11"/>
        <color theme="1"/>
        <rFont val="Calibri"/>
        <family val="2"/>
        <scheme val="minor"/>
      </rPr>
      <t>zagotavlja konstantno temperaturo vode 60°C, kar optimizira učinek detergenta</t>
    </r>
  </si>
  <si>
    <r>
      <t>·</t>
    </r>
    <r>
      <rPr>
        <sz val="11"/>
        <color theme="1"/>
        <rFont val="Calibri"/>
        <family val="2"/>
        <scheme val="minor"/>
      </rPr>
      <t>      termostatsko voden pretočni grelec z nastavljivo temperaturo</t>
    </r>
  </si>
  <si>
    <r>
      <t>·</t>
    </r>
    <r>
      <rPr>
        <sz val="11"/>
        <color theme="1"/>
        <rFont val="Calibri"/>
        <family val="2"/>
        <scheme val="minor"/>
      </rPr>
      <t>      1 košara za krožnike</t>
    </r>
  </si>
  <si>
    <r>
      <t>·</t>
    </r>
    <r>
      <rPr>
        <sz val="11"/>
        <color theme="1"/>
        <rFont val="Calibri"/>
        <family val="2"/>
        <scheme val="minor"/>
      </rPr>
      <t>      1 košara za pladnje</t>
    </r>
  </si>
  <si>
    <r>
      <t>·</t>
    </r>
    <r>
      <rPr>
        <sz val="11"/>
        <color theme="1"/>
        <rFont val="Calibri"/>
        <family val="2"/>
        <scheme val="minor"/>
      </rPr>
      <t>      1 plastična košara za pribor z ravnim dnom</t>
    </r>
  </si>
  <si>
    <r>
      <t>·</t>
    </r>
    <r>
      <rPr>
        <sz val="11"/>
        <color theme="1"/>
        <rFont val="Calibri"/>
        <family val="2"/>
        <scheme val="minor"/>
      </rPr>
      <t>      kapaciteta</t>
    </r>
    <r>
      <rPr>
        <b/>
        <sz val="11"/>
        <color theme="1"/>
        <rFont val="Calibri"/>
        <family val="2"/>
        <charset val="238"/>
        <scheme val="minor"/>
      </rPr>
      <t>: na prvem programu min 70 košar/h</t>
    </r>
  </si>
  <si>
    <r>
      <t>·</t>
    </r>
    <r>
      <rPr>
        <sz val="11"/>
        <color theme="1"/>
        <rFont val="Calibri"/>
        <family val="2"/>
        <scheme val="minor"/>
      </rPr>
      <t xml:space="preserve">      </t>
    </r>
    <r>
      <rPr>
        <b/>
        <sz val="11"/>
        <color theme="1"/>
        <rFont val="Calibri"/>
        <family val="2"/>
        <charset val="238"/>
        <scheme val="minor"/>
      </rPr>
      <t>4 programi pomivanja: 52/70/180 sec + specialni programi</t>
    </r>
  </si>
  <si>
    <r>
      <t>·</t>
    </r>
    <r>
      <rPr>
        <sz val="11"/>
        <color theme="1"/>
        <rFont val="Calibri"/>
        <family val="2"/>
        <scheme val="minor"/>
      </rPr>
      <t xml:space="preserve">      volumen pomivalnega rezervoarja: 
40 lit </t>
    </r>
  </si>
  <si>
    <r>
      <t>·</t>
    </r>
    <r>
      <rPr>
        <sz val="11"/>
        <color theme="1"/>
        <rFont val="Calibri"/>
        <family val="2"/>
        <scheme val="minor"/>
      </rPr>
      <t xml:space="preserve">      moč pomivalne črpalke: 1,1 kW </t>
    </r>
  </si>
  <si>
    <r>
      <t>·</t>
    </r>
    <r>
      <rPr>
        <sz val="11"/>
        <color theme="1"/>
        <rFont val="Calibri"/>
        <family val="2"/>
        <scheme val="minor"/>
      </rPr>
      <t>      poraba sveže vode: max 2,0 lit/ciklus</t>
    </r>
  </si>
  <si>
    <r>
      <t>·</t>
    </r>
    <r>
      <rPr>
        <sz val="11"/>
        <color theme="1"/>
        <rFont val="Calibri"/>
        <family val="2"/>
        <scheme val="minor"/>
      </rPr>
      <t>      skupna moč: 16,3 kW; 3 x 35 A; 
400 V, 50 Hz</t>
    </r>
  </si>
  <si>
    <r>
      <t>·</t>
    </r>
    <r>
      <rPr>
        <sz val="11"/>
        <color theme="1"/>
        <rFont val="Calibri"/>
        <family val="2"/>
        <scheme val="minor"/>
      </rPr>
      <t>      max. uporabna višina komore: 540 mm</t>
    </r>
  </si>
  <si>
    <r>
      <t>·</t>
    </r>
    <r>
      <rPr>
        <sz val="11"/>
        <color theme="1"/>
        <rFont val="Calibri"/>
        <family val="2"/>
        <scheme val="minor"/>
      </rPr>
      <t xml:space="preserve">      dovodna tlačna cev vode dolžine 2000 mm, </t>
    </r>
  </si>
  <si>
    <r>
      <t>·</t>
    </r>
    <r>
      <rPr>
        <sz val="11"/>
        <color theme="1"/>
        <rFont val="Calibri"/>
        <family val="2"/>
        <scheme val="minor"/>
      </rPr>
      <t>      cevi za pomivalno in izpiralno sredstvo</t>
    </r>
  </si>
  <si>
    <t>kot npr. HOBART, AMXXL-10A</t>
  </si>
  <si>
    <t>Košara za krožnike</t>
  </si>
  <si>
    <t>11.7</t>
  </si>
  <si>
    <t>1900 x 742 x 900 mm</t>
  </si>
  <si>
    <t>·        usmerjevalni kanal za košare 
600 x 500 mm z nagibom proti pomivalnemu stroju</t>
  </si>
  <si>
    <r>
      <t>·</t>
    </r>
    <r>
      <rPr>
        <sz val="11"/>
        <color theme="1"/>
        <rFont val="Calibri"/>
        <family val="2"/>
        <scheme val="minor"/>
      </rPr>
      <t>        odprta polica, bočno desno pritrjena na pomivalni stroj</t>
    </r>
  </si>
  <si>
    <t>11.8</t>
  </si>
  <si>
    <t>1100 x 1150 x 420 mm</t>
  </si>
  <si>
    <t>12. SKLADIŠČE BELE POSODE IN POSODE ZA DELITEV MALIC</t>
  </si>
  <si>
    <t>12.1</t>
  </si>
  <si>
    <t>Regal – polica za čisto posodo</t>
  </si>
  <si>
    <t>1675 x 600 x 2000 mm</t>
  </si>
  <si>
    <r>
      <t>·</t>
    </r>
    <r>
      <rPr>
        <sz val="11"/>
        <color theme="1"/>
        <rFont val="Calibri"/>
        <family val="2"/>
        <scheme val="minor"/>
      </rPr>
      <t xml:space="preserve">      6 polnih polic, prestavljive po višini brez uporabe kakršnegakoli orodja </t>
    </r>
  </si>
  <si>
    <t xml:space="preserve">·      3 vertikalni nosilci polic iz kvadratnih inox cevi 25 x 25 x 1,25 mm, z možnostjo nastavitve polic na razmiku 150 mm in regulacijskimi nogicami </t>
  </si>
  <si>
    <t>12.2</t>
  </si>
  <si>
    <t>Servirni voziček</t>
  </si>
  <si>
    <t>12.3</t>
  </si>
  <si>
    <t>13. PROSTOR ZA ČISTILA</t>
  </si>
  <si>
    <t>K.1. SKLADIŠČE ODPADKOV, POVRATNE EMBALAŽE</t>
  </si>
  <si>
    <t>K.2. EKONOMSKI SPREJEM BLAGA</t>
  </si>
  <si>
    <t>K.3. SUHO SKLADIŠČE ŽIVIL</t>
  </si>
  <si>
    <t>K.3.1</t>
  </si>
  <si>
    <t>Regal polica - inox</t>
  </si>
  <si>
    <t>1360 x 590 x 1920 mm</t>
  </si>
  <si>
    <t>3 vertikalni nosilci polic</t>
  </si>
  <si>
    <t>·        4 x police 920 mm</t>
  </si>
  <si>
    <t>·        4 x police 430 mm</t>
  </si>
  <si>
    <t>K.3.2</t>
  </si>
  <si>
    <t>1600 x 660 x 2000 mm</t>
  </si>
  <si>
    <t>·        5 rešetkastih polic</t>
  </si>
  <si>
    <t>K.3.3</t>
  </si>
  <si>
    <t>700 x 570 x 1900 mm</t>
  </si>
  <si>
    <t>·        4 polne police</t>
  </si>
  <si>
    <t>K.3.4</t>
  </si>
  <si>
    <t>Regal – police</t>
  </si>
  <si>
    <t>·        iz kletnega skladišča</t>
  </si>
  <si>
    <t>K.3.5</t>
  </si>
  <si>
    <t>Zamrzovalna skrinja 500 lit</t>
  </si>
  <si>
    <t>K.3.6</t>
  </si>
  <si>
    <t>Hladilna omara</t>
  </si>
  <si>
    <t>K.4. SKLADIŠČE IN  PRALNICA PERILA</t>
  </si>
  <si>
    <t>K.4.1</t>
  </si>
  <si>
    <t>Pralni in sušilni stroj, likalna miza, regal</t>
  </si>
  <si>
    <t>SKUPNA VREDNOST PONUDBE brez DDV</t>
  </si>
  <si>
    <t>+22% DDV</t>
  </si>
  <si>
    <t>SKUPNA VREDNOST PONUDBE</t>
  </si>
  <si>
    <t>Kol.</t>
  </si>
  <si>
    <t>Cena</t>
  </si>
  <si>
    <t>RAZVOD VODOVODA</t>
  </si>
  <si>
    <t>KROGELNI VENTIL</t>
  </si>
  <si>
    <t>z notranjim navojnim priključkom in priključkom za gibko cev , komplet s spojnim in tesnilnim materialom</t>
  </si>
  <si>
    <t>DN 15</t>
  </si>
  <si>
    <t>VODOVODNA CEV - NERJAVNO JEKLO</t>
  </si>
  <si>
    <t>Sistemske cevi (CrNiMo)iz nerjavnega jekla,za uporabo v sanitarnih inštalacijah, komplet s fitingi (kolena, redukcije, T-kosi), vključen spojni in tesnilni material.</t>
  </si>
  <si>
    <t xml:space="preserve">DN 15  (18x1,00 mm)   </t>
  </si>
  <si>
    <t xml:space="preserve">DN 20  (22x1,2 mm)   </t>
  </si>
  <si>
    <t xml:space="preserve">DN 25  (28x1,2 mm)   </t>
  </si>
  <si>
    <r>
      <t xml:space="preserve">Izolacija cevi za </t>
    </r>
    <r>
      <rPr>
        <b/>
        <sz val="10"/>
        <rFont val="Arial CE"/>
        <charset val="238"/>
      </rPr>
      <t>hladno vodo</t>
    </r>
    <r>
      <rPr>
        <sz val="10"/>
        <rFont val="Arial CE"/>
        <family val="2"/>
        <charset val="238"/>
      </rPr>
      <t xml:space="preserve"> vodenih vidno ali v instalacijskih jaških s parozaporno izolacijo (ARMSTRONG ARMAFLEX TUBOLIT SR) debeline 9 mm, razvodi v stenah (kopalnice, sanitarije) </t>
    </r>
  </si>
  <si>
    <r>
      <t xml:space="preserve">Izolacija cevi za </t>
    </r>
    <r>
      <rPr>
        <b/>
        <sz val="10"/>
        <rFont val="Arial CE"/>
        <charset val="238"/>
      </rPr>
      <t>toplo vod</t>
    </r>
    <r>
      <rPr>
        <sz val="10"/>
        <rFont val="Arial CE"/>
        <family val="2"/>
        <charset val="238"/>
      </rPr>
      <t>o vodenih vidno ali v instalacijskih jaških s parozaporno izolacijo (ARMSTRONG ARMAFLEX TUBOLIT SR) debeline 13 mm, razvodi v predelnih stenah (kopalnice, sanitarije) debeline 13 mm</t>
    </r>
  </si>
  <si>
    <t>VODOVODNA CEV - PREDIZOLIRANA</t>
  </si>
  <si>
    <t>Večslojna sistemska vodovodna cev (npr. PE-X/Al/PE-HD, skupaj z Ms ali PE fitingi za stiskanje, vsem potrebnim montažnim in pritrdilnim materialom, tovarniško izolirana s PE mehko peno, debeline 6mm, 10mm ali 13mm (razvodi vode v tleh, stenskih utorih ali montažnih stenah). Dobavljena v kolutih.</t>
  </si>
  <si>
    <t>DN20</t>
  </si>
  <si>
    <t>CEV ZA ODPADNO VODO npr. Geberit Silent PP20 iz PP, oddporna na toplo vodo kratkotrajno do 95°C (trajno na 60°C), skladno z ONORM B 2501, (skupaj s fazonskimi kosi, spojnim in tesnilnim materilaom, obešalnimi objemkami...) Cevi so v palicah dolžine 3 m.</t>
  </si>
  <si>
    <t>Ø  50</t>
  </si>
  <si>
    <t>Ø  75</t>
  </si>
  <si>
    <t>Ø  110</t>
  </si>
  <si>
    <t>Ø  125</t>
  </si>
  <si>
    <t>Ø  150</t>
  </si>
  <si>
    <t>POŽARNA MANŠETA</t>
  </si>
  <si>
    <t>manšetni trak z intumescenčnim materialom za požarno zatesnitev prebojev v zidovih in tleh; vključno z montažnimi sponkami in pritrdilnimi elementi.
Proizvod naj bo preverjen, klasificiran in odobren v skladu s standardi: 
• EN 1366-3,  EN 13501-2, ETA 13/0378, ETAG 026-2.</t>
  </si>
  <si>
    <t xml:space="preserve">npr. </t>
  </si>
  <si>
    <t xml:space="preserve">Proizvod: Promat  tip: Promastop-U, </t>
  </si>
  <si>
    <t>Dimenzij: debelina: 13 mm, širina: 50mm, za cev dimenzije:</t>
  </si>
  <si>
    <t>SIFONIRANA TALNA REŠETKA</t>
  </si>
  <si>
    <t xml:space="preserve">izdelana iz nerjane pločeviene                                                                                                                                                                                                                                                               </t>
  </si>
  <si>
    <t>s talnim iztokom DN75, globina korita 60mm.</t>
  </si>
  <si>
    <t>Teleskopsko nastavljiva višina</t>
  </si>
  <si>
    <t>Material: Nerjaveče jeklo 1.4301, 1.4401</t>
  </si>
  <si>
    <t>Proiz:  ACO</t>
  </si>
  <si>
    <t xml:space="preserve"> - dimenzije: 400x400 mm    </t>
  </si>
  <si>
    <t xml:space="preserve">- dimenzije: 400x800 mm    </t>
  </si>
  <si>
    <t>ČISTILNI KOS</t>
  </si>
  <si>
    <t>s tovarniško vgrajenim tesnilom</t>
  </si>
  <si>
    <t xml:space="preserve">npr.: </t>
  </si>
  <si>
    <t>proizvod POLOPLAST, tip: POLO-KAL NG</t>
  </si>
  <si>
    <t>STENSKI VGRADNI SIFON</t>
  </si>
  <si>
    <t>za pralne, pomivalne in sušilne stroje, s pritrdilnim in tesnilnim materialom . Komplet z dobavo in montažo.</t>
  </si>
  <si>
    <t>TLAČNI PREIZKUS
s hladno vodo p=12 bar, komplet z izdelavo zapisnika</t>
  </si>
  <si>
    <t>PREHODI INSTALACIJ SKOZI POŽANE SEKTORJE - TESNENJE</t>
  </si>
  <si>
    <t>Protipožarno tesnjenje prebojev cevi pri prehodu skozi požarne sektorje</t>
  </si>
  <si>
    <t xml:space="preserve">PRIPRAVA PODATKOV ZA PID, IZDELAVA PID
kompletni tlorisi in shemami z vrisanimi vsemi spremembami, ki so nastale med izvedbo. </t>
  </si>
  <si>
    <t>(VKLJUČNO S TRANSPORTOM, MONTAŽO IN MONTAŽNIM MATERIALOM)</t>
  </si>
  <si>
    <t xml:space="preserve">SKUPNA VREDNOST OPREME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</si>
</sst>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0\ &quot;€&quot;"/>
    <numFmt numFmtId="165" formatCode="00&quot;.&quot;"/>
    <numFmt numFmtId="166" formatCode="_-* #,##0.00\ _S_I_T_-;\-* #,##0.00\ _S_I_T_-;_-* &quot;-&quot;??\ _S_I_T_-;_-@_-"/>
    <numFmt numFmtId="167" formatCode="#,##0.00\ _S_I_T"/>
    <numFmt numFmtId="168" formatCode="_ * #,##0.00_-\ _S_L_T_ ;_ * #,##0.00&quot;- &quot;_S_L_T_ ;_ * \-??_-\ _S_L_T_ ;_ @_ "/>
    <numFmt numFmtId="169" formatCode="[$-424]General"/>
    <numFmt numFmtId="170" formatCode="_ * #,##0.00_-\ _S_L_T_ ;_ * #,##0.00\-\ _S_L_T_ ;_ * &quot;-&quot;??_-\ _S_L_T_ ;_ @_ "/>
    <numFmt numFmtId="171" formatCode="#,##0.00\ [$EUR]"/>
  </numFmts>
  <fonts count="124">
    <font>
      <sz val="11"/>
      <color theme="1"/>
      <name val="Calibri"/>
      <family val="2"/>
      <scheme val="minor"/>
    </font>
    <font>
      <sz val="11"/>
      <color theme="1"/>
      <name val="Calibri"/>
      <family val="2"/>
      <charset val="238"/>
      <scheme val="minor"/>
    </font>
    <font>
      <sz val="11"/>
      <color theme="1"/>
      <name val="Calibri"/>
      <family val="2"/>
      <charset val="238"/>
      <scheme val="minor"/>
    </font>
    <font>
      <sz val="10"/>
      <color theme="1"/>
      <name val="Swis721 LtCn BT"/>
      <family val="2"/>
    </font>
    <font>
      <sz val="10"/>
      <name val="Arial"/>
      <family val="2"/>
      <charset val="238"/>
    </font>
    <font>
      <sz val="10"/>
      <name val="Arial CE"/>
      <charset val="238"/>
    </font>
    <font>
      <b/>
      <sz val="11"/>
      <name val="Calibri"/>
      <family val="2"/>
      <charset val="238"/>
      <scheme val="minor"/>
    </font>
    <font>
      <sz val="11"/>
      <name val="Calibri"/>
      <family val="2"/>
      <charset val="238"/>
      <scheme val="minor"/>
    </font>
    <font>
      <b/>
      <sz val="8"/>
      <name val="Calibri"/>
      <family val="2"/>
      <charset val="238"/>
      <scheme val="minor"/>
    </font>
    <font>
      <sz val="8"/>
      <name val="Calibri"/>
      <family val="2"/>
      <charset val="238"/>
      <scheme val="minor"/>
    </font>
    <font>
      <sz val="9"/>
      <name val="Calibri"/>
      <family val="2"/>
      <charset val="238"/>
      <scheme val="minor"/>
    </font>
    <font>
      <b/>
      <i/>
      <sz val="9"/>
      <color rgb="FF0070C0"/>
      <name val="Calibri"/>
      <family val="2"/>
      <charset val="238"/>
      <scheme val="minor"/>
    </font>
    <font>
      <b/>
      <sz val="9"/>
      <name val="Calibri"/>
      <family val="2"/>
      <charset val="238"/>
      <scheme val="minor"/>
    </font>
    <font>
      <u/>
      <sz val="11"/>
      <color theme="10"/>
      <name val="Arial CE"/>
      <charset val="238"/>
    </font>
    <font>
      <b/>
      <sz val="10"/>
      <name val="Arial"/>
      <family val="2"/>
      <charset val="238"/>
    </font>
    <font>
      <sz val="11"/>
      <name val="Arial CE"/>
      <charset val="238"/>
    </font>
    <font>
      <sz val="12"/>
      <name val="Arial CE"/>
      <charset val="238"/>
    </font>
    <font>
      <b/>
      <sz val="12"/>
      <name val="Calibri"/>
      <family val="2"/>
      <charset val="238"/>
      <scheme val="minor"/>
    </font>
    <font>
      <b/>
      <sz val="18"/>
      <name val="Calibri"/>
      <family val="2"/>
      <charset val="238"/>
      <scheme val="minor"/>
    </font>
    <font>
      <sz val="10"/>
      <name val="MS Sans Serif"/>
      <family val="2"/>
      <charset val="238"/>
    </font>
    <font>
      <sz val="10"/>
      <name val="Arial CE"/>
      <family val="2"/>
      <charset val="238"/>
    </font>
    <font>
      <b/>
      <sz val="10"/>
      <name val="Arial CE"/>
      <charset val="238"/>
    </font>
    <font>
      <sz val="14"/>
      <name val="Arial CE"/>
      <family val="2"/>
      <charset val="238"/>
    </font>
    <font>
      <b/>
      <sz val="14"/>
      <name val="Times New Roman CE"/>
      <family val="1"/>
      <charset val="238"/>
    </font>
    <font>
      <sz val="14"/>
      <name val="Times New Roman CE"/>
      <family val="1"/>
      <charset val="238"/>
    </font>
    <font>
      <sz val="14"/>
      <name val="Arial CE"/>
      <charset val="238"/>
    </font>
    <font>
      <sz val="14"/>
      <name val="Arial"/>
      <family val="2"/>
      <charset val="238"/>
    </font>
    <font>
      <b/>
      <sz val="16"/>
      <name val="Arial"/>
      <family val="2"/>
      <charset val="238"/>
    </font>
    <font>
      <sz val="16"/>
      <name val="Arial"/>
      <family val="2"/>
      <charset val="238"/>
    </font>
    <font>
      <b/>
      <sz val="14"/>
      <name val="Arial"/>
      <family val="2"/>
      <charset val="238"/>
    </font>
    <font>
      <b/>
      <sz val="12"/>
      <name val="Arial"/>
      <family val="2"/>
      <charset val="238"/>
    </font>
    <font>
      <sz val="10"/>
      <name val="Arial"/>
      <family val="2"/>
      <charset val="238"/>
    </font>
    <font>
      <b/>
      <sz val="12"/>
      <name val="Arial CE"/>
      <family val="2"/>
      <charset val="238"/>
    </font>
    <font>
      <i/>
      <sz val="10"/>
      <name val="Arial"/>
      <family val="2"/>
      <charset val="238"/>
    </font>
    <font>
      <sz val="10"/>
      <name val="YUHelv"/>
      <charset val="238"/>
    </font>
    <font>
      <sz val="10"/>
      <color indexed="10"/>
      <name val="Arial CE"/>
      <family val="2"/>
      <charset val="238"/>
    </font>
    <font>
      <sz val="10"/>
      <name val="Arial"/>
      <family val="2"/>
    </font>
    <font>
      <sz val="12"/>
      <name val="Courier"/>
      <family val="3"/>
    </font>
    <font>
      <b/>
      <sz val="10"/>
      <name val="Arial CE"/>
      <family val="2"/>
      <charset val="238"/>
    </font>
    <font>
      <b/>
      <i/>
      <sz val="10"/>
      <name val="Arial CE"/>
      <charset val="238"/>
    </font>
    <font>
      <sz val="10"/>
      <name val="Times New Roman CE"/>
      <family val="1"/>
      <charset val="238"/>
    </font>
    <font>
      <sz val="12"/>
      <name val="Arial"/>
      <family val="2"/>
      <charset val="238"/>
    </font>
    <font>
      <sz val="10"/>
      <name val="Arial"/>
      <family val="2"/>
      <charset val="204"/>
    </font>
    <font>
      <b/>
      <i/>
      <sz val="10"/>
      <name val="Arial"/>
      <family val="2"/>
      <charset val="238"/>
    </font>
    <font>
      <i/>
      <sz val="10"/>
      <name val="Arial CE"/>
      <charset val="238"/>
    </font>
    <font>
      <sz val="10"/>
      <color indexed="10"/>
      <name val="Arial CE"/>
      <charset val="238"/>
    </font>
    <font>
      <b/>
      <i/>
      <sz val="10"/>
      <name val="Arial CE"/>
      <family val="2"/>
      <charset val="238"/>
    </font>
    <font>
      <sz val="10"/>
      <color theme="1"/>
      <name val="Arial"/>
      <family val="2"/>
      <charset val="238"/>
    </font>
    <font>
      <sz val="11"/>
      <color indexed="8"/>
      <name val="Calibri"/>
      <family val="2"/>
      <charset val="238"/>
    </font>
    <font>
      <sz val="10"/>
      <color indexed="8"/>
      <name val="Arial"/>
      <family val="2"/>
      <charset val="238"/>
    </font>
    <font>
      <sz val="10"/>
      <color indexed="10"/>
      <name val="Arial"/>
      <family val="2"/>
      <charset val="238"/>
    </font>
    <font>
      <sz val="10"/>
      <color indexed="12"/>
      <name val="Arial"/>
      <family val="2"/>
      <charset val="238"/>
    </font>
    <font>
      <sz val="11"/>
      <name val="Times New Roman CE"/>
      <family val="1"/>
      <charset val="238"/>
    </font>
    <font>
      <sz val="10"/>
      <name val="Times New Roman"/>
      <family val="1"/>
      <charset val="238"/>
    </font>
    <font>
      <sz val="9"/>
      <name val="Arial"/>
      <family val="2"/>
      <charset val="238"/>
    </font>
    <font>
      <sz val="10"/>
      <name val="Times New Roman CE"/>
      <charset val="238"/>
    </font>
    <font>
      <sz val="11"/>
      <color rgb="FF000000"/>
      <name val="Calibri"/>
      <family val="2"/>
      <charset val="238"/>
    </font>
    <font>
      <sz val="8.5"/>
      <name val="Arial"/>
      <family val="2"/>
      <charset val="238"/>
    </font>
    <font>
      <sz val="10"/>
      <color rgb="FFFF0000"/>
      <name val="Arial"/>
      <family val="2"/>
      <charset val="238"/>
    </font>
    <font>
      <sz val="10"/>
      <color indexed="8"/>
      <name val="Arial"/>
      <family val="2"/>
    </font>
    <font>
      <sz val="10"/>
      <color indexed="8"/>
      <name val="Arial CE"/>
      <family val="2"/>
      <charset val="238"/>
    </font>
    <font>
      <sz val="10"/>
      <name val="Times New Roman"/>
      <family val="1"/>
    </font>
    <font>
      <i/>
      <sz val="10"/>
      <name val="Arial"/>
      <family val="2"/>
    </font>
    <font>
      <vertAlign val="subscript"/>
      <sz val="10"/>
      <name val="Arial"/>
      <family val="2"/>
      <charset val="238"/>
    </font>
    <font>
      <sz val="11"/>
      <color rgb="FFFF0000"/>
      <name val="Calibri"/>
      <family val="2"/>
      <charset val="238"/>
      <scheme val="minor"/>
    </font>
    <font>
      <b/>
      <sz val="11"/>
      <color theme="1"/>
      <name val="Calibri"/>
      <family val="2"/>
      <charset val="238"/>
      <scheme val="minor"/>
    </font>
    <font>
      <sz val="11"/>
      <color theme="1"/>
      <name val="Arial"/>
      <family val="2"/>
    </font>
    <font>
      <b/>
      <sz val="11"/>
      <color indexed="8"/>
      <name val="Arial"/>
      <family val="2"/>
    </font>
    <font>
      <sz val="11"/>
      <color indexed="8"/>
      <name val="Arial"/>
      <family val="2"/>
    </font>
    <font>
      <u/>
      <sz val="10"/>
      <color rgb="FF0000FF"/>
      <name val="Swis721 LtCn BT"/>
      <family val="2"/>
    </font>
    <font>
      <sz val="12"/>
      <color rgb="FF222222"/>
      <name val="Arial"/>
      <family val="2"/>
    </font>
    <font>
      <b/>
      <sz val="11"/>
      <color theme="1"/>
      <name val="Arial"/>
      <family val="2"/>
    </font>
    <font>
      <sz val="10"/>
      <color indexed="9"/>
      <name val="Arial CE"/>
      <family val="2"/>
      <charset val="238"/>
    </font>
    <font>
      <sz val="10"/>
      <name val="Arial"/>
      <family val="2"/>
      <charset val="1"/>
    </font>
    <font>
      <sz val="10"/>
      <color indexed="9"/>
      <name val="Arial"/>
      <family val="2"/>
      <charset val="238"/>
    </font>
    <font>
      <u/>
      <sz val="10"/>
      <color indexed="12"/>
      <name val="Arial CE"/>
      <charset val="238"/>
    </font>
    <font>
      <sz val="10"/>
      <color rgb="FFFF0000"/>
      <name val="Arial CE"/>
      <charset val="238"/>
    </font>
    <font>
      <sz val="10"/>
      <color indexed="9"/>
      <name val="Arial CE"/>
      <charset val="238"/>
    </font>
    <font>
      <b/>
      <sz val="13"/>
      <color indexed="12"/>
      <name val="Arial"/>
      <family val="2"/>
      <charset val="238"/>
    </font>
    <font>
      <b/>
      <sz val="14"/>
      <color indexed="12"/>
      <name val="Arial"/>
      <family val="2"/>
      <charset val="238"/>
    </font>
    <font>
      <sz val="10"/>
      <color indexed="10"/>
      <name val="Arial"/>
      <family val="2"/>
    </font>
    <font>
      <b/>
      <i/>
      <sz val="12"/>
      <name val="Arial"/>
      <family val="2"/>
      <charset val="238"/>
    </font>
    <font>
      <sz val="10"/>
      <name val="Arial CE"/>
    </font>
    <font>
      <b/>
      <sz val="10"/>
      <color indexed="17"/>
      <name val="Arial CE"/>
      <charset val="238"/>
    </font>
    <font>
      <b/>
      <sz val="10"/>
      <color indexed="10"/>
      <name val="Arial"/>
      <family val="2"/>
      <charset val="238"/>
    </font>
    <font>
      <b/>
      <sz val="10"/>
      <color indexed="8"/>
      <name val="Arial"/>
      <family val="2"/>
      <charset val="238"/>
    </font>
    <font>
      <b/>
      <sz val="10"/>
      <color indexed="10"/>
      <name val="Arial CE"/>
      <charset val="238"/>
    </font>
    <font>
      <b/>
      <sz val="10"/>
      <color rgb="FF00B0F0"/>
      <name val="Arial CE"/>
      <charset val="238"/>
    </font>
    <font>
      <b/>
      <sz val="10"/>
      <color indexed="8"/>
      <name val="Arial CE"/>
      <charset val="238"/>
    </font>
    <font>
      <sz val="10"/>
      <color theme="1"/>
      <name val="Arial CE"/>
      <charset val="238"/>
    </font>
    <font>
      <sz val="10"/>
      <color indexed="8"/>
      <name val="Arial CE"/>
      <charset val="238"/>
    </font>
    <font>
      <sz val="11"/>
      <color rgb="FF000000"/>
      <name val="Arial1"/>
      <charset val="238"/>
    </font>
    <font>
      <b/>
      <i/>
      <sz val="12"/>
      <color indexed="8"/>
      <name val="Arial"/>
      <family val="2"/>
      <charset val="238"/>
    </font>
    <font>
      <sz val="10"/>
      <color indexed="60"/>
      <name val="Arial"/>
      <family val="2"/>
      <charset val="238"/>
    </font>
    <font>
      <sz val="10"/>
      <color indexed="10"/>
      <name val="Times New Roman"/>
      <family val="1"/>
    </font>
    <font>
      <b/>
      <i/>
      <sz val="11"/>
      <color indexed="8"/>
      <name val="Arial"/>
      <family val="2"/>
      <charset val="238"/>
    </font>
    <font>
      <b/>
      <i/>
      <sz val="10"/>
      <color indexed="8"/>
      <name val="Arial"/>
      <family val="2"/>
      <charset val="238"/>
    </font>
    <font>
      <b/>
      <i/>
      <sz val="10"/>
      <color indexed="60"/>
      <name val="Arial"/>
      <family val="2"/>
      <charset val="238"/>
    </font>
    <font>
      <b/>
      <i/>
      <sz val="10"/>
      <name val="Times New Roman"/>
      <family val="1"/>
    </font>
    <font>
      <b/>
      <i/>
      <sz val="10"/>
      <color indexed="10"/>
      <name val="Times New Roman"/>
      <family val="1"/>
    </font>
    <font>
      <sz val="11"/>
      <color indexed="8"/>
      <name val="Arial"/>
      <family val="2"/>
      <charset val="238"/>
    </font>
    <font>
      <sz val="11"/>
      <color indexed="10"/>
      <name val="Arial"/>
      <family val="2"/>
    </font>
    <font>
      <b/>
      <sz val="10"/>
      <color theme="1"/>
      <name val="Arial"/>
      <family val="2"/>
      <charset val="238"/>
    </font>
    <font>
      <b/>
      <sz val="10"/>
      <name val="Arial"/>
      <family val="2"/>
    </font>
    <font>
      <b/>
      <sz val="10"/>
      <color indexed="8"/>
      <name val="Arial"/>
      <family val="2"/>
    </font>
    <font>
      <b/>
      <sz val="10"/>
      <color indexed="10"/>
      <name val="Arial CE"/>
      <family val="2"/>
      <charset val="238"/>
    </font>
    <font>
      <sz val="10"/>
      <color indexed="8"/>
      <name val="Times New Roman"/>
      <family val="1"/>
    </font>
    <font>
      <b/>
      <i/>
      <u/>
      <sz val="10"/>
      <color indexed="8"/>
      <name val="Arial"/>
      <family val="2"/>
      <charset val="238"/>
    </font>
    <font>
      <b/>
      <i/>
      <u/>
      <sz val="10"/>
      <name val="Arial"/>
      <family val="2"/>
      <charset val="238"/>
    </font>
    <font>
      <sz val="10"/>
      <color rgb="FFFF0000"/>
      <name val="Arial"/>
      <family val="2"/>
    </font>
    <font>
      <b/>
      <sz val="9"/>
      <color theme="1"/>
      <name val="Calibri"/>
      <family val="2"/>
      <charset val="238"/>
      <scheme val="minor"/>
    </font>
    <font>
      <sz val="9"/>
      <color theme="1"/>
      <name val="Calibri"/>
      <family val="2"/>
      <charset val="238"/>
      <scheme val="minor"/>
    </font>
    <font>
      <b/>
      <u/>
      <sz val="12"/>
      <color theme="1"/>
      <name val="Calibri"/>
      <family val="2"/>
      <charset val="238"/>
      <scheme val="minor"/>
    </font>
    <font>
      <sz val="11"/>
      <color theme="5"/>
      <name val="Calibri"/>
      <family val="2"/>
      <charset val="238"/>
      <scheme val="minor"/>
    </font>
    <font>
      <u/>
      <sz val="11"/>
      <color theme="1"/>
      <name val="Calibri"/>
      <family val="2"/>
      <charset val="238"/>
      <scheme val="minor"/>
    </font>
    <font>
      <sz val="7"/>
      <color theme="1"/>
      <name val="Times New Roman"/>
      <family val="1"/>
      <charset val="238"/>
    </font>
    <font>
      <sz val="11"/>
      <color theme="1"/>
      <name val="Times New Roman"/>
      <family val="1"/>
      <charset val="238"/>
    </font>
    <font>
      <b/>
      <u/>
      <sz val="11"/>
      <color theme="1"/>
      <name val="Calibri"/>
      <family val="2"/>
      <charset val="238"/>
      <scheme val="minor"/>
    </font>
    <font>
      <b/>
      <i/>
      <sz val="11"/>
      <color theme="1"/>
      <name val="Calibri"/>
      <family val="2"/>
      <charset val="238"/>
      <scheme val="minor"/>
    </font>
    <font>
      <sz val="11"/>
      <color theme="5"/>
      <name val="Times New Roman"/>
      <family val="1"/>
      <charset val="238"/>
    </font>
    <font>
      <b/>
      <sz val="11"/>
      <color theme="5"/>
      <name val="Calibri"/>
      <family val="2"/>
      <charset val="238"/>
      <scheme val="minor"/>
    </font>
    <font>
      <i/>
      <sz val="11"/>
      <color theme="5"/>
      <name val="Calibri"/>
      <family val="2"/>
      <charset val="238"/>
      <scheme val="minor"/>
    </font>
    <font>
      <b/>
      <i/>
      <sz val="11"/>
      <name val="Arial CE"/>
      <charset val="238"/>
    </font>
    <font>
      <b/>
      <sz val="8"/>
      <name val="Times New Roman CE"/>
      <family val="1"/>
      <charset val="238"/>
    </font>
  </fonts>
  <fills count="10">
    <fill>
      <patternFill patternType="none"/>
    </fill>
    <fill>
      <patternFill patternType="gray125"/>
    </fill>
    <fill>
      <patternFill patternType="solid">
        <fgColor theme="0" tint="-0.249977111117893"/>
        <bgColor indexed="64"/>
      </patternFill>
    </fill>
    <fill>
      <patternFill patternType="solid">
        <fgColor theme="6" tint="0.39997558519241921"/>
        <bgColor indexed="64"/>
      </patternFill>
    </fill>
    <fill>
      <patternFill patternType="solid">
        <fgColor indexed="22"/>
        <bgColor indexed="64"/>
      </patternFill>
    </fill>
    <fill>
      <patternFill patternType="solid">
        <fgColor indexed="42"/>
        <bgColor indexed="64"/>
      </patternFill>
    </fill>
    <fill>
      <patternFill patternType="solid">
        <fgColor indexed="42"/>
        <bgColor indexed="27"/>
      </patternFill>
    </fill>
    <fill>
      <patternFill patternType="solid">
        <fgColor indexed="13"/>
        <bgColor indexed="34"/>
      </patternFill>
    </fill>
    <fill>
      <patternFill patternType="solid">
        <fgColor indexed="13"/>
        <bgColor indexed="64"/>
      </patternFill>
    </fill>
    <fill>
      <patternFill patternType="solid">
        <fgColor rgb="FFFFFF00"/>
        <bgColor indexed="64"/>
      </patternFill>
    </fill>
  </fills>
  <borders count="43">
    <border>
      <left/>
      <right/>
      <top/>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bottom style="double">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bottom style="medium">
        <color indexed="64"/>
      </bottom>
      <diagonal/>
    </border>
    <border>
      <left/>
      <right/>
      <top style="medium">
        <color indexed="64"/>
      </top>
      <bottom style="double">
        <color indexed="64"/>
      </bottom>
      <diagonal/>
    </border>
    <border>
      <left/>
      <right/>
      <top style="medium">
        <color indexed="8"/>
      </top>
      <bottom style="thin">
        <color indexed="8"/>
      </bottom>
      <diagonal/>
    </border>
    <border>
      <left/>
      <right/>
      <top style="thin">
        <color indexed="8"/>
      </top>
      <bottom style="double">
        <color indexed="8"/>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8"/>
      </top>
      <bottom style="medium">
        <color indexed="8"/>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medium">
        <color indexed="64"/>
      </right>
      <top style="thin">
        <color indexed="64"/>
      </top>
      <bottom style="medium">
        <color indexed="64"/>
      </bottom>
      <diagonal/>
    </border>
  </borders>
  <cellStyleXfs count="55">
    <xf numFmtId="0" fontId="0" fillId="0" borderId="0"/>
    <xf numFmtId="0" fontId="4" fillId="0" borderId="0"/>
    <xf numFmtId="0" fontId="5" fillId="0" borderId="0"/>
    <xf numFmtId="0" fontId="13" fillId="0" borderId="0" applyNumberFormat="0" applyFill="0" applyBorder="0" applyAlignment="0" applyProtection="0">
      <alignment vertical="top"/>
      <protection locked="0"/>
    </xf>
    <xf numFmtId="0" fontId="19" fillId="0" borderId="0"/>
    <xf numFmtId="0" fontId="5" fillId="0" borderId="0"/>
    <xf numFmtId="0" fontId="20" fillId="0" borderId="0"/>
    <xf numFmtId="0" fontId="34" fillId="0" borderId="0"/>
    <xf numFmtId="0" fontId="19" fillId="0" borderId="0"/>
    <xf numFmtId="0" fontId="5" fillId="0" borderId="0"/>
    <xf numFmtId="37" fontId="37" fillId="0" borderId="0"/>
    <xf numFmtId="0" fontId="5" fillId="0" borderId="0"/>
    <xf numFmtId="0" fontId="42" fillId="0" borderId="0"/>
    <xf numFmtId="0" fontId="20" fillId="0" borderId="0"/>
    <xf numFmtId="166" fontId="5" fillId="0" borderId="0" applyFont="0" applyFill="0" applyBorder="0" applyAlignment="0" applyProtection="0"/>
    <xf numFmtId="0" fontId="20" fillId="0" borderId="0"/>
    <xf numFmtId="0" fontId="31" fillId="0" borderId="0"/>
    <xf numFmtId="0" fontId="48" fillId="0" borderId="0"/>
    <xf numFmtId="0" fontId="31" fillId="0" borderId="0"/>
    <xf numFmtId="0" fontId="20" fillId="0" borderId="0"/>
    <xf numFmtId="0" fontId="53" fillId="0" borderId="0"/>
    <xf numFmtId="168" fontId="31" fillId="0" borderId="0" applyFill="0" applyBorder="0" applyAlignment="0" applyProtection="0"/>
    <xf numFmtId="166" fontId="31" fillId="0" borderId="0" applyFont="0" applyFill="0" applyBorder="0" applyAlignment="0" applyProtection="0"/>
    <xf numFmtId="169" fontId="56" fillId="0" borderId="0" applyBorder="0" applyProtection="0"/>
    <xf numFmtId="0" fontId="56" fillId="0" borderId="0"/>
    <xf numFmtId="0" fontId="31" fillId="0" borderId="0"/>
    <xf numFmtId="0" fontId="40" fillId="0" borderId="0"/>
    <xf numFmtId="0" fontId="5" fillId="0" borderId="0"/>
    <xf numFmtId="0" fontId="31" fillId="0" borderId="0"/>
    <xf numFmtId="0" fontId="55" fillId="0" borderId="0"/>
    <xf numFmtId="0" fontId="40" fillId="0" borderId="0"/>
    <xf numFmtId="0" fontId="55" fillId="0" borderId="0"/>
    <xf numFmtId="0" fontId="42" fillId="0" borderId="0"/>
    <xf numFmtId="0" fontId="49" fillId="0" borderId="0">
      <alignment vertical="top"/>
    </xf>
    <xf numFmtId="0" fontId="75" fillId="0" borderId="0" applyNumberFormat="0" applyFill="0" applyBorder="0" applyAlignment="0" applyProtection="0">
      <alignment vertical="top"/>
      <protection locked="0"/>
    </xf>
    <xf numFmtId="0" fontId="31" fillId="0" borderId="0"/>
    <xf numFmtId="166" fontId="5" fillId="0" borderId="0" applyFont="0" applyFill="0" applyBorder="0" applyAlignment="0" applyProtection="0"/>
    <xf numFmtId="0" fontId="31" fillId="0" borderId="0"/>
    <xf numFmtId="0" fontId="31" fillId="0" borderId="0"/>
    <xf numFmtId="0" fontId="31" fillId="0" borderId="0"/>
    <xf numFmtId="0" fontId="91" fillId="0" borderId="0"/>
    <xf numFmtId="166" fontId="5" fillId="0" borderId="0" applyFont="0" applyFill="0" applyBorder="0" applyAlignment="0" applyProtection="0"/>
    <xf numFmtId="0" fontId="20" fillId="0" borderId="0"/>
    <xf numFmtId="0" fontId="40" fillId="0" borderId="0"/>
    <xf numFmtId="0" fontId="20" fillId="0" borderId="0"/>
    <xf numFmtId="0" fontId="31" fillId="0" borderId="0"/>
    <xf numFmtId="0" fontId="55" fillId="0" borderId="0"/>
    <xf numFmtId="0" fontId="31" fillId="0" borderId="0"/>
    <xf numFmtId="0" fontId="5" fillId="0" borderId="0"/>
    <xf numFmtId="166" fontId="5" fillId="0" borderId="0" applyFont="0" applyFill="0" applyBorder="0" applyAlignment="0" applyProtection="0"/>
    <xf numFmtId="0" fontId="2" fillId="0" borderId="0"/>
    <xf numFmtId="9" fontId="2" fillId="0" borderId="0" applyFont="0" applyFill="0" applyBorder="0" applyAlignment="0" applyProtection="0"/>
    <xf numFmtId="0" fontId="5" fillId="0" borderId="0"/>
    <xf numFmtId="0" fontId="55" fillId="0" borderId="0"/>
    <xf numFmtId="0" fontId="55" fillId="0" borderId="0"/>
  </cellStyleXfs>
  <cellXfs count="1251">
    <xf numFmtId="0" fontId="0" fillId="0" borderId="0" xfId="0"/>
    <xf numFmtId="0" fontId="4" fillId="0" borderId="0" xfId="1" applyProtection="1">
      <protection locked="0"/>
    </xf>
    <xf numFmtId="164" fontId="6" fillId="2" borderId="2" xfId="2" applyNumberFormat="1" applyFont="1" applyFill="1" applyBorder="1" applyAlignment="1" applyProtection="1">
      <alignment horizontal="right" vertical="top" wrapText="1"/>
    </xf>
    <xf numFmtId="164" fontId="6" fillId="2" borderId="5" xfId="2" applyNumberFormat="1" applyFont="1" applyFill="1" applyBorder="1" applyAlignment="1" applyProtection="1">
      <alignment horizontal="right" wrapText="1"/>
    </xf>
    <xf numFmtId="164" fontId="6" fillId="2" borderId="9" xfId="2" applyNumberFormat="1" applyFont="1" applyFill="1" applyBorder="1" applyAlignment="1" applyProtection="1">
      <alignment horizontal="right" vertical="top" wrapText="1"/>
    </xf>
    <xf numFmtId="164" fontId="7" fillId="3" borderId="13" xfId="2" applyNumberFormat="1" applyFont="1" applyFill="1" applyBorder="1" applyAlignment="1" applyProtection="1">
      <alignment horizontal="right" vertical="top" wrapText="1"/>
    </xf>
    <xf numFmtId="0" fontId="14" fillId="0" borderId="0" xfId="1" applyFont="1" applyProtection="1">
      <protection locked="0"/>
    </xf>
    <xf numFmtId="0" fontId="20" fillId="0" borderId="0" xfId="4" applyFont="1"/>
    <xf numFmtId="0" fontId="20" fillId="0" borderId="0" xfId="4" applyFont="1" applyAlignment="1">
      <alignment horizontal="right"/>
    </xf>
    <xf numFmtId="0" fontId="20" fillId="0" borderId="0" xfId="4" applyFont="1" applyAlignment="1">
      <alignment vertical="top" wrapText="1"/>
    </xf>
    <xf numFmtId="0" fontId="21" fillId="0" borderId="0" xfId="4" applyFont="1" applyAlignment="1">
      <alignment vertical="top" wrapText="1"/>
    </xf>
    <xf numFmtId="0" fontId="22" fillId="0" borderId="0" xfId="4" applyFont="1"/>
    <xf numFmtId="0" fontId="23" fillId="0" borderId="0" xfId="4" applyFont="1" applyAlignment="1">
      <alignment horizontal="right"/>
    </xf>
    <xf numFmtId="0" fontId="24" fillId="0" borderId="0" xfId="4" applyFont="1" applyAlignment="1">
      <alignment vertical="top" wrapText="1"/>
    </xf>
    <xf numFmtId="0" fontId="25" fillId="0" borderId="0" xfId="5" applyFont="1" applyAlignment="1">
      <alignment wrapText="1"/>
    </xf>
    <xf numFmtId="0" fontId="23" fillId="0" borderId="0" xfId="4" applyFont="1" applyBorder="1" applyAlignment="1">
      <alignment horizontal="right"/>
    </xf>
    <xf numFmtId="0" fontId="23" fillId="0" borderId="0" xfId="4" applyFont="1" applyBorder="1" applyAlignment="1">
      <alignment vertical="top" wrapText="1"/>
    </xf>
    <xf numFmtId="0" fontId="24" fillId="0" borderId="0" xfId="4" applyFont="1" applyBorder="1" applyAlignment="1">
      <alignment vertical="top" wrapText="1"/>
    </xf>
    <xf numFmtId="0" fontId="26" fillId="0" borderId="0" xfId="4" applyFont="1"/>
    <xf numFmtId="0" fontId="27" fillId="0" borderId="0" xfId="4" applyFont="1" applyAlignment="1">
      <alignment horizontal="right"/>
    </xf>
    <xf numFmtId="0" fontId="27" fillId="0" borderId="0" xfId="4" applyFont="1" applyAlignment="1">
      <alignment vertical="top" wrapText="1"/>
    </xf>
    <xf numFmtId="0" fontId="28" fillId="0" borderId="0" xfId="4" applyFont="1" applyAlignment="1">
      <alignment vertical="top" wrapText="1"/>
    </xf>
    <xf numFmtId="0" fontId="26" fillId="0" borderId="0" xfId="4" applyFont="1" applyFill="1"/>
    <xf numFmtId="4" fontId="29" fillId="0" borderId="1" xfId="4" applyNumberFormat="1" applyFont="1" applyFill="1" applyBorder="1" applyAlignment="1">
      <alignment vertical="top"/>
    </xf>
    <xf numFmtId="0" fontId="29" fillId="0" borderId="1" xfId="4" applyFont="1" applyFill="1" applyBorder="1" applyAlignment="1">
      <alignment vertical="top" wrapText="1"/>
    </xf>
    <xf numFmtId="0" fontId="26" fillId="0" borderId="28" xfId="4" applyFont="1" applyFill="1" applyBorder="1" applyAlignment="1">
      <alignment vertical="top" wrapText="1"/>
    </xf>
    <xf numFmtId="0" fontId="26" fillId="0" borderId="0" xfId="4" applyFont="1" applyFill="1" applyBorder="1" applyAlignment="1">
      <alignment vertical="top" wrapText="1"/>
    </xf>
    <xf numFmtId="0" fontId="26" fillId="0" borderId="0" xfId="4" applyFont="1" applyFill="1" applyBorder="1"/>
    <xf numFmtId="4" fontId="29" fillId="0" borderId="0" xfId="4" applyNumberFormat="1" applyFont="1" applyFill="1" applyBorder="1"/>
    <xf numFmtId="0" fontId="26" fillId="0" borderId="0" xfId="4" applyFont="1" applyFill="1" applyBorder="1" applyAlignment="1">
      <alignment horizontal="right" wrapText="1"/>
    </xf>
    <xf numFmtId="4" fontId="29" fillId="0" borderId="0" xfId="4" applyNumberFormat="1" applyFont="1" applyFill="1"/>
    <xf numFmtId="0" fontId="26" fillId="0" borderId="0" xfId="4" applyFont="1" applyFill="1" applyAlignment="1">
      <alignment horizontal="right"/>
    </xf>
    <xf numFmtId="0" fontId="26" fillId="0" borderId="0" xfId="4" applyFont="1" applyBorder="1"/>
    <xf numFmtId="0" fontId="29" fillId="0" borderId="0" xfId="4" applyFont="1" applyBorder="1" applyAlignment="1">
      <alignment horizontal="center" vertical="top" wrapText="1"/>
    </xf>
    <xf numFmtId="0" fontId="31" fillId="0" borderId="0" xfId="4" applyFont="1" applyBorder="1" applyAlignment="1">
      <alignment vertical="top" wrapText="1"/>
    </xf>
    <xf numFmtId="4" fontId="27" fillId="0" borderId="0" xfId="4" applyNumberFormat="1" applyFont="1"/>
    <xf numFmtId="0" fontId="27" fillId="0" borderId="0" xfId="4" applyFont="1"/>
    <xf numFmtId="4" fontId="27" fillId="0" borderId="0" xfId="4" applyNumberFormat="1" applyFont="1" applyAlignment="1"/>
    <xf numFmtId="4" fontId="20" fillId="0" borderId="0" xfId="4" applyNumberFormat="1" applyFont="1"/>
    <xf numFmtId="4" fontId="20" fillId="0" borderId="0" xfId="4" applyNumberFormat="1" applyFont="1" applyAlignment="1">
      <alignment vertical="top"/>
    </xf>
    <xf numFmtId="0" fontId="20" fillId="0" borderId="0" xfId="4" applyFont="1" applyAlignment="1">
      <alignment horizontal="center"/>
    </xf>
    <xf numFmtId="0" fontId="20" fillId="0" borderId="0" xfId="4" applyFont="1" applyAlignment="1">
      <alignment horizontal="center" vertical="top" wrapText="1"/>
    </xf>
    <xf numFmtId="0" fontId="20" fillId="0" borderId="0" xfId="4" applyFont="1" applyFill="1"/>
    <xf numFmtId="4" fontId="20" fillId="0" borderId="0" xfId="4" applyNumberFormat="1" applyFont="1" applyFill="1"/>
    <xf numFmtId="4" fontId="20" fillId="0" borderId="0" xfId="4" applyNumberFormat="1" applyFont="1" applyFill="1" applyAlignment="1">
      <alignment vertical="top"/>
    </xf>
    <xf numFmtId="4" fontId="20" fillId="0" borderId="0" xfId="4" applyNumberFormat="1" applyFont="1" applyFill="1" applyAlignment="1">
      <alignment horizontal="right"/>
    </xf>
    <xf numFmtId="0" fontId="20" fillId="0" borderId="0" xfId="4" applyFont="1" applyFill="1" applyAlignment="1">
      <alignment horizontal="right"/>
    </xf>
    <xf numFmtId="0" fontId="20" fillId="0" borderId="0" xfId="4" applyFont="1" applyFill="1" applyAlignment="1">
      <alignment horizontal="center"/>
    </xf>
    <xf numFmtId="0" fontId="20" fillId="0" borderId="0" xfId="4" applyFont="1" applyFill="1" applyAlignment="1">
      <alignment vertical="top" wrapText="1"/>
    </xf>
    <xf numFmtId="0" fontId="20" fillId="0" borderId="0" xfId="4" applyFont="1" applyFill="1" applyAlignment="1">
      <alignment horizontal="center" vertical="top" wrapText="1"/>
    </xf>
    <xf numFmtId="4" fontId="20" fillId="0" borderId="0" xfId="4" applyNumberFormat="1" applyFont="1" applyFill="1" applyBorder="1" applyAlignment="1">
      <alignment horizontal="right" vertical="top"/>
    </xf>
    <xf numFmtId="0" fontId="20" fillId="0" borderId="0" xfId="4" applyFont="1" applyFill="1" applyBorder="1" applyAlignment="1">
      <alignment horizontal="right"/>
    </xf>
    <xf numFmtId="0" fontId="20" fillId="0" borderId="0" xfId="4" applyFont="1" applyFill="1" applyBorder="1" applyAlignment="1">
      <alignment horizontal="center"/>
    </xf>
    <xf numFmtId="0" fontId="20" fillId="0" borderId="0" xfId="4" applyFont="1" applyFill="1" applyBorder="1" applyAlignment="1">
      <alignment vertical="top" wrapText="1"/>
    </xf>
    <xf numFmtId="0" fontId="20" fillId="0" borderId="0" xfId="4" applyFont="1" applyFill="1" applyBorder="1" applyAlignment="1">
      <alignment horizontal="center" vertical="top" wrapText="1"/>
    </xf>
    <xf numFmtId="4" fontId="21" fillId="0" borderId="3" xfId="4" applyNumberFormat="1" applyFont="1" applyFill="1" applyBorder="1" applyAlignment="1">
      <alignment horizontal="right" vertical="top"/>
    </xf>
    <xf numFmtId="4" fontId="20" fillId="0" borderId="3" xfId="4" applyNumberFormat="1" applyFont="1" applyFill="1" applyBorder="1" applyAlignment="1">
      <alignment horizontal="right" vertical="top"/>
    </xf>
    <xf numFmtId="0" fontId="20" fillId="0" borderId="3" xfId="4" applyFont="1" applyFill="1" applyBorder="1" applyAlignment="1">
      <alignment horizontal="right" vertical="top"/>
    </xf>
    <xf numFmtId="0" fontId="20" fillId="0" borderId="3" xfId="4" applyFont="1" applyFill="1" applyBorder="1" applyAlignment="1">
      <alignment horizontal="center" vertical="top"/>
    </xf>
    <xf numFmtId="0" fontId="21" fillId="0" borderId="3" xfId="4" applyFont="1" applyFill="1" applyBorder="1" applyAlignment="1">
      <alignment horizontal="right" vertical="top" wrapText="1"/>
    </xf>
    <xf numFmtId="0" fontId="20" fillId="0" borderId="3" xfId="4" applyFont="1" applyFill="1" applyBorder="1" applyAlignment="1">
      <alignment horizontal="center" vertical="top" wrapText="1"/>
    </xf>
    <xf numFmtId="4" fontId="5" fillId="0" borderId="0" xfId="4" applyNumberFormat="1" applyFont="1" applyFill="1" applyBorder="1" applyAlignment="1">
      <alignment horizontal="right" vertical="top"/>
    </xf>
    <xf numFmtId="0" fontId="20" fillId="0" borderId="0" xfId="4" applyFont="1" applyFill="1" applyBorder="1" applyAlignment="1">
      <alignment horizontal="right" vertical="top"/>
    </xf>
    <xf numFmtId="0" fontId="20" fillId="0" borderId="0" xfId="4" applyFont="1" applyFill="1" applyBorder="1" applyAlignment="1">
      <alignment horizontal="center" vertical="top"/>
    </xf>
    <xf numFmtId="0" fontId="31" fillId="0" borderId="0" xfId="5" applyFont="1" applyFill="1" applyAlignment="1" applyProtection="1">
      <alignment vertical="top" wrapText="1"/>
    </xf>
    <xf numFmtId="0" fontId="31" fillId="0" borderId="0" xfId="5" applyFont="1" applyFill="1" applyAlignment="1">
      <alignment vertical="top"/>
    </xf>
    <xf numFmtId="0" fontId="33" fillId="0" borderId="0" xfId="5" applyFont="1" applyFill="1" applyAlignment="1">
      <alignment horizontal="left" vertical="top"/>
    </xf>
    <xf numFmtId="4" fontId="31" fillId="0" borderId="0" xfId="7" applyNumberFormat="1" applyFont="1" applyFill="1" applyBorder="1" applyAlignment="1">
      <alignment horizontal="right" vertical="top"/>
    </xf>
    <xf numFmtId="0" fontId="31" fillId="0" borderId="0" xfId="7" applyFont="1" applyFill="1" applyBorder="1" applyAlignment="1">
      <alignment vertical="top"/>
    </xf>
    <xf numFmtId="0" fontId="31" fillId="0" borderId="0" xfId="7" applyFont="1" applyFill="1" applyBorder="1" applyAlignment="1">
      <alignment horizontal="center" vertical="top"/>
    </xf>
    <xf numFmtId="0" fontId="31" fillId="0" borderId="0" xfId="7" applyFont="1" applyFill="1" applyBorder="1" applyAlignment="1">
      <alignment vertical="top" wrapText="1"/>
    </xf>
    <xf numFmtId="0" fontId="5" fillId="0" borderId="0" xfId="4" applyFont="1" applyFill="1" applyAlignment="1">
      <alignment horizontal="center" vertical="top" wrapText="1"/>
    </xf>
    <xf numFmtId="0" fontId="20" fillId="0" borderId="0" xfId="4" applyFont="1" applyFill="1" applyAlignment="1">
      <alignment vertical="top"/>
    </xf>
    <xf numFmtId="4" fontId="20" fillId="0" borderId="0" xfId="4" applyNumberFormat="1" applyFont="1" applyFill="1" applyAlignment="1"/>
    <xf numFmtId="0" fontId="20" fillId="0" borderId="0" xfId="4" applyFont="1" applyFill="1" applyAlignment="1"/>
    <xf numFmtId="0" fontId="20" fillId="0" borderId="0" xfId="4" applyFont="1" applyFill="1" applyAlignment="1">
      <alignment horizontal="center" vertical="top"/>
    </xf>
    <xf numFmtId="0" fontId="21" fillId="0" borderId="0" xfId="4" applyFont="1" applyFill="1"/>
    <xf numFmtId="4" fontId="21" fillId="0" borderId="0" xfId="4" applyNumberFormat="1" applyFont="1" applyFill="1" applyAlignment="1"/>
    <xf numFmtId="0" fontId="5" fillId="0" borderId="0" xfId="4" applyFont="1" applyFill="1" applyBorder="1" applyAlignment="1">
      <alignment horizontal="right" vertical="top"/>
    </xf>
    <xf numFmtId="0" fontId="5" fillId="0" borderId="0" xfId="4" applyFont="1" applyFill="1" applyBorder="1" applyAlignment="1">
      <alignment horizontal="center" vertical="top"/>
    </xf>
    <xf numFmtId="0" fontId="0" fillId="0" borderId="0" xfId="4" applyFont="1" applyFill="1" applyBorder="1" applyAlignment="1">
      <alignment vertical="top" wrapText="1"/>
    </xf>
    <xf numFmtId="0" fontId="21" fillId="0" borderId="0" xfId="4" applyFont="1" applyFill="1" applyAlignment="1">
      <alignment horizontal="center" vertical="top" wrapText="1"/>
    </xf>
    <xf numFmtId="0" fontId="0" fillId="0" borderId="0" xfId="4" applyFont="1" applyFill="1" applyBorder="1" applyAlignment="1">
      <alignment horizontal="center" vertical="top"/>
    </xf>
    <xf numFmtId="0" fontId="20" fillId="0" borderId="0" xfId="5" applyFont="1" applyFill="1" applyAlignment="1">
      <alignment horizontal="left" vertical="top"/>
    </xf>
    <xf numFmtId="0" fontId="36" fillId="0" borderId="0" xfId="9" applyFont="1" applyFill="1" applyAlignment="1">
      <alignment vertical="top"/>
    </xf>
    <xf numFmtId="0" fontId="31" fillId="0" borderId="0" xfId="4" applyFont="1" applyFill="1" applyAlignment="1">
      <alignment vertical="top" wrapText="1"/>
    </xf>
    <xf numFmtId="4" fontId="36" fillId="0" borderId="0" xfId="9" applyNumberFormat="1" applyFont="1" applyFill="1" applyAlignment="1">
      <alignment vertical="top"/>
    </xf>
    <xf numFmtId="1" fontId="31" fillId="0" borderId="0" xfId="5" applyNumberFormat="1" applyFont="1" applyFill="1" applyAlignment="1" applyProtection="1">
      <alignment horizontal="right" vertical="top"/>
    </xf>
    <xf numFmtId="0" fontId="31" fillId="0" borderId="0" xfId="5" applyFont="1" applyFill="1" applyAlignment="1" applyProtection="1">
      <alignment horizontal="center" vertical="top"/>
    </xf>
    <xf numFmtId="165" fontId="31" fillId="0" borderId="0" xfId="10" applyNumberFormat="1" applyFont="1" applyFill="1" applyBorder="1" applyAlignment="1" applyProtection="1">
      <alignment horizontal="center" vertical="top" wrapText="1"/>
    </xf>
    <xf numFmtId="0" fontId="38" fillId="0" borderId="0" xfId="4" applyFont="1" applyFill="1"/>
    <xf numFmtId="4" fontId="38" fillId="0" borderId="0" xfId="4" applyNumberFormat="1" applyFont="1" applyFill="1" applyAlignment="1"/>
    <xf numFmtId="0" fontId="38" fillId="0" borderId="0" xfId="4" applyFont="1" applyFill="1" applyAlignment="1">
      <alignment horizontal="center" vertical="top" wrapText="1"/>
    </xf>
    <xf numFmtId="0" fontId="5" fillId="0" borderId="0" xfId="4" applyFont="1" applyFill="1" applyBorder="1" applyAlignment="1">
      <alignment vertical="top" wrapText="1"/>
    </xf>
    <xf numFmtId="0" fontId="31" fillId="0" borderId="0" xfId="5" applyFont="1" applyFill="1" applyAlignment="1" applyProtection="1">
      <alignment horizontal="right" vertical="top" wrapText="1"/>
    </xf>
    <xf numFmtId="0" fontId="31" fillId="0" borderId="0" xfId="5" applyFont="1" applyFill="1" applyAlignment="1" applyProtection="1">
      <alignment horizontal="center" vertical="top" wrapText="1"/>
    </xf>
    <xf numFmtId="0" fontId="5" fillId="0" borderId="0" xfId="4" applyFont="1" applyFill="1" applyAlignment="1">
      <alignment vertical="top" wrapText="1"/>
    </xf>
    <xf numFmtId="0" fontId="0" fillId="0" borderId="0" xfId="4" applyFont="1" applyFill="1" applyAlignment="1">
      <alignment vertical="top" wrapText="1"/>
    </xf>
    <xf numFmtId="1" fontId="20" fillId="0" borderId="0" xfId="4" applyNumberFormat="1" applyFont="1" applyFill="1" applyAlignment="1">
      <alignment horizontal="center" vertical="top" wrapText="1"/>
    </xf>
    <xf numFmtId="4" fontId="20" fillId="0" borderId="0" xfId="4" applyNumberFormat="1" applyFont="1" applyFill="1" applyAlignment="1">
      <alignment horizontal="right" vertical="top"/>
    </xf>
    <xf numFmtId="0" fontId="20" fillId="0" borderId="0" xfId="5" applyFont="1" applyFill="1" applyAlignment="1">
      <alignment horizontal="left"/>
    </xf>
    <xf numFmtId="0" fontId="5" fillId="0" borderId="0" xfId="5" applyFont="1" applyFill="1"/>
    <xf numFmtId="0" fontId="5" fillId="0" borderId="0" xfId="11" applyFont="1" applyFill="1"/>
    <xf numFmtId="0" fontId="5" fillId="0" borderId="0" xfId="4" applyFont="1" applyFill="1" applyAlignment="1">
      <alignment horizontal="center" vertical="top"/>
    </xf>
    <xf numFmtId="0" fontId="39" fillId="0" borderId="0" xfId="11" applyFont="1" applyFill="1" applyBorder="1" applyAlignment="1">
      <alignment horizontal="center" wrapText="1"/>
    </xf>
    <xf numFmtId="0" fontId="39" fillId="0" borderId="0" xfId="4" applyFont="1" applyFill="1" applyBorder="1" applyAlignment="1">
      <alignment horizontal="center" vertical="top" wrapText="1"/>
    </xf>
    <xf numFmtId="0" fontId="39" fillId="0" borderId="0" xfId="4" applyFont="1" applyFill="1" applyBorder="1" applyAlignment="1">
      <alignment horizontal="center"/>
    </xf>
    <xf numFmtId="0" fontId="5" fillId="0" borderId="0" xfId="5" applyFont="1"/>
    <xf numFmtId="0" fontId="5" fillId="0" borderId="0" xfId="11" applyFont="1"/>
    <xf numFmtId="0" fontId="5" fillId="0" borderId="0" xfId="4" applyFont="1" applyAlignment="1">
      <alignment horizontal="center" vertical="top"/>
    </xf>
    <xf numFmtId="0" fontId="39" fillId="5" borderId="31" xfId="11" applyFont="1" applyFill="1" applyBorder="1" applyAlignment="1">
      <alignment horizontal="center" wrapText="1"/>
    </xf>
    <xf numFmtId="0" fontId="39" fillId="5" borderId="32" xfId="11" applyFont="1" applyFill="1" applyBorder="1" applyAlignment="1">
      <alignment horizontal="center" wrapText="1"/>
    </xf>
    <xf numFmtId="0" fontId="39" fillId="5" borderId="32" xfId="4" applyFont="1" applyFill="1" applyBorder="1" applyAlignment="1">
      <alignment horizontal="center" vertical="top" wrapText="1"/>
    </xf>
    <xf numFmtId="0" fontId="39" fillId="5" borderId="32" xfId="4" applyFont="1" applyFill="1" applyBorder="1" applyAlignment="1">
      <alignment horizontal="center"/>
    </xf>
    <xf numFmtId="4" fontId="40" fillId="0" borderId="0" xfId="4" applyNumberFormat="1" applyFont="1"/>
    <xf numFmtId="0" fontId="40" fillId="0" borderId="0" xfId="4" applyFont="1"/>
    <xf numFmtId="4" fontId="40" fillId="0" borderId="0" xfId="4" applyNumberFormat="1" applyFont="1" applyAlignment="1">
      <alignment vertical="top"/>
    </xf>
    <xf numFmtId="0" fontId="5" fillId="0" borderId="0" xfId="5" applyFont="1" applyAlignment="1">
      <alignment horizontal="left" vertical="top"/>
    </xf>
    <xf numFmtId="0" fontId="5" fillId="0" borderId="33" xfId="5" applyFont="1" applyBorder="1" applyAlignment="1">
      <alignment horizontal="right"/>
    </xf>
    <xf numFmtId="0" fontId="5" fillId="0" borderId="33" xfId="5" applyFont="1" applyBorder="1" applyAlignment="1">
      <alignment horizontal="center"/>
    </xf>
    <xf numFmtId="0" fontId="40" fillId="0" borderId="33" xfId="4" applyFont="1" applyBorder="1" applyAlignment="1">
      <alignment horizontal="left" vertical="top" wrapText="1"/>
    </xf>
    <xf numFmtId="0" fontId="20" fillId="0" borderId="33" xfId="4" applyFont="1" applyBorder="1" applyAlignment="1">
      <alignment horizontal="center"/>
    </xf>
    <xf numFmtId="0" fontId="5" fillId="0" borderId="0" xfId="4" applyFont="1" applyAlignment="1">
      <alignment horizontal="left" vertical="top" wrapText="1"/>
    </xf>
    <xf numFmtId="0" fontId="5" fillId="0" borderId="0" xfId="5" applyFont="1" applyAlignment="1">
      <alignment horizontal="left"/>
    </xf>
    <xf numFmtId="0" fontId="5" fillId="0" borderId="0" xfId="5" applyFont="1" applyAlignment="1">
      <alignment horizontal="right"/>
    </xf>
    <xf numFmtId="0" fontId="40" fillId="0" borderId="0" xfId="4" applyFont="1" applyAlignment="1">
      <alignment horizontal="right"/>
    </xf>
    <xf numFmtId="0" fontId="40" fillId="0" borderId="0" xfId="4" applyFont="1" applyAlignment="1">
      <alignment horizontal="center"/>
    </xf>
    <xf numFmtId="0" fontId="31" fillId="0" borderId="0" xfId="5" applyFont="1" applyAlignment="1">
      <alignment vertical="top"/>
    </xf>
    <xf numFmtId="0" fontId="31" fillId="0" borderId="0" xfId="12" applyFont="1" applyFill="1" applyAlignment="1">
      <alignment vertical="top"/>
    </xf>
    <xf numFmtId="0" fontId="33" fillId="0" borderId="0" xfId="12" applyFont="1" applyFill="1" applyAlignment="1">
      <alignment horizontal="left" vertical="top"/>
    </xf>
    <xf numFmtId="4" fontId="14" fillId="0" borderId="3" xfId="5" applyNumberFormat="1" applyFont="1" applyFill="1" applyBorder="1" applyAlignment="1">
      <alignment vertical="top"/>
    </xf>
    <xf numFmtId="0" fontId="31" fillId="0" borderId="0" xfId="7" applyFont="1" applyFill="1" applyBorder="1" applyAlignment="1">
      <alignment horizontal="right" vertical="top"/>
    </xf>
    <xf numFmtId="0" fontId="5" fillId="0" borderId="0" xfId="4" applyFont="1" applyFill="1" applyAlignment="1">
      <alignment vertical="top"/>
    </xf>
    <xf numFmtId="0" fontId="14" fillId="0" borderId="0" xfId="12" applyFont="1" applyFill="1" applyBorder="1" applyAlignment="1">
      <alignment vertical="top"/>
    </xf>
    <xf numFmtId="0" fontId="43" fillId="0" borderId="0" xfId="7" applyFont="1" applyFill="1" applyBorder="1" applyAlignment="1">
      <alignment vertical="top"/>
    </xf>
    <xf numFmtId="0" fontId="14" fillId="0" borderId="0" xfId="7" applyFont="1" applyFill="1" applyBorder="1" applyAlignment="1">
      <alignment horizontal="center" vertical="top"/>
    </xf>
    <xf numFmtId="0" fontId="31" fillId="0" borderId="0" xfId="12" applyFont="1" applyFill="1" applyBorder="1" applyAlignment="1">
      <alignment vertical="top"/>
    </xf>
    <xf numFmtId="0" fontId="14" fillId="0" borderId="0" xfId="12" applyFont="1" applyFill="1" applyBorder="1" applyAlignment="1">
      <alignment horizontal="right" vertical="top"/>
    </xf>
    <xf numFmtId="0" fontId="14" fillId="0" borderId="0" xfId="12" applyFont="1" applyFill="1" applyBorder="1" applyAlignment="1">
      <alignment horizontal="center" vertical="top"/>
    </xf>
    <xf numFmtId="0" fontId="44" fillId="0" borderId="0" xfId="4" applyFont="1" applyFill="1" applyAlignment="1">
      <alignment horizontal="left" vertical="top"/>
    </xf>
    <xf numFmtId="4" fontId="44" fillId="0" borderId="0" xfId="4" applyNumberFormat="1" applyFont="1" applyFill="1" applyAlignment="1">
      <alignment horizontal="left" vertical="top"/>
    </xf>
    <xf numFmtId="4" fontId="31" fillId="0" borderId="0" xfId="7" applyNumberFormat="1" applyFont="1" applyFill="1" applyBorder="1" applyAlignment="1">
      <alignment vertical="top"/>
    </xf>
    <xf numFmtId="0" fontId="5" fillId="0" borderId="0" xfId="4" applyFont="1" applyAlignment="1">
      <alignment vertical="top"/>
    </xf>
    <xf numFmtId="0" fontId="5" fillId="0" borderId="0" xfId="4" applyFont="1" applyBorder="1" applyAlignment="1">
      <alignment vertical="top"/>
    </xf>
    <xf numFmtId="0" fontId="5" fillId="0" borderId="0" xfId="4" applyFont="1" applyFill="1" applyBorder="1" applyAlignment="1">
      <alignment vertical="top"/>
    </xf>
    <xf numFmtId="4" fontId="5" fillId="0" borderId="0" xfId="4" applyNumberFormat="1" applyFont="1" applyBorder="1" applyAlignment="1">
      <alignment vertical="top"/>
    </xf>
    <xf numFmtId="0" fontId="5" fillId="0" borderId="0" xfId="4" applyFont="1" applyAlignment="1">
      <alignment horizontal="center" vertical="top" wrapText="1"/>
    </xf>
    <xf numFmtId="0" fontId="5" fillId="0" borderId="0" xfId="4" applyFont="1" applyAlignment="1">
      <alignment vertical="top" wrapText="1"/>
    </xf>
    <xf numFmtId="4" fontId="5" fillId="0" borderId="0" xfId="4" applyNumberFormat="1" applyFont="1" applyFill="1" applyBorder="1" applyAlignment="1">
      <alignment vertical="top"/>
    </xf>
    <xf numFmtId="0" fontId="21" fillId="0" borderId="0" xfId="4" applyFont="1" applyFill="1" applyBorder="1" applyAlignment="1">
      <alignment vertical="top"/>
    </xf>
    <xf numFmtId="4" fontId="5" fillId="0" borderId="0" xfId="5" applyNumberFormat="1" applyFont="1" applyFill="1" applyBorder="1" applyAlignment="1">
      <alignment horizontal="right" vertical="top"/>
    </xf>
    <xf numFmtId="4" fontId="5" fillId="0" borderId="0" xfId="5" applyNumberFormat="1" applyFont="1" applyFill="1" applyAlignment="1">
      <alignment horizontal="left" vertical="top"/>
    </xf>
    <xf numFmtId="0" fontId="5" fillId="0" borderId="0" xfId="5" applyFont="1" applyFill="1" applyAlignment="1">
      <alignment vertical="top"/>
    </xf>
    <xf numFmtId="0" fontId="5" fillId="0" borderId="0" xfId="4" applyFont="1" applyFill="1" applyAlignment="1">
      <alignment horizontal="left" vertical="top" wrapText="1"/>
    </xf>
    <xf numFmtId="4" fontId="5" fillId="0" borderId="0" xfId="4" applyNumberFormat="1" applyFont="1" applyFill="1" applyAlignment="1">
      <alignment vertical="top"/>
    </xf>
    <xf numFmtId="0" fontId="45" fillId="0" borderId="0" xfId="4" applyFont="1" applyFill="1" applyBorder="1" applyAlignment="1">
      <alignment vertical="top"/>
    </xf>
    <xf numFmtId="0" fontId="5" fillId="0" borderId="0" xfId="4" applyFont="1" applyFill="1" applyBorder="1" applyAlignment="1">
      <alignment horizontal="center" vertical="top" wrapText="1"/>
    </xf>
    <xf numFmtId="0" fontId="20" fillId="0" borderId="0" xfId="4" applyFont="1" applyFill="1" applyAlignment="1">
      <alignment horizontal="left" vertical="top" wrapText="1"/>
    </xf>
    <xf numFmtId="4" fontId="5" fillId="0" borderId="0" xfId="5" applyNumberFormat="1" applyFont="1" applyAlignment="1">
      <alignment horizontal="left" vertical="top"/>
    </xf>
    <xf numFmtId="4" fontId="5" fillId="0" borderId="0" xfId="5" applyNumberFormat="1" applyFont="1" applyBorder="1" applyAlignment="1">
      <alignment horizontal="left" vertical="top"/>
    </xf>
    <xf numFmtId="0" fontId="5" fillId="0" borderId="0" xfId="5" applyFont="1" applyAlignment="1">
      <alignment vertical="top"/>
    </xf>
    <xf numFmtId="0" fontId="39" fillId="0" borderId="0" xfId="4" applyFont="1" applyAlignment="1">
      <alignment vertical="top" wrapText="1"/>
    </xf>
    <xf numFmtId="0" fontId="5" fillId="0" borderId="0" xfId="4" applyFont="1" applyBorder="1" applyAlignment="1">
      <alignment horizontal="center" vertical="top"/>
    </xf>
    <xf numFmtId="0" fontId="5" fillId="0" borderId="0" xfId="5" applyFont="1" applyFill="1" applyBorder="1"/>
    <xf numFmtId="0" fontId="5" fillId="0" borderId="0" xfId="11" applyFont="1" applyFill="1" applyBorder="1"/>
    <xf numFmtId="4" fontId="39" fillId="0" borderId="0" xfId="11" applyNumberFormat="1" applyFont="1" applyFill="1" applyBorder="1" applyAlignment="1">
      <alignment horizontal="center" wrapText="1"/>
    </xf>
    <xf numFmtId="0" fontId="39" fillId="0" borderId="0" xfId="4" applyFont="1" applyFill="1" applyBorder="1" applyAlignment="1">
      <alignment vertical="top" wrapText="1"/>
    </xf>
    <xf numFmtId="0" fontId="5" fillId="0" borderId="0" xfId="5" applyFont="1" applyBorder="1"/>
    <xf numFmtId="0" fontId="5" fillId="0" borderId="0" xfId="11" applyFont="1" applyBorder="1"/>
    <xf numFmtId="0" fontId="5" fillId="5" borderId="0" xfId="11" applyFont="1" applyFill="1" applyBorder="1" applyAlignment="1">
      <alignment horizontal="center" wrapText="1"/>
    </xf>
    <xf numFmtId="0" fontId="20" fillId="0" borderId="0" xfId="4" applyFont="1" applyFill="1" applyBorder="1" applyAlignment="1">
      <alignment vertical="top"/>
    </xf>
    <xf numFmtId="0" fontId="38" fillId="0" borderId="3" xfId="4" applyFont="1" applyFill="1" applyBorder="1" applyAlignment="1">
      <alignment horizontal="right" vertical="top" wrapText="1"/>
    </xf>
    <xf numFmtId="0" fontId="20" fillId="0" borderId="0" xfId="4" applyFont="1" applyAlignment="1">
      <alignment vertical="top"/>
    </xf>
    <xf numFmtId="4" fontId="20" fillId="0" borderId="0" xfId="4" applyNumberFormat="1" applyFont="1" applyAlignment="1"/>
    <xf numFmtId="0" fontId="20" fillId="0" borderId="0" xfId="13" applyFont="1"/>
    <xf numFmtId="0" fontId="20" fillId="0" borderId="0" xfId="4" applyFont="1" applyAlignment="1">
      <alignment horizontal="center" vertical="top"/>
    </xf>
    <xf numFmtId="0" fontId="46" fillId="6" borderId="35" xfId="13" applyFont="1" applyFill="1" applyBorder="1" applyAlignment="1">
      <alignment horizontal="center" wrapText="1"/>
    </xf>
    <xf numFmtId="0" fontId="46" fillId="6" borderId="35" xfId="4" applyFont="1" applyFill="1" applyBorder="1" applyAlignment="1">
      <alignment horizontal="center" vertical="top" wrapText="1"/>
    </xf>
    <xf numFmtId="0" fontId="46" fillId="6" borderId="35" xfId="4" applyFont="1" applyFill="1" applyBorder="1" applyAlignment="1">
      <alignment horizontal="center"/>
    </xf>
    <xf numFmtId="0" fontId="44" fillId="0" borderId="0" xfId="4" applyFont="1" applyAlignment="1">
      <alignment horizontal="left" vertical="top"/>
    </xf>
    <xf numFmtId="4" fontId="44" fillId="0" borderId="0" xfId="4" applyNumberFormat="1" applyFont="1" applyAlignment="1">
      <alignment horizontal="left" vertical="top"/>
    </xf>
    <xf numFmtId="0" fontId="20" fillId="0" borderId="0" xfId="4" applyFont="1" applyFill="1" applyBorder="1"/>
    <xf numFmtId="4" fontId="20" fillId="0" borderId="0" xfId="4" applyNumberFormat="1" applyFont="1" applyFill="1" applyBorder="1" applyAlignment="1"/>
    <xf numFmtId="4" fontId="20" fillId="0" borderId="0" xfId="4" applyNumberFormat="1" applyFont="1" applyFill="1" applyBorder="1" applyAlignment="1">
      <alignment horizontal="right"/>
    </xf>
    <xf numFmtId="0" fontId="31" fillId="0" borderId="0" xfId="29" applyFont="1" applyBorder="1" applyAlignment="1">
      <alignment vertical="top" wrapText="1"/>
    </xf>
    <xf numFmtId="4" fontId="20" fillId="0" borderId="0" xfId="4" applyNumberFormat="1" applyFont="1" applyFill="1" applyBorder="1" applyAlignment="1">
      <alignment vertical="top"/>
    </xf>
    <xf numFmtId="0" fontId="49" fillId="0" borderId="0" xfId="30" applyFont="1" applyBorder="1" applyAlignment="1">
      <alignment vertical="top" wrapText="1"/>
    </xf>
    <xf numFmtId="0" fontId="49" fillId="0" borderId="0" xfId="26" applyFont="1" applyAlignment="1">
      <alignment horizontal="center" vertical="top" wrapText="1"/>
    </xf>
    <xf numFmtId="0" fontId="23" fillId="0" borderId="0" xfId="4" applyFont="1" applyAlignment="1">
      <alignment vertical="top" wrapText="1"/>
    </xf>
    <xf numFmtId="0" fontId="5" fillId="0" borderId="0" xfId="5" applyAlignment="1">
      <alignment wrapText="1"/>
    </xf>
    <xf numFmtId="0" fontId="5" fillId="0" borderId="0" xfId="5" applyFont="1" applyAlignment="1"/>
    <xf numFmtId="0" fontId="30" fillId="0" borderId="0" xfId="4" applyFont="1" applyBorder="1" applyAlignment="1">
      <alignment horizontal="left" vertical="top" wrapText="1"/>
    </xf>
    <xf numFmtId="0" fontId="66" fillId="0" borderId="0" xfId="0" applyFont="1"/>
    <xf numFmtId="4" fontId="66" fillId="0" borderId="0" xfId="0" applyNumberFormat="1" applyFont="1" applyAlignment="1">
      <alignment wrapText="1"/>
    </xf>
    <xf numFmtId="0" fontId="66" fillId="0" borderId="0" xfId="0" applyFont="1" applyAlignment="1">
      <alignment horizontal="left" wrapText="1"/>
    </xf>
    <xf numFmtId="0" fontId="66" fillId="0" borderId="0" xfId="0" applyFont="1" applyAlignment="1">
      <alignment horizontal="center"/>
    </xf>
    <xf numFmtId="0" fontId="67" fillId="0" borderId="0" xfId="0" applyFont="1" applyBorder="1" applyAlignment="1">
      <alignment vertical="top" wrapText="1"/>
    </xf>
    <xf numFmtId="4" fontId="67" fillId="0" borderId="36" xfId="0" applyNumberFormat="1" applyFont="1" applyBorder="1" applyAlignment="1">
      <alignment vertical="top" wrapText="1"/>
    </xf>
    <xf numFmtId="0" fontId="67" fillId="0" borderId="36" xfId="0" applyFont="1" applyBorder="1" applyAlignment="1">
      <alignment vertical="top" wrapText="1"/>
    </xf>
    <xf numFmtId="0" fontId="67" fillId="0" borderId="36" xfId="0" applyFont="1" applyBorder="1" applyAlignment="1">
      <alignment horizontal="left" vertical="top" wrapText="1"/>
    </xf>
    <xf numFmtId="49" fontId="68" fillId="0" borderId="0" xfId="0" applyNumberFormat="1" applyFont="1" applyBorder="1" applyAlignment="1">
      <alignment horizontal="right" vertical="top" wrapText="1"/>
    </xf>
    <xf numFmtId="4" fontId="66" fillId="0" borderId="0" xfId="0" applyNumberFormat="1" applyFont="1" applyBorder="1"/>
    <xf numFmtId="0" fontId="68" fillId="0" borderId="0" xfId="0" applyFont="1" applyAlignment="1">
      <alignment horizontal="right" wrapText="1"/>
    </xf>
    <xf numFmtId="49" fontId="68" fillId="0" borderId="0" xfId="0" applyNumberFormat="1" applyFont="1" applyAlignment="1">
      <alignment horizontal="right" vertical="top" wrapText="1"/>
    </xf>
    <xf numFmtId="0" fontId="68" fillId="0" borderId="0" xfId="0" applyFont="1" applyAlignment="1">
      <alignment horizontal="left" vertical="top" wrapText="1"/>
    </xf>
    <xf numFmtId="0" fontId="3" fillId="0" borderId="0" xfId="0" applyFont="1" applyAlignment="1">
      <alignment vertical="center"/>
    </xf>
    <xf numFmtId="0" fontId="69" fillId="0" borderId="0" xfId="0" applyFont="1" applyAlignment="1">
      <alignment vertical="center"/>
    </xf>
    <xf numFmtId="0" fontId="67" fillId="0" borderId="0" xfId="0" applyFont="1" applyBorder="1" applyAlignment="1">
      <alignment horizontal="left" vertical="top" wrapText="1"/>
    </xf>
    <xf numFmtId="49" fontId="67" fillId="0" borderId="0" xfId="0" applyNumberFormat="1" applyFont="1" applyAlignment="1">
      <alignment horizontal="center" vertical="top" wrapText="1"/>
    </xf>
    <xf numFmtId="49" fontId="66" fillId="0" borderId="0" xfId="0" applyNumberFormat="1" applyFont="1" applyBorder="1" applyAlignment="1">
      <alignment horizontal="center" vertical="top" wrapText="1"/>
    </xf>
    <xf numFmtId="4" fontId="66" fillId="0" borderId="0" xfId="0" applyNumberFormat="1" applyFont="1" applyBorder="1" applyAlignment="1">
      <alignment wrapText="1"/>
    </xf>
    <xf numFmtId="4" fontId="66" fillId="0" borderId="0" xfId="0" applyNumberFormat="1" applyFont="1" applyBorder="1" applyAlignment="1">
      <alignment horizontal="right" wrapText="1"/>
    </xf>
    <xf numFmtId="49" fontId="66" fillId="0" borderId="0" xfId="0" applyNumberFormat="1" applyFont="1" applyBorder="1" applyAlignment="1">
      <alignment horizontal="left" vertical="top" wrapText="1"/>
    </xf>
    <xf numFmtId="49" fontId="68" fillId="0" borderId="0" xfId="0" applyNumberFormat="1" applyFont="1" applyAlignment="1">
      <alignment horizontal="center" vertical="top" wrapText="1"/>
    </xf>
    <xf numFmtId="4" fontId="68" fillId="0" borderId="0" xfId="0" applyNumberFormat="1" applyFont="1" applyAlignment="1">
      <alignment horizontal="right" wrapText="1"/>
    </xf>
    <xf numFmtId="4" fontId="68" fillId="0" borderId="0" xfId="0" applyNumberFormat="1" applyFont="1" applyAlignment="1">
      <alignment horizontal="right" vertical="top" wrapText="1"/>
    </xf>
    <xf numFmtId="0" fontId="68" fillId="0" borderId="0" xfId="0" applyFont="1" applyBorder="1" applyAlignment="1">
      <alignment horizontal="left" vertical="top" wrapText="1"/>
    </xf>
    <xf numFmtId="0" fontId="66" fillId="0" borderId="0" xfId="0" applyFont="1" applyFill="1" applyAlignment="1">
      <alignment horizontal="left" wrapText="1"/>
    </xf>
    <xf numFmtId="0" fontId="3" fillId="0" borderId="0" xfId="0" applyFont="1"/>
    <xf numFmtId="0" fontId="70" fillId="0" borderId="0" xfId="0" applyFont="1"/>
    <xf numFmtId="0" fontId="71" fillId="0" borderId="0" xfId="0" applyFont="1" applyAlignment="1">
      <alignment horizontal="left" wrapText="1"/>
    </xf>
    <xf numFmtId="0" fontId="71" fillId="0" borderId="0" xfId="0" applyFont="1" applyAlignment="1">
      <alignment horizontal="center"/>
    </xf>
    <xf numFmtId="4" fontId="66" fillId="0" borderId="0" xfId="0" applyNumberFormat="1" applyFont="1" applyFill="1" applyAlignment="1">
      <alignment wrapText="1"/>
    </xf>
    <xf numFmtId="0" fontId="66" fillId="0" borderId="0" xfId="0" applyFont="1" applyFill="1" applyAlignment="1">
      <alignment horizontal="center"/>
    </xf>
    <xf numFmtId="0" fontId="59" fillId="0" borderId="0" xfId="0" applyNumberFormat="1" applyFont="1" applyAlignment="1" applyProtection="1">
      <alignment horizontal="left" vertical="top" wrapText="1"/>
    </xf>
    <xf numFmtId="0" fontId="66" fillId="0" borderId="0" xfId="0" applyFont="1" applyAlignment="1">
      <alignment wrapText="1"/>
    </xf>
    <xf numFmtId="4" fontId="71" fillId="0" borderId="0" xfId="0" applyNumberFormat="1" applyFont="1" applyAlignment="1">
      <alignment wrapText="1"/>
    </xf>
    <xf numFmtId="0" fontId="20" fillId="0" borderId="0" xfId="32" applyFont="1" applyFill="1"/>
    <xf numFmtId="0" fontId="20" fillId="0" borderId="0" xfId="13" applyFont="1" applyFill="1"/>
    <xf numFmtId="4" fontId="14" fillId="0" borderId="3" xfId="33" applyNumberFormat="1" applyFont="1" applyFill="1" applyBorder="1" applyAlignment="1">
      <alignment vertical="top" wrapText="1"/>
    </xf>
    <xf numFmtId="4" fontId="20" fillId="0" borderId="3" xfId="4" applyNumberFormat="1" applyFont="1" applyFill="1" applyBorder="1" applyAlignment="1">
      <alignment horizontal="right"/>
    </xf>
    <xf numFmtId="0" fontId="20" fillId="0" borderId="3" xfId="4" applyFont="1" applyFill="1" applyBorder="1" applyAlignment="1"/>
    <xf numFmtId="4" fontId="20" fillId="0" borderId="3" xfId="4" applyNumberFormat="1" applyFont="1" applyFill="1" applyBorder="1" applyAlignment="1">
      <alignment horizontal="center"/>
    </xf>
    <xf numFmtId="0" fontId="20" fillId="0" borderId="3" xfId="4" applyFont="1" applyFill="1" applyBorder="1" applyAlignment="1">
      <alignment vertical="top" wrapText="1"/>
    </xf>
    <xf numFmtId="4" fontId="72" fillId="0" borderId="0" xfId="4" applyNumberFormat="1" applyFont="1" applyFill="1" applyBorder="1" applyAlignment="1">
      <alignment horizontal="right" vertical="top"/>
    </xf>
    <xf numFmtId="0" fontId="31" fillId="0" borderId="0" xfId="4" applyFont="1" applyAlignment="1">
      <alignment horizontal="center" vertical="top" wrapText="1"/>
    </xf>
    <xf numFmtId="0" fontId="20" fillId="0" borderId="0" xfId="5" applyFont="1"/>
    <xf numFmtId="4" fontId="31" fillId="0" borderId="0" xfId="4" applyNumberFormat="1" applyFont="1" applyAlignment="1">
      <alignment horizontal="right" vertical="top"/>
    </xf>
    <xf numFmtId="4" fontId="31" fillId="0" borderId="0" xfId="4" applyNumberFormat="1" applyFont="1" applyBorder="1" applyAlignment="1">
      <alignment horizontal="right" vertical="top"/>
    </xf>
    <xf numFmtId="0" fontId="31" fillId="0" borderId="0" xfId="4" applyFont="1" applyBorder="1" applyAlignment="1">
      <alignment horizontal="right" vertical="top"/>
    </xf>
    <xf numFmtId="0" fontId="31" fillId="0" borderId="0" xfId="4" applyFont="1" applyBorder="1" applyAlignment="1">
      <alignment horizontal="center" vertical="top"/>
    </xf>
    <xf numFmtId="0" fontId="31" fillId="0" borderId="0" xfId="4" applyFont="1" applyFill="1" applyBorder="1" applyAlignment="1">
      <alignment vertical="top" wrapText="1"/>
    </xf>
    <xf numFmtId="4" fontId="31" fillId="0" borderId="0" xfId="33" applyNumberFormat="1" applyFont="1" applyFill="1" applyBorder="1" applyAlignment="1">
      <alignment vertical="top" wrapText="1"/>
    </xf>
    <xf numFmtId="0" fontId="31" fillId="0" borderId="0" xfId="5" applyFont="1" applyFill="1" applyBorder="1" applyAlignment="1" applyProtection="1">
      <alignment vertical="top" wrapText="1"/>
    </xf>
    <xf numFmtId="0" fontId="31" fillId="0" borderId="0" xfId="33" applyFont="1" applyFill="1" applyBorder="1" applyAlignment="1">
      <alignment horizontal="right" vertical="top" wrapText="1"/>
    </xf>
    <xf numFmtId="0" fontId="31" fillId="0" borderId="0" xfId="4" applyFont="1" applyAlignment="1">
      <alignment horizontal="center" vertical="top"/>
    </xf>
    <xf numFmtId="0" fontId="20" fillId="0" borderId="0" xfId="4" applyFont="1" applyBorder="1" applyAlignment="1">
      <alignment vertical="top"/>
    </xf>
    <xf numFmtId="0" fontId="31" fillId="0" borderId="0" xfId="33" applyFont="1" applyFill="1" applyBorder="1" applyAlignment="1">
      <alignment vertical="top" wrapText="1"/>
    </xf>
    <xf numFmtId="0" fontId="46" fillId="0" borderId="0" xfId="13" applyFont="1" applyFill="1" applyBorder="1" applyAlignment="1">
      <alignment horizontal="center" wrapText="1"/>
    </xf>
    <xf numFmtId="0" fontId="46" fillId="0" borderId="0" xfId="4" applyFont="1" applyFill="1" applyBorder="1" applyAlignment="1">
      <alignment horizontal="center" vertical="top" wrapText="1"/>
    </xf>
    <xf numFmtId="0" fontId="46" fillId="0" borderId="0" xfId="4" applyFont="1" applyFill="1" applyBorder="1" applyAlignment="1">
      <alignment horizontal="center"/>
    </xf>
    <xf numFmtId="0" fontId="20" fillId="0" borderId="0" xfId="32" applyFont="1"/>
    <xf numFmtId="0" fontId="46" fillId="6" borderId="0" xfId="13" applyFont="1" applyFill="1" applyBorder="1" applyAlignment="1">
      <alignment horizontal="center" wrapText="1"/>
    </xf>
    <xf numFmtId="4" fontId="20" fillId="0" borderId="0" xfId="4" applyNumberFormat="1" applyFont="1" applyBorder="1" applyAlignment="1">
      <alignment vertical="top"/>
    </xf>
    <xf numFmtId="0" fontId="20" fillId="0" borderId="0" xfId="32" applyFont="1" applyBorder="1" applyAlignment="1">
      <alignment horizontal="left" vertical="top"/>
    </xf>
    <xf numFmtId="0" fontId="20" fillId="0" borderId="0" xfId="32" applyFont="1" applyAlignment="1">
      <alignment horizontal="left" vertical="top"/>
    </xf>
    <xf numFmtId="0" fontId="20" fillId="0" borderId="0" xfId="32" applyFont="1" applyAlignment="1">
      <alignment horizontal="center" vertical="top"/>
    </xf>
    <xf numFmtId="0" fontId="20" fillId="0" borderId="0" xfId="4" applyFont="1" applyAlignment="1">
      <alignment horizontal="left" vertical="top" wrapText="1"/>
    </xf>
    <xf numFmtId="0" fontId="42" fillId="0" borderId="0" xfId="32" applyAlignment="1">
      <alignment horizontal="left" vertical="top"/>
    </xf>
    <xf numFmtId="0" fontId="42" fillId="0" borderId="0" xfId="32" applyAlignment="1">
      <alignment horizontal="right"/>
    </xf>
    <xf numFmtId="0" fontId="42" fillId="0" borderId="0" xfId="32" applyAlignment="1"/>
    <xf numFmtId="0" fontId="42" fillId="0" borderId="0" xfId="32" applyAlignment="1">
      <alignment horizontal="left"/>
    </xf>
    <xf numFmtId="0" fontId="20" fillId="0" borderId="0" xfId="4" applyFont="1" applyBorder="1" applyAlignment="1">
      <alignment horizontal="center" vertical="top"/>
    </xf>
    <xf numFmtId="0" fontId="14" fillId="0" borderId="0" xfId="4" applyFont="1" applyBorder="1" applyAlignment="1">
      <alignment vertical="top" wrapText="1"/>
    </xf>
    <xf numFmtId="0" fontId="26" fillId="0" borderId="0" xfId="4" applyFont="1" applyBorder="1" applyAlignment="1">
      <alignment vertical="top" wrapText="1"/>
    </xf>
    <xf numFmtId="0" fontId="29" fillId="0" borderId="37" xfId="4" applyFont="1" applyBorder="1" applyAlignment="1">
      <alignment horizontal="right" vertical="top" wrapText="1"/>
    </xf>
    <xf numFmtId="4" fontId="29" fillId="0" borderId="38" xfId="4" applyNumberFormat="1" applyFont="1" applyBorder="1" applyAlignment="1">
      <alignment horizontal="right"/>
    </xf>
    <xf numFmtId="0" fontId="73" fillId="0" borderId="0" xfId="4" applyFont="1" applyFill="1" applyAlignment="1">
      <alignment horizontal="left" vertical="top" wrapText="1"/>
    </xf>
    <xf numFmtId="0" fontId="46" fillId="0" borderId="0" xfId="11" applyFont="1" applyFill="1" applyBorder="1" applyAlignment="1">
      <alignment horizontal="center" wrapText="1"/>
    </xf>
    <xf numFmtId="0" fontId="31" fillId="0" borderId="0" xfId="4" applyFont="1" applyFill="1" applyAlignment="1">
      <alignment horizontal="center" vertical="top" wrapText="1"/>
    </xf>
    <xf numFmtId="0" fontId="31" fillId="0" borderId="0" xfId="4" applyFont="1" applyFill="1" applyBorder="1" applyAlignment="1">
      <alignment horizontal="center" vertical="top"/>
    </xf>
    <xf numFmtId="0" fontId="5" fillId="0" borderId="0" xfId="4" applyFont="1" applyFill="1"/>
    <xf numFmtId="4" fontId="5" fillId="0" borderId="0" xfId="4" applyNumberFormat="1" applyFont="1" applyFill="1" applyAlignment="1"/>
    <xf numFmtId="4" fontId="31" fillId="0" borderId="0" xfId="9" applyNumberFormat="1" applyFont="1" applyFill="1" applyAlignment="1">
      <alignment vertical="top"/>
    </xf>
    <xf numFmtId="0" fontId="31" fillId="0" borderId="0" xfId="9" applyFont="1" applyFill="1" applyAlignment="1">
      <alignment vertical="top"/>
    </xf>
    <xf numFmtId="165" fontId="31" fillId="0" borderId="0" xfId="10" applyNumberFormat="1" applyFont="1" applyFill="1" applyBorder="1" applyAlignment="1" applyProtection="1">
      <alignment horizontal="right" vertical="top" wrapText="1"/>
    </xf>
    <xf numFmtId="1" fontId="31" fillId="0" borderId="0" xfId="5" applyNumberFormat="1" applyFont="1" applyFill="1" applyAlignment="1">
      <alignment horizontal="right" vertical="top" wrapText="1"/>
    </xf>
    <xf numFmtId="4" fontId="31" fillId="0" borderId="0" xfId="9" applyNumberFormat="1" applyFont="1" applyFill="1" applyBorder="1" applyAlignment="1">
      <alignment vertical="top"/>
    </xf>
    <xf numFmtId="4" fontId="36" fillId="0" borderId="0" xfId="9" applyNumberFormat="1" applyFont="1" applyFill="1" applyBorder="1" applyAlignment="1">
      <alignment vertical="top"/>
    </xf>
    <xf numFmtId="165" fontId="20" fillId="0" borderId="0" xfId="4" applyNumberFormat="1" applyFont="1" applyFill="1" applyAlignment="1">
      <alignment horizontal="center" vertical="top" wrapText="1"/>
    </xf>
    <xf numFmtId="4" fontId="38" fillId="0" borderId="0" xfId="4" applyNumberFormat="1" applyFont="1" applyFill="1"/>
    <xf numFmtId="0" fontId="20" fillId="9" borderId="0" xfId="4" applyFont="1" applyFill="1"/>
    <xf numFmtId="0" fontId="21" fillId="0" borderId="0" xfId="4" applyFont="1" applyFill="1" applyBorder="1" applyAlignment="1" applyProtection="1">
      <alignment horizontal="center" vertical="top"/>
    </xf>
    <xf numFmtId="0" fontId="43" fillId="0" borderId="0" xfId="7" applyFont="1" applyFill="1" applyBorder="1" applyAlignment="1" applyProtection="1">
      <alignment vertical="top" wrapText="1"/>
    </xf>
    <xf numFmtId="0" fontId="20" fillId="0" borderId="0" xfId="4" applyFont="1" applyFill="1" applyBorder="1" applyAlignment="1" applyProtection="1">
      <alignment horizontal="center" vertical="top" wrapText="1"/>
    </xf>
    <xf numFmtId="0" fontId="20" fillId="0" borderId="0" xfId="4" applyFont="1" applyFill="1" applyBorder="1" applyAlignment="1" applyProtection="1">
      <alignment horizontal="right" vertical="top" wrapText="1"/>
      <protection locked="0"/>
    </xf>
    <xf numFmtId="0" fontId="20" fillId="0" borderId="0" xfId="13" applyFont="1" applyFill="1" applyBorder="1" applyAlignment="1" applyProtection="1">
      <alignment horizontal="center" wrapText="1"/>
    </xf>
    <xf numFmtId="0" fontId="20" fillId="0" borderId="0" xfId="4" applyFont="1" applyFill="1" applyAlignment="1" applyProtection="1">
      <alignment horizontal="left" vertical="top"/>
    </xf>
    <xf numFmtId="0" fontId="20" fillId="0" borderId="0" xfId="4" applyFont="1" applyFill="1" applyAlignment="1" applyProtection="1">
      <alignment horizontal="center" vertical="top"/>
    </xf>
    <xf numFmtId="0" fontId="20" fillId="0" borderId="0" xfId="13" applyFont="1" applyFill="1" applyProtection="1"/>
    <xf numFmtId="0" fontId="20" fillId="0" borderId="0" xfId="5" applyFont="1" applyFill="1" applyProtection="1"/>
    <xf numFmtId="0" fontId="20" fillId="0" borderId="0" xfId="4" applyFont="1" applyFill="1" applyBorder="1" applyAlignment="1" applyProtection="1">
      <alignment horizontal="center" vertical="top"/>
    </xf>
    <xf numFmtId="0" fontId="31" fillId="0" borderId="0" xfId="7" applyFont="1" applyFill="1" applyBorder="1" applyAlignment="1" applyProtection="1">
      <alignment vertical="top" wrapText="1"/>
    </xf>
    <xf numFmtId="0" fontId="20" fillId="0" borderId="0" xfId="13" applyFont="1" applyFill="1" applyBorder="1" applyAlignment="1" applyProtection="1">
      <alignment horizontal="right" wrapText="1"/>
    </xf>
    <xf numFmtId="0" fontId="31" fillId="0" borderId="0" xfId="7" applyFont="1" applyFill="1" applyBorder="1" applyAlignment="1" applyProtection="1">
      <alignment horizontal="center" vertical="top"/>
    </xf>
    <xf numFmtId="0" fontId="31" fillId="0" borderId="0" xfId="7" applyFont="1" applyFill="1" applyBorder="1" applyAlignment="1" applyProtection="1">
      <alignment horizontal="right" vertical="top"/>
      <protection locked="0"/>
    </xf>
    <xf numFmtId="0" fontId="31" fillId="0" borderId="0" xfId="12" applyFont="1" applyFill="1" applyAlignment="1" applyProtection="1">
      <alignment vertical="top"/>
    </xf>
    <xf numFmtId="0" fontId="31" fillId="0" borderId="3" xfId="5" applyFont="1" applyFill="1" applyBorder="1" applyAlignment="1" applyProtection="1">
      <alignment vertical="top"/>
    </xf>
    <xf numFmtId="0" fontId="14" fillId="0" borderId="3" xfId="5" applyFont="1" applyFill="1" applyBorder="1" applyAlignment="1" applyProtection="1">
      <alignment horizontal="right" vertical="top"/>
    </xf>
    <xf numFmtId="4" fontId="14" fillId="0" borderId="3" xfId="5" applyNumberFormat="1" applyFont="1" applyFill="1" applyBorder="1" applyAlignment="1" applyProtection="1">
      <alignment vertical="top"/>
    </xf>
    <xf numFmtId="4" fontId="14" fillId="0" borderId="3" xfId="5" applyNumberFormat="1" applyFont="1" applyFill="1" applyBorder="1" applyAlignment="1" applyProtection="1">
      <alignment vertical="top"/>
      <protection locked="0"/>
    </xf>
    <xf numFmtId="0" fontId="14" fillId="0" borderId="0" xfId="5" applyFont="1" applyFill="1" applyBorder="1" applyAlignment="1" applyProtection="1">
      <alignment vertical="top"/>
    </xf>
    <xf numFmtId="0" fontId="31" fillId="0" borderId="0" xfId="5" applyFont="1" applyFill="1" applyAlignment="1" applyProtection="1">
      <alignment vertical="top"/>
    </xf>
    <xf numFmtId="0" fontId="31" fillId="0" borderId="39" xfId="7" applyFont="1" applyFill="1" applyBorder="1" applyAlignment="1">
      <alignment horizontal="center" vertical="top"/>
    </xf>
    <xf numFmtId="0" fontId="14" fillId="0" borderId="39" xfId="12" applyFont="1" applyFill="1" applyBorder="1" applyAlignment="1">
      <alignment horizontal="right" vertical="top"/>
    </xf>
    <xf numFmtId="0" fontId="14" fillId="0" borderId="39" xfId="12" applyFont="1" applyFill="1" applyBorder="1" applyAlignment="1">
      <alignment horizontal="center" vertical="top"/>
    </xf>
    <xf numFmtId="0" fontId="31" fillId="0" borderId="39" xfId="12" applyFont="1" applyFill="1" applyBorder="1" applyAlignment="1">
      <alignment vertical="top"/>
    </xf>
    <xf numFmtId="0" fontId="31" fillId="0" borderId="30" xfId="7" applyFont="1" applyFill="1" applyBorder="1" applyAlignment="1" applyProtection="1">
      <alignment horizontal="center" vertical="top"/>
    </xf>
    <xf numFmtId="0" fontId="14" fillId="0" borderId="30" xfId="12" applyFont="1" applyFill="1" applyBorder="1" applyAlignment="1" applyProtection="1">
      <alignment horizontal="right" vertical="top"/>
    </xf>
    <xf numFmtId="0" fontId="14" fillId="0" borderId="30" xfId="12" applyFont="1" applyFill="1" applyBorder="1" applyAlignment="1" applyProtection="1">
      <alignment horizontal="center" vertical="top"/>
    </xf>
    <xf numFmtId="0" fontId="14" fillId="0" borderId="30" xfId="12" applyFont="1" applyFill="1" applyBorder="1" applyAlignment="1" applyProtection="1">
      <alignment horizontal="right" vertical="top"/>
      <protection locked="0"/>
    </xf>
    <xf numFmtId="0" fontId="31" fillId="0" borderId="30" xfId="12" applyFont="1" applyFill="1" applyBorder="1" applyAlignment="1" applyProtection="1">
      <alignment vertical="top"/>
    </xf>
    <xf numFmtId="4" fontId="14" fillId="0" borderId="30" xfId="12" applyNumberFormat="1" applyFont="1" applyFill="1" applyBorder="1" applyAlignment="1" applyProtection="1">
      <alignment horizontal="right" vertical="top"/>
    </xf>
    <xf numFmtId="0" fontId="33" fillId="0" borderId="0" xfId="12" applyFont="1" applyFill="1" applyAlignment="1" applyProtection="1">
      <alignment horizontal="left" vertical="top"/>
    </xf>
    <xf numFmtId="0" fontId="31" fillId="0" borderId="33" xfId="7" applyFont="1" applyFill="1" applyBorder="1" applyAlignment="1" applyProtection="1">
      <alignment horizontal="center" vertical="top"/>
    </xf>
    <xf numFmtId="0" fontId="14" fillId="0" borderId="33" xfId="12" applyFont="1" applyFill="1" applyBorder="1" applyAlignment="1" applyProtection="1">
      <alignment horizontal="right" vertical="top"/>
    </xf>
    <xf numFmtId="0" fontId="14" fillId="0" borderId="33" xfId="12" applyFont="1" applyFill="1" applyBorder="1" applyAlignment="1" applyProtection="1">
      <alignment horizontal="center" vertical="top"/>
    </xf>
    <xf numFmtId="0" fontId="14" fillId="0" borderId="33" xfId="12" applyFont="1" applyFill="1" applyBorder="1" applyAlignment="1" applyProtection="1">
      <alignment horizontal="right" vertical="top"/>
      <protection locked="0"/>
    </xf>
    <xf numFmtId="4" fontId="14" fillId="0" borderId="33" xfId="12" applyNumberFormat="1" applyFont="1" applyFill="1" applyBorder="1" applyAlignment="1" applyProtection="1">
      <alignment horizontal="right" vertical="top"/>
    </xf>
    <xf numFmtId="4" fontId="14" fillId="0" borderId="0" xfId="12" applyNumberFormat="1" applyFont="1" applyFill="1" applyBorder="1" applyAlignment="1">
      <alignment horizontal="right" vertical="top"/>
    </xf>
    <xf numFmtId="4" fontId="40" fillId="0" borderId="0" xfId="4" applyNumberFormat="1" applyFont="1" applyBorder="1" applyAlignment="1">
      <alignment vertical="top"/>
    </xf>
    <xf numFmtId="0" fontId="40" fillId="0" borderId="0" xfId="4" applyFont="1" applyFill="1" applyBorder="1"/>
    <xf numFmtId="0" fontId="40" fillId="0" borderId="0" xfId="4" applyFont="1" applyBorder="1"/>
    <xf numFmtId="4" fontId="75" fillId="0" borderId="0" xfId="34" applyNumberFormat="1" applyFill="1" applyAlignment="1" applyProtection="1">
      <alignment horizontal="left" vertical="top"/>
    </xf>
    <xf numFmtId="0" fontId="0" fillId="0" borderId="0" xfId="4" applyFont="1" applyAlignment="1">
      <alignment vertical="top" wrapText="1"/>
    </xf>
    <xf numFmtId="0" fontId="0" fillId="0" borderId="0" xfId="4" applyFont="1" applyAlignment="1">
      <alignment vertical="top"/>
    </xf>
    <xf numFmtId="0" fontId="76" fillId="0" borderId="0" xfId="4" applyFont="1" applyBorder="1" applyAlignment="1">
      <alignment horizontal="center" vertical="top"/>
    </xf>
    <xf numFmtId="0" fontId="76" fillId="0" borderId="0" xfId="4" applyFont="1" applyAlignment="1">
      <alignment vertical="top" wrapText="1"/>
    </xf>
    <xf numFmtId="0" fontId="76" fillId="0" borderId="0" xfId="4" applyFont="1" applyAlignment="1">
      <alignment horizontal="center" vertical="top" wrapText="1"/>
    </xf>
    <xf numFmtId="0" fontId="76" fillId="0" borderId="0" xfId="5" applyFont="1" applyAlignment="1">
      <alignment vertical="top"/>
    </xf>
    <xf numFmtId="4" fontId="76" fillId="0" borderId="0" xfId="5" applyNumberFormat="1" applyFont="1" applyBorder="1" applyAlignment="1">
      <alignment horizontal="right" vertical="top"/>
    </xf>
    <xf numFmtId="4" fontId="76" fillId="0" borderId="0" xfId="5" applyNumberFormat="1" applyFont="1" applyAlignment="1">
      <alignment horizontal="left" vertical="top"/>
    </xf>
    <xf numFmtId="4" fontId="76" fillId="0" borderId="0" xfId="4" applyNumberFormat="1" applyFont="1" applyBorder="1" applyAlignment="1">
      <alignment vertical="top"/>
    </xf>
    <xf numFmtId="0" fontId="76" fillId="0" borderId="0" xfId="4" applyFont="1" applyFill="1" applyBorder="1" applyAlignment="1">
      <alignment vertical="top"/>
    </xf>
    <xf numFmtId="0" fontId="76" fillId="0" borderId="0" xfId="4" applyFont="1" applyBorder="1" applyAlignment="1">
      <alignment vertical="top"/>
    </xf>
    <xf numFmtId="0" fontId="76" fillId="0" borderId="0" xfId="4" applyFont="1" applyAlignment="1">
      <alignment vertical="top"/>
    </xf>
    <xf numFmtId="0" fontId="0" fillId="0" borderId="0" xfId="4" applyFont="1" applyBorder="1" applyAlignment="1">
      <alignment horizontal="center" vertical="top"/>
    </xf>
    <xf numFmtId="0" fontId="0" fillId="0" borderId="0" xfId="8" applyFont="1" applyBorder="1" applyAlignment="1">
      <alignment horizontal="center" vertical="top"/>
    </xf>
    <xf numFmtId="4" fontId="5" fillId="0" borderId="0" xfId="5" applyNumberFormat="1" applyFont="1" applyFill="1" applyBorder="1" applyAlignment="1">
      <alignment horizontal="left" vertical="top"/>
    </xf>
    <xf numFmtId="0" fontId="0" fillId="0" borderId="0" xfId="4" applyFont="1" applyAlignment="1">
      <alignment horizontal="center" vertical="top" wrapText="1"/>
    </xf>
    <xf numFmtId="4" fontId="5" fillId="0" borderId="0" xfId="5" applyNumberFormat="1" applyFont="1" applyBorder="1" applyAlignment="1">
      <alignment horizontal="right" vertical="top"/>
    </xf>
    <xf numFmtId="0" fontId="21" fillId="0" borderId="3" xfId="4" applyFont="1" applyBorder="1" applyAlignment="1">
      <alignment horizontal="center" vertical="top"/>
    </xf>
    <xf numFmtId="0" fontId="21" fillId="0" borderId="3" xfId="4" applyFont="1" applyBorder="1" applyAlignment="1">
      <alignment horizontal="right" vertical="top" wrapText="1"/>
    </xf>
    <xf numFmtId="0" fontId="21" fillId="0" borderId="3" xfId="4" applyFont="1" applyBorder="1" applyAlignment="1">
      <alignment horizontal="center" vertical="top" wrapText="1"/>
    </xf>
    <xf numFmtId="0" fontId="21" fillId="0" borderId="3" xfId="5" applyFont="1" applyBorder="1" applyAlignment="1">
      <alignment vertical="top"/>
    </xf>
    <xf numFmtId="4" fontId="5" fillId="0" borderId="3" xfId="5" applyNumberFormat="1" applyFont="1" applyBorder="1" applyAlignment="1">
      <alignment horizontal="right" vertical="top"/>
    </xf>
    <xf numFmtId="4" fontId="21" fillId="0" borderId="3" xfId="5" applyNumberFormat="1" applyFont="1" applyBorder="1" applyAlignment="1">
      <alignment horizontal="right" vertical="top"/>
    </xf>
    <xf numFmtId="4" fontId="21" fillId="0" borderId="0" xfId="5" applyNumberFormat="1" applyFont="1" applyBorder="1" applyAlignment="1">
      <alignment horizontal="left" vertical="top"/>
    </xf>
    <xf numFmtId="4" fontId="21" fillId="0" borderId="0" xfId="4" applyNumberFormat="1" applyFont="1" applyBorder="1" applyAlignment="1">
      <alignment vertical="top"/>
    </xf>
    <xf numFmtId="0" fontId="21" fillId="0" borderId="0" xfId="4" applyFont="1" applyBorder="1" applyAlignment="1">
      <alignment vertical="top"/>
    </xf>
    <xf numFmtId="0" fontId="21" fillId="0" borderId="3" xfId="4" applyFont="1" applyBorder="1" applyAlignment="1">
      <alignment vertical="top"/>
    </xf>
    <xf numFmtId="0" fontId="77" fillId="0" borderId="0" xfId="4" applyFont="1" applyAlignment="1">
      <alignment vertical="top"/>
    </xf>
    <xf numFmtId="4" fontId="77" fillId="0" borderId="0" xfId="5" applyNumberFormat="1" applyFont="1" applyBorder="1" applyAlignment="1">
      <alignment horizontal="left" vertical="top"/>
    </xf>
    <xf numFmtId="0" fontId="0" fillId="0" borderId="0" xfId="4" applyFont="1" applyFill="1" applyAlignment="1">
      <alignment horizontal="center" vertical="top" wrapText="1"/>
    </xf>
    <xf numFmtId="0" fontId="0" fillId="0" borderId="0" xfId="4" applyFont="1" applyFill="1" applyBorder="1" applyAlignment="1">
      <alignment horizontal="center" vertical="top" wrapText="1"/>
    </xf>
    <xf numFmtId="4" fontId="77" fillId="0" borderId="0" xfId="4" applyNumberFormat="1" applyFont="1" applyBorder="1" applyAlignment="1">
      <alignment vertical="top"/>
    </xf>
    <xf numFmtId="4" fontId="0" fillId="0" borderId="0" xfId="4" applyNumberFormat="1" applyFont="1" applyBorder="1" applyAlignment="1">
      <alignment vertical="top"/>
    </xf>
    <xf numFmtId="0" fontId="5" fillId="0" borderId="34" xfId="4" applyFont="1" applyBorder="1" applyAlignment="1">
      <alignment horizontal="center" vertical="top" wrapText="1"/>
    </xf>
    <xf numFmtId="0" fontId="5" fillId="0" borderId="34" xfId="4" applyFont="1" applyBorder="1" applyAlignment="1">
      <alignment vertical="top" wrapText="1"/>
    </xf>
    <xf numFmtId="0" fontId="5" fillId="0" borderId="34" xfId="4" applyFont="1" applyBorder="1" applyAlignment="1">
      <alignment vertical="top"/>
    </xf>
    <xf numFmtId="0" fontId="0" fillId="0" borderId="34" xfId="4" applyFont="1" applyBorder="1" applyAlignment="1">
      <alignment vertical="top"/>
    </xf>
    <xf numFmtId="0" fontId="21" fillId="0" borderId="33" xfId="4" applyFont="1" applyBorder="1" applyAlignment="1">
      <alignment horizontal="center" vertical="top"/>
    </xf>
    <xf numFmtId="0" fontId="21" fillId="0" borderId="33" xfId="4" applyFont="1" applyBorder="1" applyAlignment="1">
      <alignment horizontal="right" vertical="top" wrapText="1"/>
    </xf>
    <xf numFmtId="0" fontId="21" fillId="0" borderId="33" xfId="4" applyFont="1" applyBorder="1" applyAlignment="1">
      <alignment horizontal="center" vertical="top" wrapText="1"/>
    </xf>
    <xf numFmtId="0" fontId="21" fillId="0" borderId="33" xfId="5" applyFont="1" applyBorder="1" applyAlignment="1">
      <alignment vertical="top"/>
    </xf>
    <xf numFmtId="4" fontId="5" fillId="0" borderId="33" xfId="5" applyNumberFormat="1" applyFont="1" applyBorder="1" applyAlignment="1">
      <alignment horizontal="right" vertical="top"/>
    </xf>
    <xf numFmtId="4" fontId="21" fillId="0" borderId="33" xfId="5" applyNumberFormat="1" applyFont="1" applyBorder="1" applyAlignment="1">
      <alignment horizontal="right" vertical="top"/>
    </xf>
    <xf numFmtId="0" fontId="78" fillId="0" borderId="0" xfId="4" applyFont="1" applyBorder="1" applyAlignment="1">
      <alignment horizontal="center" vertical="top" wrapText="1"/>
    </xf>
    <xf numFmtId="2" fontId="79" fillId="0" borderId="0" xfId="4" applyNumberFormat="1" applyFont="1" applyBorder="1" applyAlignment="1">
      <alignment vertical="top" wrapText="1"/>
    </xf>
    <xf numFmtId="0" fontId="20" fillId="0" borderId="0" xfId="4" applyFont="1" applyBorder="1" applyAlignment="1">
      <alignment horizontal="center"/>
    </xf>
    <xf numFmtId="0" fontId="20" fillId="0" borderId="0" xfId="4" applyFont="1" applyBorder="1" applyAlignment="1"/>
    <xf numFmtId="0" fontId="20" fillId="0" borderId="0" xfId="4" applyFont="1" applyBorder="1"/>
    <xf numFmtId="4" fontId="20" fillId="0" borderId="0" xfId="4" applyNumberFormat="1" applyFont="1" applyBorder="1"/>
    <xf numFmtId="0" fontId="41" fillId="0" borderId="0" xfId="4" applyFont="1" applyBorder="1" applyAlignment="1">
      <alignment vertical="top" wrapText="1"/>
    </xf>
    <xf numFmtId="0" fontId="30" fillId="0" borderId="0" xfId="4" applyFont="1" applyBorder="1" applyAlignment="1">
      <alignment vertical="top" wrapText="1"/>
    </xf>
    <xf numFmtId="0" fontId="30" fillId="0" borderId="0" xfId="4" applyFont="1" applyBorder="1" applyAlignment="1">
      <alignment horizontal="center" vertical="top" wrapText="1"/>
    </xf>
    <xf numFmtId="0" fontId="41" fillId="0" borderId="0" xfId="4" applyFont="1" applyBorder="1"/>
    <xf numFmtId="0" fontId="41" fillId="0" borderId="0" xfId="4" applyFont="1"/>
    <xf numFmtId="0" fontId="41" fillId="0" borderId="0" xfId="4" applyFont="1" applyFill="1" applyBorder="1" applyAlignment="1">
      <alignment vertical="top" wrapText="1"/>
    </xf>
    <xf numFmtId="0" fontId="30" fillId="0" borderId="1" xfId="4" applyFont="1" applyFill="1" applyBorder="1" applyAlignment="1">
      <alignment wrapText="1"/>
    </xf>
    <xf numFmtId="4" fontId="30" fillId="0" borderId="1" xfId="4" applyNumberFormat="1" applyFont="1" applyFill="1" applyBorder="1" applyAlignment="1"/>
    <xf numFmtId="0" fontId="41" fillId="0" borderId="0" xfId="4" applyFont="1" applyFill="1" applyAlignment="1">
      <alignment horizontal="right"/>
    </xf>
    <xf numFmtId="4" fontId="30" fillId="0" borderId="0" xfId="4" applyNumberFormat="1" applyFont="1" applyFill="1"/>
    <xf numFmtId="0" fontId="41" fillId="0" borderId="0" xfId="4" applyFont="1" applyFill="1"/>
    <xf numFmtId="0" fontId="41" fillId="0" borderId="0" xfId="4" applyFont="1" applyFill="1" applyBorder="1" applyAlignment="1">
      <alignment horizontal="right" wrapText="1"/>
    </xf>
    <xf numFmtId="4" fontId="30" fillId="0" borderId="0" xfId="4" applyNumberFormat="1" applyFont="1" applyFill="1" applyBorder="1"/>
    <xf numFmtId="0" fontId="41" fillId="0" borderId="0" xfId="4" applyFont="1" applyFill="1" applyBorder="1"/>
    <xf numFmtId="0" fontId="30" fillId="0" borderId="40" xfId="4" applyFont="1" applyFill="1" applyBorder="1" applyAlignment="1">
      <alignment wrapText="1"/>
    </xf>
    <xf numFmtId="4" fontId="30" fillId="0" borderId="40" xfId="4" applyNumberFormat="1" applyFont="1" applyFill="1" applyBorder="1" applyAlignment="1"/>
    <xf numFmtId="0" fontId="29" fillId="0" borderId="41" xfId="4" applyFont="1" applyBorder="1" applyAlignment="1">
      <alignment horizontal="left" wrapText="1"/>
    </xf>
    <xf numFmtId="4" fontId="30" fillId="0" borderId="41" xfId="4" applyNumberFormat="1" applyFont="1" applyBorder="1" applyAlignment="1">
      <alignment horizontal="right"/>
    </xf>
    <xf numFmtId="0" fontId="30" fillId="0" borderId="0" xfId="4" applyFont="1" applyAlignment="1">
      <alignment vertical="top" wrapText="1"/>
    </xf>
    <xf numFmtId="0" fontId="30" fillId="0" borderId="0" xfId="4" applyFont="1" applyAlignment="1">
      <alignment horizontal="right"/>
    </xf>
    <xf numFmtId="0" fontId="41" fillId="0" borderId="0" xfId="4" applyFont="1" applyAlignment="1">
      <alignment vertical="top" wrapText="1"/>
    </xf>
    <xf numFmtId="0" fontId="30" fillId="0" borderId="0" xfId="4" applyFont="1" applyBorder="1" applyAlignment="1">
      <alignment horizontal="right"/>
    </xf>
    <xf numFmtId="0" fontId="41" fillId="0" borderId="0" xfId="5" applyFont="1" applyAlignment="1">
      <alignment wrapText="1"/>
    </xf>
    <xf numFmtId="0" fontId="41" fillId="0" borderId="0" xfId="4" applyFont="1" applyAlignment="1">
      <alignment horizontal="right"/>
    </xf>
    <xf numFmtId="0" fontId="20" fillId="0" borderId="0" xfId="4" applyFont="1" applyBorder="1" applyAlignment="1">
      <alignment horizontal="center" vertical="top" wrapText="1"/>
    </xf>
    <xf numFmtId="0" fontId="40" fillId="0" borderId="0" xfId="4" applyFont="1" applyBorder="1" applyAlignment="1">
      <alignment horizontal="center"/>
    </xf>
    <xf numFmtId="4" fontId="40" fillId="0" borderId="0" xfId="4" applyNumberFormat="1" applyFont="1" applyBorder="1"/>
    <xf numFmtId="0" fontId="41" fillId="0" borderId="0" xfId="5" applyFont="1" applyBorder="1" applyAlignment="1">
      <alignment horizontal="left" vertical="top" wrapText="1"/>
    </xf>
    <xf numFmtId="0" fontId="5" fillId="0" borderId="0" xfId="4" applyFont="1" applyBorder="1" applyAlignment="1">
      <alignment horizontal="center" vertical="top" wrapText="1"/>
    </xf>
    <xf numFmtId="0" fontId="5" fillId="0" borderId="0" xfId="5" applyFont="1" applyBorder="1" applyAlignment="1">
      <alignment vertical="top" wrapText="1"/>
    </xf>
    <xf numFmtId="0" fontId="5" fillId="0" borderId="0" xfId="5" applyFont="1" applyBorder="1" applyAlignment="1">
      <alignment horizontal="center"/>
    </xf>
    <xf numFmtId="0" fontId="5" fillId="0" borderId="0" xfId="5" applyFont="1" applyBorder="1" applyAlignment="1">
      <alignment horizontal="left" vertical="top"/>
    </xf>
    <xf numFmtId="0" fontId="40" fillId="0" borderId="0" xfId="4" applyFont="1" applyBorder="1" applyAlignment="1">
      <alignment horizontal="left" vertical="top" wrapText="1"/>
    </xf>
    <xf numFmtId="0" fontId="39" fillId="5" borderId="3" xfId="4" applyFont="1" applyFill="1" applyBorder="1" applyAlignment="1">
      <alignment horizontal="center"/>
    </xf>
    <xf numFmtId="0" fontId="39" fillId="5" borderId="3" xfId="4" applyFont="1" applyFill="1" applyBorder="1" applyAlignment="1">
      <alignment horizontal="center" wrapText="1"/>
    </xf>
    <xf numFmtId="0" fontId="39" fillId="0" borderId="0" xfId="4" applyFont="1" applyFill="1" applyBorder="1" applyAlignment="1">
      <alignment horizontal="center" wrapText="1"/>
    </xf>
    <xf numFmtId="0" fontId="31" fillId="0" borderId="0" xfId="5" applyFont="1" applyAlignment="1">
      <alignment horizontal="center" vertical="top" wrapText="1"/>
    </xf>
    <xf numFmtId="0" fontId="31" fillId="0" borderId="0" xfId="5" applyFont="1" applyAlignment="1">
      <alignment vertical="top" wrapText="1"/>
    </xf>
    <xf numFmtId="0" fontId="31" fillId="0" borderId="0" xfId="5" applyFont="1" applyAlignment="1">
      <alignment wrapText="1"/>
    </xf>
    <xf numFmtId="0" fontId="31" fillId="0" borderId="0" xfId="5" applyFont="1" applyBorder="1" applyAlignment="1">
      <alignment horizontal="center" vertical="top" wrapText="1"/>
    </xf>
    <xf numFmtId="0" fontId="31" fillId="0" borderId="0" xfId="5" applyFont="1" applyBorder="1" applyAlignment="1">
      <alignment vertical="top" wrapText="1"/>
    </xf>
    <xf numFmtId="0" fontId="31" fillId="0" borderId="0" xfId="4" applyFont="1" applyFill="1" applyBorder="1" applyAlignment="1">
      <alignment horizontal="center" vertical="top" wrapText="1"/>
    </xf>
    <xf numFmtId="0" fontId="20" fillId="0" borderId="0" xfId="5" applyFont="1" applyFill="1" applyBorder="1" applyAlignment="1">
      <alignment horizontal="left" vertical="top"/>
    </xf>
    <xf numFmtId="0" fontId="60" fillId="0" borderId="0" xfId="5" applyFont="1" applyAlignment="1">
      <alignment vertical="top" wrapText="1"/>
    </xf>
    <xf numFmtId="0" fontId="20" fillId="0" borderId="0" xfId="5" applyFont="1" applyAlignment="1">
      <alignment vertical="top" wrapText="1"/>
    </xf>
    <xf numFmtId="0" fontId="20" fillId="0" borderId="0" xfId="5" applyFont="1" applyAlignment="1">
      <alignment horizontal="center"/>
    </xf>
    <xf numFmtId="0" fontId="31" fillId="0" borderId="0" xfId="5" applyFont="1" applyBorder="1" applyAlignment="1">
      <alignment wrapText="1"/>
    </xf>
    <xf numFmtId="0" fontId="59" fillId="0" borderId="0" xfId="5" applyFont="1" applyAlignment="1">
      <alignment horizontal="center" vertical="top" wrapText="1"/>
    </xf>
    <xf numFmtId="0" fontId="31" fillId="0" borderId="0" xfId="5" applyFont="1" applyAlignment="1">
      <alignment horizontal="center" wrapText="1"/>
    </xf>
    <xf numFmtId="0" fontId="61" fillId="0" borderId="0" xfId="31" applyFont="1" applyAlignment="1">
      <alignment vertical="top" wrapText="1"/>
    </xf>
    <xf numFmtId="0" fontId="31" fillId="0" borderId="0" xfId="5" applyFont="1"/>
    <xf numFmtId="0" fontId="31" fillId="0" borderId="0" xfId="5" applyFont="1" applyAlignment="1">
      <alignment horizontal="center" vertical="top"/>
    </xf>
    <xf numFmtId="0" fontId="31" fillId="0" borderId="0" xfId="5" applyFont="1" applyAlignment="1">
      <alignment horizontal="center"/>
    </xf>
    <xf numFmtId="4" fontId="50" fillId="0" borderId="0" xfId="5" applyNumberFormat="1" applyFont="1" applyAlignment="1">
      <alignment horizontal="right"/>
    </xf>
    <xf numFmtId="0" fontId="20" fillId="0" borderId="15" xfId="4" applyFont="1" applyFill="1" applyBorder="1" applyAlignment="1">
      <alignment horizontal="center" vertical="top" wrapText="1"/>
    </xf>
    <xf numFmtId="0" fontId="21" fillId="0" borderId="15" xfId="4" applyFont="1" applyFill="1" applyBorder="1" applyAlignment="1">
      <alignment horizontal="right" vertical="top" wrapText="1"/>
    </xf>
    <xf numFmtId="0" fontId="36" fillId="0" borderId="0" xfId="5" applyFont="1" applyBorder="1" applyAlignment="1">
      <alignment wrapText="1"/>
    </xf>
    <xf numFmtId="0" fontId="31" fillId="0" borderId="0" xfId="7" applyFont="1" applyFill="1" applyBorder="1" applyAlignment="1">
      <alignment horizontal="center"/>
    </xf>
    <xf numFmtId="0" fontId="20" fillId="0" borderId="0" xfId="4" applyFont="1" applyBorder="1" applyAlignment="1">
      <alignment vertical="top" wrapText="1"/>
    </xf>
    <xf numFmtId="0" fontId="39" fillId="5" borderId="3" xfId="11" applyFont="1" applyFill="1" applyBorder="1" applyAlignment="1">
      <alignment horizontal="center" wrapText="1"/>
    </xf>
    <xf numFmtId="4" fontId="20" fillId="0" borderId="0" xfId="4" applyNumberFormat="1" applyFont="1" applyFill="1" applyBorder="1" applyAlignment="1">
      <alignment horizontal="center" vertical="top"/>
    </xf>
    <xf numFmtId="0" fontId="31" fillId="0" borderId="0" xfId="12" applyNumberFormat="1" applyFont="1" applyBorder="1" applyAlignment="1">
      <alignment vertical="top" wrapText="1"/>
    </xf>
    <xf numFmtId="166" fontId="20" fillId="0" borderId="0" xfId="36" applyFont="1" applyFill="1" applyBorder="1" applyAlignment="1">
      <alignment horizontal="center" vertical="top"/>
    </xf>
    <xf numFmtId="0" fontId="31" fillId="0" borderId="0" xfId="5" applyFont="1" applyFill="1" applyBorder="1" applyAlignment="1">
      <alignment vertical="top" wrapText="1"/>
    </xf>
    <xf numFmtId="0" fontId="20" fillId="8" borderId="0" xfId="4" applyFont="1" applyFill="1" applyBorder="1" applyAlignment="1">
      <alignment vertical="top"/>
    </xf>
    <xf numFmtId="4" fontId="20" fillId="8" borderId="0" xfId="4" applyNumberFormat="1" applyFont="1" applyFill="1" applyBorder="1" applyAlignment="1">
      <alignment vertical="top"/>
    </xf>
    <xf numFmtId="0" fontId="20" fillId="8" borderId="0" xfId="5" applyFont="1" applyFill="1" applyBorder="1" applyAlignment="1">
      <alignment horizontal="left" vertical="top"/>
    </xf>
    <xf numFmtId="0" fontId="49" fillId="0" borderId="0" xfId="5" applyFont="1" applyFill="1" applyBorder="1" applyAlignment="1">
      <alignment vertical="top" wrapText="1"/>
    </xf>
    <xf numFmtId="0" fontId="49" fillId="0" borderId="0" xfId="5" applyFont="1" applyFill="1" applyBorder="1" applyAlignment="1">
      <alignment horizontal="center" vertical="top" wrapText="1"/>
    </xf>
    <xf numFmtId="166" fontId="31" fillId="0" borderId="0" xfId="36" applyFont="1" applyBorder="1" applyAlignment="1">
      <alignment horizontal="center" vertical="top" wrapText="1"/>
    </xf>
    <xf numFmtId="3" fontId="31" fillId="0" borderId="0" xfId="5" applyNumberFormat="1" applyFont="1" applyBorder="1"/>
    <xf numFmtId="4" fontId="50" fillId="0" borderId="0" xfId="25" applyNumberFormat="1" applyFont="1" applyBorder="1" applyAlignment="1">
      <alignment vertical="top" wrapText="1"/>
    </xf>
    <xf numFmtId="0" fontId="49" fillId="0" borderId="0" xfId="5" applyFont="1" applyBorder="1" applyAlignment="1">
      <alignment horizontal="center" vertical="top" wrapText="1"/>
    </xf>
    <xf numFmtId="0" fontId="31" fillId="0" borderId="0" xfId="5" applyFont="1" applyFill="1" applyBorder="1" applyAlignment="1">
      <alignment horizontal="center" vertical="top" wrapText="1"/>
    </xf>
    <xf numFmtId="4" fontId="31" fillId="0" borderId="0" xfId="25" applyNumberFormat="1" applyFont="1" applyFill="1" applyBorder="1" applyAlignment="1">
      <alignment vertical="top" wrapText="1"/>
    </xf>
    <xf numFmtId="166" fontId="20" fillId="0" borderId="0" xfId="36" applyFont="1" applyFill="1" applyBorder="1" applyAlignment="1">
      <alignment horizontal="center"/>
    </xf>
    <xf numFmtId="0" fontId="36" fillId="0" borderId="0" xfId="5" applyFont="1" applyBorder="1" applyAlignment="1">
      <alignment vertical="top" wrapText="1"/>
    </xf>
    <xf numFmtId="4" fontId="20" fillId="0" borderId="0" xfId="4" applyNumberFormat="1" applyFont="1" applyFill="1" applyBorder="1" applyAlignment="1">
      <alignment horizontal="center"/>
    </xf>
    <xf numFmtId="3" fontId="31" fillId="0" borderId="0" xfId="5" applyNumberFormat="1" applyFont="1" applyAlignment="1">
      <alignment horizontal="right"/>
    </xf>
    <xf numFmtId="3" fontId="31" fillId="0" borderId="0" xfId="5" applyNumberFormat="1" applyFont="1"/>
    <xf numFmtId="4" fontId="31" fillId="0" borderId="0" xfId="5" applyNumberFormat="1" applyFont="1"/>
    <xf numFmtId="0" fontId="60" fillId="0" borderId="0" xfId="5" applyFont="1" applyAlignment="1">
      <alignment horizontal="center" vertical="top"/>
    </xf>
    <xf numFmtId="0" fontId="50" fillId="0" borderId="0" xfId="5" applyFont="1" applyAlignment="1">
      <alignment horizontal="center"/>
    </xf>
    <xf numFmtId="1" fontId="50" fillId="0" borderId="0" xfId="5" applyNumberFormat="1" applyFont="1" applyAlignment="1">
      <alignment horizontal="center"/>
    </xf>
    <xf numFmtId="166" fontId="35" fillId="0" borderId="0" xfId="36" applyFont="1" applyBorder="1" applyAlignment="1">
      <alignment horizontal="center" wrapText="1"/>
    </xf>
    <xf numFmtId="0" fontId="35" fillId="0" borderId="0" xfId="5" applyFont="1" applyAlignment="1">
      <alignment vertical="top" wrapText="1"/>
    </xf>
    <xf numFmtId="0" fontId="20" fillId="0" borderId="15" xfId="4" applyFont="1" applyFill="1" applyBorder="1" applyAlignment="1">
      <alignment horizontal="center" vertical="top"/>
    </xf>
    <xf numFmtId="4" fontId="20" fillId="0" borderId="15" xfId="4" applyNumberFormat="1" applyFont="1" applyFill="1" applyBorder="1" applyAlignment="1">
      <alignment horizontal="center" vertical="top"/>
    </xf>
    <xf numFmtId="4" fontId="21" fillId="0" borderId="15" xfId="4" applyNumberFormat="1" applyFont="1" applyFill="1" applyBorder="1" applyAlignment="1">
      <alignment horizontal="center" vertical="top"/>
    </xf>
    <xf numFmtId="0" fontId="36" fillId="0" borderId="0" xfId="5" applyNumberFormat="1" applyFont="1" applyBorder="1" applyAlignment="1">
      <alignment vertical="top" wrapText="1"/>
    </xf>
    <xf numFmtId="4" fontId="72" fillId="0" borderId="0" xfId="4" applyNumberFormat="1" applyFont="1" applyFill="1" applyBorder="1" applyAlignment="1">
      <alignment horizontal="center"/>
    </xf>
    <xf numFmtId="4" fontId="72" fillId="0" borderId="0" xfId="4" applyNumberFormat="1" applyFont="1" applyFill="1" applyBorder="1" applyAlignment="1">
      <alignment horizontal="center" vertical="top"/>
    </xf>
    <xf numFmtId="0" fontId="36" fillId="0" borderId="0" xfId="5" applyNumberFormat="1" applyFont="1" applyBorder="1" applyAlignment="1">
      <alignment horizontal="left" vertical="top" wrapText="1"/>
    </xf>
    <xf numFmtId="0" fontId="20" fillId="0" borderId="0" xfId="4" applyFont="1" applyFill="1" applyBorder="1" applyAlignment="1">
      <alignment horizontal="center" wrapText="1"/>
    </xf>
    <xf numFmtId="4" fontId="72" fillId="0" borderId="0" xfId="4" applyNumberFormat="1" applyFont="1" applyFill="1" applyBorder="1" applyAlignment="1">
      <alignment horizontal="center" vertical="top" wrapText="1"/>
    </xf>
    <xf numFmtId="0" fontId="33" fillId="0" borderId="0" xfId="5" applyFont="1" applyFill="1" applyBorder="1" applyAlignment="1">
      <alignment horizontal="left" vertical="top"/>
    </xf>
    <xf numFmtId="0" fontId="31" fillId="0" borderId="0" xfId="5" applyFont="1" applyFill="1" applyBorder="1" applyAlignment="1">
      <alignment vertical="top"/>
    </xf>
    <xf numFmtId="4" fontId="74" fillId="0" borderId="0" xfId="7" applyNumberFormat="1" applyFont="1" applyFill="1" applyBorder="1" applyAlignment="1">
      <alignment horizontal="center"/>
    </xf>
    <xf numFmtId="4" fontId="74" fillId="0" borderId="0" xfId="7" applyNumberFormat="1" applyFont="1" applyFill="1" applyBorder="1" applyAlignment="1">
      <alignment horizontal="center" vertical="top"/>
    </xf>
    <xf numFmtId="0" fontId="40" fillId="0" borderId="0" xfId="4" applyFont="1" applyBorder="1" applyAlignment="1">
      <alignment horizontal="center" vertical="top" wrapText="1"/>
    </xf>
    <xf numFmtId="0" fontId="40" fillId="0" borderId="0" xfId="4" applyFont="1" applyBorder="1" applyAlignment="1">
      <alignment vertical="top" wrapText="1"/>
    </xf>
    <xf numFmtId="4" fontId="40" fillId="0" borderId="0" xfId="4" applyNumberFormat="1" applyFont="1" applyBorder="1" applyAlignment="1">
      <alignment vertical="top" wrapText="1"/>
    </xf>
    <xf numFmtId="0" fontId="5" fillId="0" borderId="0" xfId="4" applyFont="1" applyBorder="1" applyAlignment="1">
      <alignment horizontal="left" vertical="top" wrapText="1"/>
    </xf>
    <xf numFmtId="0" fontId="5" fillId="0" borderId="0" xfId="5" applyFont="1" applyBorder="1" applyAlignment="1">
      <alignment horizontal="center" vertical="top" wrapText="1"/>
    </xf>
    <xf numFmtId="0" fontId="5" fillId="0" borderId="0" xfId="5" applyFont="1" applyBorder="1" applyAlignment="1">
      <alignment horizontal="left" vertical="top" wrapText="1"/>
    </xf>
    <xf numFmtId="0" fontId="39" fillId="5" borderId="4" xfId="4" applyFont="1" applyFill="1" applyBorder="1" applyAlignment="1">
      <alignment horizontal="center" vertical="top" wrapText="1"/>
    </xf>
    <xf numFmtId="0" fontId="39" fillId="5" borderId="3" xfId="4" applyFont="1" applyFill="1" applyBorder="1" applyAlignment="1">
      <alignment horizontal="center" vertical="top" wrapText="1"/>
    </xf>
    <xf numFmtId="0" fontId="39" fillId="5" borderId="3" xfId="11" applyFont="1" applyFill="1" applyBorder="1" applyAlignment="1">
      <alignment horizontal="center" vertical="top" wrapText="1"/>
    </xf>
    <xf numFmtId="0" fontId="39" fillId="5" borderId="42" xfId="11" applyFont="1" applyFill="1" applyBorder="1" applyAlignment="1">
      <alignment vertical="top" wrapText="1"/>
    </xf>
    <xf numFmtId="0" fontId="5" fillId="0" borderId="0" xfId="11" applyFont="1" applyBorder="1" applyAlignment="1">
      <alignment vertical="top" wrapText="1"/>
    </xf>
    <xf numFmtId="49" fontId="36" fillId="8" borderId="0" xfId="28" applyNumberFormat="1" applyFont="1" applyFill="1" applyBorder="1" applyAlignment="1">
      <alignment horizontal="center" vertical="top" wrapText="1"/>
    </xf>
    <xf numFmtId="49" fontId="81" fillId="8" borderId="0" xfId="28" applyNumberFormat="1" applyFont="1" applyFill="1" applyBorder="1" applyAlignment="1">
      <alignment vertical="top" wrapText="1"/>
    </xf>
    <xf numFmtId="0" fontId="36" fillId="8" borderId="0" xfId="28" applyNumberFormat="1" applyFont="1" applyFill="1" applyBorder="1" applyAlignment="1">
      <alignment horizontal="center" wrapText="1"/>
    </xf>
    <xf numFmtId="4" fontId="20" fillId="0" borderId="0" xfId="28" applyNumberFormat="1" applyFont="1" applyBorder="1" applyAlignment="1">
      <alignment horizontal="center" wrapText="1"/>
    </xf>
    <xf numFmtId="4" fontId="20" fillId="0" borderId="0" xfId="28" applyNumberFormat="1" applyFont="1" applyBorder="1" applyAlignment="1">
      <alignment wrapText="1"/>
    </xf>
    <xf numFmtId="3" fontId="31" fillId="0" borderId="0" xfId="28" applyNumberFormat="1" applyFont="1" applyBorder="1"/>
    <xf numFmtId="4" fontId="31" fillId="0" borderId="0" xfId="28" applyNumberFormat="1" applyFont="1" applyBorder="1"/>
    <xf numFmtId="0" fontId="31" fillId="0" borderId="0" xfId="28" applyFont="1" applyBorder="1"/>
    <xf numFmtId="0" fontId="14" fillId="0" borderId="0" xfId="37" applyNumberFormat="1" applyFont="1" applyFill="1" applyAlignment="1">
      <alignment horizontal="justify" wrapText="1"/>
    </xf>
    <xf numFmtId="0" fontId="39" fillId="0" borderId="0" xfId="11" applyFont="1" applyFill="1" applyBorder="1" applyAlignment="1">
      <alignment horizontal="center" vertical="top" wrapText="1"/>
    </xf>
    <xf numFmtId="0" fontId="39" fillId="0" borderId="0" xfId="11" applyFont="1" applyFill="1" applyBorder="1" applyAlignment="1">
      <alignment vertical="top" wrapText="1"/>
    </xf>
    <xf numFmtId="0" fontId="5" fillId="0" borderId="0" xfId="11" applyFont="1" applyFill="1" applyBorder="1" applyAlignment="1">
      <alignment vertical="top" wrapText="1"/>
    </xf>
    <xf numFmtId="0" fontId="5" fillId="0" borderId="0" xfId="5" applyFont="1" applyFill="1" applyBorder="1" applyAlignment="1">
      <alignment vertical="top" wrapText="1"/>
    </xf>
    <xf numFmtId="0" fontId="49" fillId="0" borderId="0" xfId="38" applyFont="1" applyFill="1" applyAlignment="1">
      <alignment horizontal="justify" vertical="top" wrapText="1"/>
    </xf>
    <xf numFmtId="4" fontId="20" fillId="0" borderId="0" xfId="4" applyNumberFormat="1" applyFont="1" applyFill="1" applyBorder="1" applyAlignment="1">
      <alignment horizontal="center" vertical="top" wrapText="1"/>
    </xf>
    <xf numFmtId="4" fontId="20" fillId="0" borderId="0" xfId="4" applyNumberFormat="1" applyFont="1" applyFill="1" applyBorder="1" applyAlignment="1">
      <alignment vertical="top" wrapText="1"/>
    </xf>
    <xf numFmtId="0" fontId="31" fillId="0" borderId="0" xfId="38" applyFont="1" applyFill="1" applyAlignment="1">
      <alignment horizontal="justify" vertical="top" wrapText="1"/>
    </xf>
    <xf numFmtId="0" fontId="0" fillId="0" borderId="0" xfId="38" applyNumberFormat="1" applyFont="1" applyFill="1" applyAlignment="1">
      <alignment horizontal="justify" vertical="top" wrapText="1"/>
    </xf>
    <xf numFmtId="0" fontId="5" fillId="0" borderId="0" xfId="38" applyNumberFormat="1" applyFont="1" applyFill="1" applyAlignment="1">
      <alignment horizontal="justify" vertical="top" wrapText="1"/>
    </xf>
    <xf numFmtId="0" fontId="5" fillId="0" borderId="0" xfId="37" applyNumberFormat="1" applyFont="1" applyFill="1" applyAlignment="1">
      <alignment horizontal="justify" vertical="top" wrapText="1"/>
    </xf>
    <xf numFmtId="0" fontId="31" fillId="0" borderId="0" xfId="37" applyNumberFormat="1" applyFont="1" applyFill="1" applyAlignment="1">
      <alignment horizontal="justify" vertical="top" wrapText="1"/>
    </xf>
    <xf numFmtId="0" fontId="31" fillId="0" borderId="0" xfId="5" applyNumberFormat="1" applyFont="1" applyFill="1" applyAlignment="1">
      <alignment horizontal="justify" vertical="top" wrapText="1"/>
    </xf>
    <xf numFmtId="4" fontId="20" fillId="0" borderId="0" xfId="4" applyNumberFormat="1" applyFont="1" applyFill="1" applyBorder="1" applyAlignment="1">
      <alignment wrapText="1"/>
    </xf>
    <xf numFmtId="0" fontId="31" fillId="0" borderId="0" xfId="38" applyNumberFormat="1" applyFont="1" applyFill="1" applyAlignment="1">
      <alignment horizontal="justify" vertical="top" wrapText="1"/>
    </xf>
    <xf numFmtId="0" fontId="21" fillId="0" borderId="0" xfId="38" applyNumberFormat="1" applyFont="1" applyFill="1" applyAlignment="1">
      <alignment horizontal="justify" vertical="top" wrapText="1"/>
    </xf>
    <xf numFmtId="0" fontId="50" fillId="0" borderId="0" xfId="38" applyFont="1" applyFill="1" applyBorder="1" applyAlignment="1">
      <alignment horizontal="center" vertical="top" wrapText="1"/>
    </xf>
    <xf numFmtId="0" fontId="50" fillId="0" borderId="0" xfId="38" applyFont="1" applyFill="1" applyBorder="1" applyAlignment="1">
      <alignment horizontal="left" vertical="top" wrapText="1"/>
    </xf>
    <xf numFmtId="0" fontId="5" fillId="0" borderId="0" xfId="5" applyNumberFormat="1" applyFont="1" applyFill="1" applyAlignment="1">
      <alignment horizontal="justify" vertical="top" wrapText="1"/>
    </xf>
    <xf numFmtId="0" fontId="31" fillId="0" borderId="0" xfId="38" applyFont="1" applyFill="1" applyBorder="1" applyAlignment="1">
      <alignment horizontal="center" wrapText="1"/>
    </xf>
    <xf numFmtId="0" fontId="31" fillId="0" borderId="0" xfId="38" applyAlignment="1">
      <alignment wrapText="1"/>
    </xf>
    <xf numFmtId="0" fontId="31" fillId="0" borderId="0" xfId="38" applyFont="1" applyFill="1" applyAlignment="1">
      <alignment horizontal="center" wrapText="1"/>
    </xf>
    <xf numFmtId="0" fontId="21" fillId="0" borderId="0" xfId="39" applyNumberFormat="1" applyFont="1" applyFill="1" applyAlignment="1">
      <alignment horizontal="justify" vertical="top" wrapText="1"/>
    </xf>
    <xf numFmtId="0" fontId="84" fillId="0" borderId="0" xfId="39" applyFont="1" applyFill="1" applyBorder="1" applyAlignment="1">
      <alignment horizontal="center" vertical="top" wrapText="1"/>
    </xf>
    <xf numFmtId="0" fontId="50" fillId="0" borderId="0" xfId="39" applyFont="1" applyFill="1" applyBorder="1" applyAlignment="1">
      <alignment horizontal="left" wrapText="1"/>
    </xf>
    <xf numFmtId="0" fontId="5" fillId="0" borderId="0" xfId="39" applyNumberFormat="1" applyFont="1" applyFill="1" applyAlignment="1">
      <alignment horizontal="justify" vertical="top" wrapText="1"/>
    </xf>
    <xf numFmtId="0" fontId="14" fillId="0" borderId="0" xfId="37" applyNumberFormat="1" applyFont="1" applyFill="1" applyAlignment="1">
      <alignment horizontal="justify" vertical="top" wrapText="1"/>
    </xf>
    <xf numFmtId="0" fontId="31" fillId="0" borderId="0" xfId="5" quotePrefix="1" applyNumberFormat="1" applyFont="1" applyFill="1" applyAlignment="1">
      <alignment horizontal="left" vertical="top" wrapText="1"/>
    </xf>
    <xf numFmtId="0" fontId="31" fillId="0" borderId="0" xfId="5" quotePrefix="1" applyNumberFormat="1" applyFont="1" applyFill="1" applyAlignment="1">
      <alignment horizontal="justify" vertical="top" wrapText="1"/>
    </xf>
    <xf numFmtId="0" fontId="31" fillId="0" borderId="0" xfId="5" applyNumberFormat="1" applyFont="1" applyFill="1" applyAlignment="1">
      <alignment horizontal="left" vertical="top" wrapText="1"/>
    </xf>
    <xf numFmtId="0" fontId="31" fillId="0" borderId="0" xfId="37" applyFont="1" applyFill="1" applyAlignment="1">
      <alignment horizontal="center" wrapText="1"/>
    </xf>
    <xf numFmtId="0" fontId="14" fillId="0" borderId="0" xfId="37" applyNumberFormat="1" applyFont="1" applyFill="1" applyAlignment="1">
      <alignment horizontal="left" vertical="top" wrapText="1"/>
    </xf>
    <xf numFmtId="0" fontId="31" fillId="0" borderId="0" xfId="5" applyFont="1" applyFill="1" applyAlignment="1">
      <alignment horizontal="justify" vertical="top" wrapText="1"/>
    </xf>
    <xf numFmtId="0" fontId="85" fillId="0" borderId="0" xfId="37" applyNumberFormat="1" applyFont="1" applyFill="1" applyAlignment="1">
      <alignment horizontal="left" vertical="top" wrapText="1"/>
    </xf>
    <xf numFmtId="0" fontId="85" fillId="0" borderId="0" xfId="37" applyFont="1" applyFill="1" applyAlignment="1">
      <alignment horizontal="center" vertical="top" wrapText="1"/>
    </xf>
    <xf numFmtId="0" fontId="14" fillId="0" borderId="0" xfId="37" applyFont="1" applyFill="1" applyAlignment="1">
      <alignment horizontal="left" wrapText="1"/>
    </xf>
    <xf numFmtId="49" fontId="14" fillId="0" borderId="0" xfId="37" applyNumberFormat="1" applyFont="1" applyFill="1" applyBorder="1" applyAlignment="1">
      <alignment horizontal="center" vertical="top" wrapText="1"/>
    </xf>
    <xf numFmtId="0" fontId="31" fillId="0" borderId="0" xfId="37" applyNumberFormat="1" applyFont="1" applyFill="1" applyAlignment="1">
      <alignment horizontal="left" vertical="top" wrapText="1"/>
    </xf>
    <xf numFmtId="0" fontId="31" fillId="0" borderId="0" xfId="37" applyFont="1" applyFill="1" applyAlignment="1">
      <alignment horizontal="center" vertical="top" wrapText="1"/>
    </xf>
    <xf numFmtId="0" fontId="31" fillId="0" borderId="0" xfId="37" applyFont="1" applyFill="1" applyAlignment="1">
      <alignment horizontal="left" wrapText="1"/>
    </xf>
    <xf numFmtId="49" fontId="14" fillId="0" borderId="0" xfId="37" applyNumberFormat="1" applyFont="1" applyFill="1" applyAlignment="1">
      <alignment horizontal="center" vertical="top" wrapText="1"/>
    </xf>
    <xf numFmtId="0" fontId="14" fillId="0" borderId="0" xfId="5" applyNumberFormat="1" applyFont="1" applyFill="1" applyAlignment="1">
      <alignment horizontal="left" vertical="top" wrapText="1"/>
    </xf>
    <xf numFmtId="0" fontId="14" fillId="0" borderId="0" xfId="37" applyFont="1" applyFill="1" applyAlignment="1">
      <alignment horizontal="center" vertical="top" wrapText="1"/>
    </xf>
    <xf numFmtId="49" fontId="14" fillId="0" borderId="0" xfId="37" applyNumberFormat="1" applyFont="1" applyFill="1" applyAlignment="1">
      <alignment horizontal="center" wrapText="1"/>
    </xf>
    <xf numFmtId="0" fontId="47" fillId="0" borderId="0" xfId="5" applyNumberFormat="1" applyFont="1" applyFill="1" applyAlignment="1">
      <alignment horizontal="left" vertical="top" wrapText="1"/>
    </xf>
    <xf numFmtId="0" fontId="49" fillId="0" borderId="0" xfId="37" applyFont="1" applyFill="1" applyAlignment="1">
      <alignment horizontal="center" wrapText="1"/>
    </xf>
    <xf numFmtId="49" fontId="86" fillId="0" borderId="0" xfId="37" applyNumberFormat="1" applyFont="1" applyFill="1" applyAlignment="1">
      <alignment horizontal="center" vertical="top" wrapText="1"/>
    </xf>
    <xf numFmtId="0" fontId="87" fillId="0" borderId="0" xfId="5" applyNumberFormat="1" applyFont="1" applyFill="1" applyAlignment="1">
      <alignment horizontal="left" vertical="top" wrapText="1"/>
    </xf>
    <xf numFmtId="0" fontId="49" fillId="0" borderId="0" xfId="37" applyFont="1" applyFill="1" applyBorder="1" applyAlignment="1">
      <alignment horizontal="center" vertical="top" wrapText="1"/>
    </xf>
    <xf numFmtId="0" fontId="49" fillId="0" borderId="0" xfId="37" applyFont="1" applyFill="1" applyBorder="1" applyAlignment="1">
      <alignment horizontal="center" wrapText="1"/>
    </xf>
    <xf numFmtId="49" fontId="49" fillId="0" borderId="0" xfId="37" applyNumberFormat="1" applyFont="1" applyFill="1" applyAlignment="1">
      <alignment horizontal="center" vertical="top" wrapText="1"/>
    </xf>
    <xf numFmtId="49" fontId="88" fillId="0" borderId="0" xfId="37" applyNumberFormat="1" applyFont="1" applyFill="1" applyAlignment="1">
      <alignment horizontal="center" vertical="top" wrapText="1"/>
    </xf>
    <xf numFmtId="0" fontId="58" fillId="0" borderId="0" xfId="5" applyNumberFormat="1" applyFont="1" applyFill="1" applyAlignment="1">
      <alignment horizontal="left" vertical="top" wrapText="1"/>
    </xf>
    <xf numFmtId="0" fontId="50" fillId="0" borderId="0" xfId="37" applyFont="1" applyFill="1" applyAlignment="1">
      <alignment horizontal="center" vertical="top" wrapText="1"/>
    </xf>
    <xf numFmtId="0" fontId="50" fillId="0" borderId="0" xfId="37" applyFont="1" applyFill="1" applyAlignment="1">
      <alignment horizontal="center" wrapText="1"/>
    </xf>
    <xf numFmtId="0" fontId="5" fillId="0" borderId="0" xfId="5" applyNumberFormat="1" applyFont="1" applyFill="1" applyAlignment="1">
      <alignment horizontal="left" vertical="top" wrapText="1"/>
    </xf>
    <xf numFmtId="49" fontId="49" fillId="0" borderId="0" xfId="37" applyNumberFormat="1" applyFont="1" applyFill="1" applyAlignment="1">
      <alignment horizontal="center" wrapText="1"/>
    </xf>
    <xf numFmtId="0" fontId="49" fillId="0" borderId="0" xfId="37" applyFont="1" applyFill="1" applyAlignment="1">
      <alignment horizontal="center" vertical="top" wrapText="1"/>
    </xf>
    <xf numFmtId="0" fontId="31" fillId="0" borderId="0" xfId="37" applyAlignment="1">
      <alignment horizontal="center" wrapText="1"/>
    </xf>
    <xf numFmtId="0" fontId="31" fillId="0" borderId="0" xfId="37" applyAlignment="1">
      <alignment wrapText="1"/>
    </xf>
    <xf numFmtId="0" fontId="21" fillId="0" borderId="0" xfId="37" applyNumberFormat="1" applyFont="1" applyFill="1" applyAlignment="1">
      <alignment horizontal="justify" vertical="top" wrapText="1"/>
    </xf>
    <xf numFmtId="49" fontId="88" fillId="0" borderId="0" xfId="37" applyNumberFormat="1" applyFont="1" applyFill="1" applyAlignment="1">
      <alignment horizontal="left" vertical="top" wrapText="1"/>
    </xf>
    <xf numFmtId="0" fontId="89" fillId="0" borderId="0" xfId="5" applyNumberFormat="1" applyFont="1" applyFill="1" applyAlignment="1">
      <alignment horizontal="justify" vertical="top" wrapText="1"/>
    </xf>
    <xf numFmtId="0" fontId="14" fillId="0" borderId="0" xfId="37" applyFont="1" applyFill="1" applyBorder="1" applyAlignment="1">
      <alignment vertical="top" wrapText="1"/>
    </xf>
    <xf numFmtId="0" fontId="31" fillId="0" borderId="0" xfId="39" applyFont="1" applyFill="1" applyBorder="1" applyAlignment="1">
      <alignment horizontal="center" wrapText="1"/>
    </xf>
    <xf numFmtId="0" fontId="31" fillId="0" borderId="0" xfId="37" applyFont="1" applyFill="1" applyBorder="1" applyAlignment="1">
      <alignment horizontal="center" wrapText="1"/>
    </xf>
    <xf numFmtId="0" fontId="31" fillId="0" borderId="0" xfId="5" applyFont="1" applyAlignment="1">
      <alignment vertical="center" wrapText="1"/>
    </xf>
    <xf numFmtId="0" fontId="31" fillId="0" borderId="0" xfId="5" applyFont="1" applyAlignment="1">
      <alignment horizontal="left" vertical="center" wrapText="1"/>
    </xf>
    <xf numFmtId="0" fontId="47" fillId="0" borderId="0" xfId="5" applyNumberFormat="1" applyFont="1" applyFill="1" applyAlignment="1">
      <alignment horizontal="justify" vertical="top" wrapText="1"/>
    </xf>
    <xf numFmtId="0" fontId="14" fillId="0" borderId="0" xfId="5" applyFont="1" applyAlignment="1">
      <alignment vertical="center" wrapText="1"/>
    </xf>
    <xf numFmtId="0" fontId="54" fillId="0" borderId="0" xfId="5" applyFont="1" applyAlignment="1">
      <alignment horizontal="left" vertical="center" wrapText="1"/>
    </xf>
    <xf numFmtId="0" fontId="43" fillId="0" borderId="0" xfId="5" applyFont="1" applyBorder="1" applyAlignment="1">
      <alignment horizontal="center" vertical="top" wrapText="1"/>
    </xf>
    <xf numFmtId="0" fontId="43" fillId="0" borderId="0" xfId="5" applyFont="1" applyAlignment="1">
      <alignment vertical="center" wrapText="1"/>
    </xf>
    <xf numFmtId="0" fontId="31" fillId="0" borderId="0" xfId="37" applyFont="1" applyAlignment="1">
      <alignment wrapText="1"/>
    </xf>
    <xf numFmtId="0" fontId="0" fillId="0" borderId="0" xfId="11" applyFont="1" applyFill="1" applyBorder="1" applyAlignment="1">
      <alignment vertical="top" wrapText="1"/>
    </xf>
    <xf numFmtId="0" fontId="31" fillId="0" borderId="0" xfId="40" applyFont="1" applyBorder="1" applyAlignment="1">
      <alignment horizontal="center" vertical="top" wrapText="1"/>
    </xf>
    <xf numFmtId="0" fontId="31" fillId="0" borderId="0" xfId="37" applyFont="1" applyFill="1" applyBorder="1" applyAlignment="1">
      <alignment horizontal="center"/>
    </xf>
    <xf numFmtId="0" fontId="31" fillId="0" borderId="0" xfId="37" applyAlignment="1">
      <alignment horizontal="center"/>
    </xf>
    <xf numFmtId="3" fontId="31" fillId="0" borderId="0" xfId="5" applyNumberFormat="1" applyFont="1" applyFill="1" applyBorder="1" applyAlignment="1">
      <alignment horizontal="right"/>
    </xf>
    <xf numFmtId="3" fontId="31" fillId="0" borderId="0" xfId="5" applyNumberFormat="1" applyFont="1" applyBorder="1" applyAlignment="1">
      <alignment horizontal="right"/>
    </xf>
    <xf numFmtId="4" fontId="31" fillId="0" borderId="0" xfId="5" applyNumberFormat="1" applyFont="1" applyBorder="1"/>
    <xf numFmtId="0" fontId="31" fillId="0" borderId="0" xfId="5" applyFont="1" applyBorder="1"/>
    <xf numFmtId="0" fontId="31" fillId="0" borderId="0" xfId="37" applyFont="1" applyFill="1" applyAlignment="1">
      <alignment horizontal="center"/>
    </xf>
    <xf numFmtId="0" fontId="59" fillId="0" borderId="0" xfId="29" applyFont="1" applyAlignment="1">
      <alignment horizontal="center" vertical="top" wrapText="1"/>
    </xf>
    <xf numFmtId="4" fontId="20" fillId="0" borderId="0" xfId="40" applyNumberFormat="1" applyFont="1" applyFill="1" applyAlignment="1">
      <alignment horizontal="center"/>
    </xf>
    <xf numFmtId="0" fontId="36" fillId="0" borderId="0" xfId="40" applyFont="1" applyAlignment="1">
      <alignment horizontal="left" vertical="top" wrapText="1"/>
    </xf>
    <xf numFmtId="0" fontId="20" fillId="0" borderId="0" xfId="40" applyFont="1" applyFill="1" applyAlignment="1">
      <alignment horizontal="center"/>
    </xf>
    <xf numFmtId="0" fontId="31" fillId="0" borderId="0" xfId="5" applyFont="1" applyFill="1"/>
    <xf numFmtId="0" fontId="49" fillId="0" borderId="0" xfId="37" applyFont="1" applyFill="1" applyBorder="1" applyAlignment="1">
      <alignment horizontal="center"/>
    </xf>
    <xf numFmtId="0" fontId="49" fillId="0" borderId="0" xfId="37" applyFont="1" applyFill="1" applyAlignment="1">
      <alignment horizontal="center"/>
    </xf>
    <xf numFmtId="40" fontId="14" fillId="0" borderId="0" xfId="41" applyNumberFormat="1" applyFont="1" applyFill="1" applyAlignment="1">
      <alignment horizontal="left" wrapText="1"/>
    </xf>
    <xf numFmtId="0" fontId="31" fillId="0" borderId="0" xfId="37" applyFont="1" applyFill="1" applyBorder="1" applyAlignment="1">
      <alignment horizontal="right" wrapText="1"/>
    </xf>
    <xf numFmtId="0" fontId="0" fillId="0" borderId="0" xfId="37" applyNumberFormat="1" applyFont="1" applyFill="1" applyAlignment="1">
      <alignment horizontal="justify" vertical="top" wrapText="1"/>
    </xf>
    <xf numFmtId="0" fontId="90" fillId="0" borderId="0" xfId="37" applyNumberFormat="1" applyFont="1" applyFill="1" applyAlignment="1">
      <alignment horizontal="justify" vertical="top" wrapText="1"/>
    </xf>
    <xf numFmtId="0" fontId="49" fillId="0" borderId="0" xfId="37" applyFont="1" applyFill="1" applyBorder="1" applyAlignment="1">
      <alignment horizontal="right" wrapText="1"/>
    </xf>
    <xf numFmtId="0" fontId="31" fillId="0" borderId="0" xfId="42" applyFont="1" applyFill="1" applyAlignment="1">
      <alignment horizontal="center" vertical="top" wrapText="1"/>
    </xf>
    <xf numFmtId="0" fontId="49" fillId="0" borderId="0" xfId="5" applyFont="1" applyAlignment="1">
      <alignment horizontal="left" vertical="top" wrapText="1"/>
    </xf>
    <xf numFmtId="0" fontId="92" fillId="0" borderId="0" xfId="42" applyFont="1" applyAlignment="1" applyProtection="1">
      <alignment wrapText="1"/>
    </xf>
    <xf numFmtId="0" fontId="81" fillId="0" borderId="0" xfId="42" applyFont="1" applyAlignment="1" applyProtection="1">
      <alignment horizontal="center" wrapText="1"/>
    </xf>
    <xf numFmtId="4" fontId="93" fillId="0" borderId="0" xfId="42" applyNumberFormat="1" applyFont="1" applyFill="1" applyAlignment="1">
      <alignment horizontal="right" wrapText="1"/>
    </xf>
    <xf numFmtId="4" fontId="94" fillId="0" borderId="0" xfId="5" applyNumberFormat="1" applyFont="1" applyAlignment="1">
      <alignment horizontal="right" wrapText="1"/>
    </xf>
    <xf numFmtId="3" fontId="31" fillId="0" borderId="0" xfId="5" applyNumberFormat="1" applyFont="1" applyAlignment="1">
      <alignment wrapText="1"/>
    </xf>
    <xf numFmtId="4" fontId="31" fillId="0" borderId="0" xfId="5" applyNumberFormat="1" applyFont="1" applyAlignment="1">
      <alignment wrapText="1"/>
    </xf>
    <xf numFmtId="0" fontId="31" fillId="0" borderId="0" xfId="42" applyFont="1" applyAlignment="1">
      <alignment vertical="top" wrapText="1"/>
    </xf>
    <xf numFmtId="0" fontId="46" fillId="0" borderId="0" xfId="42" applyFont="1" applyFill="1" applyAlignment="1">
      <alignment vertical="top" wrapText="1"/>
    </xf>
    <xf numFmtId="0" fontId="43" fillId="0" borderId="0" xfId="42" applyNumberFormat="1" applyFont="1" applyAlignment="1">
      <alignment vertical="top" wrapText="1"/>
    </xf>
    <xf numFmtId="0" fontId="95" fillId="0" borderId="0" xfId="42" applyFont="1" applyAlignment="1" applyProtection="1">
      <alignment wrapText="1"/>
    </xf>
    <xf numFmtId="0" fontId="43" fillId="0" borderId="0" xfId="42" applyFont="1" applyAlignment="1" applyProtection="1">
      <alignment horizontal="center" wrapText="1"/>
    </xf>
    <xf numFmtId="4" fontId="97" fillId="0" borderId="0" xfId="42" applyNumberFormat="1" applyFont="1" applyFill="1" applyAlignment="1">
      <alignment horizontal="right" wrapText="1"/>
    </xf>
    <xf numFmtId="0" fontId="43" fillId="0" borderId="0" xfId="5" applyFont="1" applyAlignment="1">
      <alignment wrapText="1"/>
    </xf>
    <xf numFmtId="0" fontId="98" fillId="0" borderId="0" xfId="31" applyFont="1" applyAlignment="1">
      <alignment vertical="top" wrapText="1"/>
    </xf>
    <xf numFmtId="4" fontId="99" fillId="0" borderId="0" xfId="5" applyNumberFormat="1" applyFont="1" applyAlignment="1">
      <alignment horizontal="right" wrapText="1"/>
    </xf>
    <xf numFmtId="3" fontId="43" fillId="0" borderId="0" xfId="5" applyNumberFormat="1" applyFont="1" applyAlignment="1">
      <alignment wrapText="1"/>
    </xf>
    <xf numFmtId="4" fontId="43" fillId="0" borderId="0" xfId="5" applyNumberFormat="1" applyFont="1" applyAlignment="1">
      <alignment wrapText="1"/>
    </xf>
    <xf numFmtId="0" fontId="100" fillId="0" borderId="0" xfId="42" applyFont="1" applyAlignment="1" applyProtection="1">
      <alignment horizontal="right" wrapText="1"/>
    </xf>
    <xf numFmtId="0" fontId="0" fillId="0" borderId="0" xfId="42" applyFont="1" applyAlignment="1" applyProtection="1">
      <alignment horizontal="justify" vertical="top" wrapText="1"/>
    </xf>
    <xf numFmtId="0" fontId="31" fillId="0" borderId="0" xfId="42" applyFont="1" applyAlignment="1" applyProtection="1">
      <alignment wrapText="1"/>
    </xf>
    <xf numFmtId="4" fontId="31" fillId="0" borderId="0" xfId="42" applyNumberFormat="1" applyFont="1" applyBorder="1" applyAlignment="1">
      <alignment horizontal="right" wrapText="1"/>
    </xf>
    <xf numFmtId="0" fontId="20" fillId="0" borderId="0" xfId="31" applyFont="1" applyAlignment="1">
      <alignment horizontal="center" vertical="top" wrapText="1"/>
    </xf>
    <xf numFmtId="0" fontId="20" fillId="0" borderId="0" xfId="5" applyFont="1" applyFill="1" applyAlignment="1">
      <alignment vertical="top" wrapText="1"/>
    </xf>
    <xf numFmtId="0" fontId="20" fillId="0" borderId="0" xfId="5" applyFont="1" applyFill="1" applyAlignment="1">
      <alignment horizontal="center" wrapText="1"/>
    </xf>
    <xf numFmtId="4" fontId="31" fillId="0" borderId="0" xfId="5" applyNumberFormat="1" applyFont="1" applyAlignment="1">
      <alignment horizontal="center" vertical="center" wrapText="1"/>
    </xf>
    <xf numFmtId="4" fontId="31" fillId="0" borderId="0" xfId="5" applyNumberFormat="1" applyFont="1" applyAlignment="1">
      <alignment vertical="center" wrapText="1"/>
    </xf>
    <xf numFmtId="0" fontId="80" fillId="0" borderId="0" xfId="5" applyFont="1" applyFill="1" applyAlignment="1">
      <alignment horizontal="center" vertical="top" wrapText="1"/>
    </xf>
    <xf numFmtId="4" fontId="36" fillId="0" borderId="0" xfId="31" applyNumberFormat="1" applyFont="1" applyFill="1" applyAlignment="1">
      <alignment vertical="center" wrapText="1"/>
    </xf>
    <xf numFmtId="4" fontId="80" fillId="0" borderId="0" xfId="5" applyNumberFormat="1" applyFont="1" applyAlignment="1">
      <alignment horizontal="center" vertical="center" wrapText="1"/>
    </xf>
    <xf numFmtId="0" fontId="36" fillId="0" borderId="0" xfId="5" applyFont="1" applyAlignment="1">
      <alignment vertical="top" wrapText="1"/>
    </xf>
    <xf numFmtId="0" fontId="36" fillId="0" borderId="0" xfId="5" applyFont="1" applyAlignment="1">
      <alignment horizontal="center" wrapText="1"/>
    </xf>
    <xf numFmtId="0" fontId="36" fillId="0" borderId="0" xfId="5" applyFont="1" applyAlignment="1">
      <alignment horizontal="center" vertical="top" wrapText="1"/>
    </xf>
    <xf numFmtId="4" fontId="50" fillId="0" borderId="0" xfId="5" applyNumberFormat="1" applyFont="1" applyAlignment="1">
      <alignment horizontal="center" vertical="center" wrapText="1"/>
    </xf>
    <xf numFmtId="3" fontId="31" fillId="0" borderId="0" xfId="5" applyNumberFormat="1" applyFont="1" applyAlignment="1">
      <alignment horizontal="right" wrapText="1"/>
    </xf>
    <xf numFmtId="0" fontId="36" fillId="0" borderId="0" xfId="5" applyFont="1" applyAlignment="1">
      <alignment horizontal="left" vertical="top" wrapText="1"/>
    </xf>
    <xf numFmtId="4" fontId="31" fillId="0" borderId="0" xfId="5" applyNumberFormat="1" applyFont="1" applyAlignment="1">
      <alignment horizontal="center" wrapText="1"/>
    </xf>
    <xf numFmtId="4" fontId="101" fillId="0" borderId="0" xfId="5" applyNumberFormat="1" applyFont="1" applyFill="1" applyAlignment="1">
      <alignment horizontal="center" vertical="center" wrapText="1"/>
    </xf>
    <xf numFmtId="4" fontId="20" fillId="0" borderId="0" xfId="5" applyNumberFormat="1" applyFont="1" applyFill="1" applyAlignment="1">
      <alignment wrapText="1"/>
    </xf>
    <xf numFmtId="4" fontId="20" fillId="0" borderId="0" xfId="5" applyNumberFormat="1" applyFont="1" applyFill="1" applyBorder="1" applyAlignment="1">
      <alignment horizontal="right" wrapText="1"/>
    </xf>
    <xf numFmtId="4" fontId="94" fillId="0" borderId="0" xfId="5" applyNumberFormat="1" applyFont="1" applyBorder="1" applyAlignment="1">
      <alignment horizontal="right" wrapText="1"/>
    </xf>
    <xf numFmtId="0" fontId="102" fillId="0" borderId="0" xfId="5" applyNumberFormat="1" applyFont="1" applyFill="1" applyAlignment="1">
      <alignment horizontal="justify" vertical="top" wrapText="1"/>
    </xf>
    <xf numFmtId="0" fontId="102" fillId="0" borderId="0" xfId="5" applyFont="1" applyFill="1" applyAlignment="1">
      <alignment horizontal="center" vertical="top"/>
    </xf>
    <xf numFmtId="0" fontId="102" fillId="0" borderId="0" xfId="5" applyFont="1" applyFill="1" applyAlignment="1">
      <alignment horizontal="left" vertical="top"/>
    </xf>
    <xf numFmtId="0" fontId="47" fillId="0" borderId="0" xfId="5" applyFont="1" applyFill="1" applyBorder="1" applyAlignment="1">
      <alignment horizontal="left" vertical="top" wrapText="1"/>
    </xf>
    <xf numFmtId="0" fontId="49" fillId="0" borderId="0" xfId="5" applyFont="1" applyFill="1" applyBorder="1" applyAlignment="1">
      <alignment horizontal="center" wrapText="1"/>
    </xf>
    <xf numFmtId="0" fontId="31" fillId="0" borderId="0" xfId="5" applyFont="1" applyFill="1" applyBorder="1" applyAlignment="1">
      <alignment horizontal="center" wrapText="1"/>
    </xf>
    <xf numFmtId="0" fontId="31" fillId="0" borderId="0" xfId="5" applyFont="1" applyFill="1" applyBorder="1" applyAlignment="1">
      <alignment horizontal="left" vertical="top" wrapText="1"/>
    </xf>
    <xf numFmtId="0" fontId="36" fillId="0" borderId="0" xfId="5" applyFont="1" applyAlignment="1">
      <alignment wrapText="1"/>
    </xf>
    <xf numFmtId="0" fontId="36" fillId="0" borderId="0" xfId="5" applyFont="1" applyAlignment="1">
      <alignment horizontal="center" vertical="center" wrapText="1"/>
    </xf>
    <xf numFmtId="0" fontId="36" fillId="0" borderId="0" xfId="5" applyFont="1" applyFill="1" applyAlignment="1">
      <alignment horizontal="center" wrapText="1"/>
    </xf>
    <xf numFmtId="3" fontId="31" fillId="0" borderId="0" xfId="5" applyNumberFormat="1" applyFont="1" applyFill="1" applyBorder="1" applyAlignment="1">
      <alignment horizontal="right" wrapText="1"/>
    </xf>
    <xf numFmtId="3" fontId="31" fillId="0" borderId="0" xfId="5" applyNumberFormat="1" applyFont="1" applyBorder="1" applyAlignment="1">
      <alignment horizontal="right" wrapText="1"/>
    </xf>
    <xf numFmtId="3" fontId="31" fillId="0" borderId="0" xfId="5" applyNumberFormat="1" applyFont="1" applyBorder="1" applyAlignment="1">
      <alignment wrapText="1"/>
    </xf>
    <xf numFmtId="49" fontId="36" fillId="0" borderId="0" xfId="5" applyNumberFormat="1" applyFont="1" applyAlignment="1">
      <alignment horizontal="center" vertical="top" wrapText="1"/>
    </xf>
    <xf numFmtId="49" fontId="31" fillId="0" borderId="0" xfId="5" applyNumberFormat="1" applyFont="1" applyAlignment="1">
      <alignment horizontal="center" vertical="top" wrapText="1"/>
    </xf>
    <xf numFmtId="3" fontId="31" fillId="0" borderId="0" xfId="5" applyNumberFormat="1" applyFont="1" applyAlignment="1">
      <alignment horizontal="center" wrapText="1"/>
    </xf>
    <xf numFmtId="3" fontId="36" fillId="0" borderId="0" xfId="5" applyNumberFormat="1" applyFont="1" applyAlignment="1">
      <alignment horizontal="center" wrapText="1"/>
    </xf>
    <xf numFmtId="0" fontId="31" fillId="0" borderId="0" xfId="31" applyFont="1" applyBorder="1" applyAlignment="1">
      <alignment vertical="top" wrapText="1"/>
    </xf>
    <xf numFmtId="0" fontId="50" fillId="0" borderId="0" xfId="5" applyFont="1" applyFill="1" applyBorder="1" applyAlignment="1">
      <alignment horizontal="center" wrapText="1"/>
    </xf>
    <xf numFmtId="4" fontId="50" fillId="0" borderId="0" xfId="5" applyNumberFormat="1" applyFont="1" applyFill="1" applyBorder="1" applyAlignment="1">
      <alignment horizontal="right" wrapText="1"/>
    </xf>
    <xf numFmtId="0" fontId="31" fillId="0" borderId="0" xfId="44" applyFont="1" applyFill="1" applyAlignment="1">
      <alignment vertical="top" wrapText="1"/>
    </xf>
    <xf numFmtId="0" fontId="31" fillId="0" borderId="0" xfId="44" applyFont="1" applyFill="1" applyAlignment="1">
      <alignment horizontal="center" wrapText="1"/>
    </xf>
    <xf numFmtId="4" fontId="31" fillId="0" borderId="0" xfId="44" applyNumberFormat="1" applyFont="1" applyFill="1" applyAlignment="1">
      <alignment horizontal="right" wrapText="1"/>
    </xf>
    <xf numFmtId="4" fontId="31" fillId="0" borderId="0" xfId="44" applyNumberFormat="1" applyFont="1" applyBorder="1" applyAlignment="1">
      <alignment wrapText="1"/>
    </xf>
    <xf numFmtId="3" fontId="31" fillId="7" borderId="0" xfId="44" applyNumberFormat="1" applyFont="1" applyFill="1" applyAlignment="1">
      <alignment horizontal="right" wrapText="1"/>
    </xf>
    <xf numFmtId="3" fontId="31" fillId="7" borderId="0" xfId="44" applyNumberFormat="1" applyFont="1" applyFill="1" applyAlignment="1">
      <alignment wrapText="1"/>
    </xf>
    <xf numFmtId="4" fontId="31" fillId="7" borderId="0" xfId="44" applyNumberFormat="1" applyFont="1" applyFill="1" applyAlignment="1">
      <alignment wrapText="1"/>
    </xf>
    <xf numFmtId="0" fontId="43" fillId="0" borderId="0" xfId="44" applyFont="1" applyFill="1" applyAlignment="1">
      <alignment horizontal="center" vertical="top" wrapText="1"/>
    </xf>
    <xf numFmtId="0" fontId="43" fillId="0" borderId="0" xfId="44" applyFont="1" applyAlignment="1">
      <alignment vertical="top" wrapText="1"/>
    </xf>
    <xf numFmtId="0" fontId="31" fillId="0" borderId="0" xfId="44" applyFont="1" applyAlignment="1">
      <alignment horizontal="center" wrapText="1"/>
    </xf>
    <xf numFmtId="1" fontId="31" fillId="0" borderId="0" xfId="44" applyNumberFormat="1" applyFont="1" applyAlignment="1">
      <alignment horizontal="center" wrapText="1"/>
    </xf>
    <xf numFmtId="4" fontId="50" fillId="0" borderId="0" xfId="43" applyNumberFormat="1" applyFont="1" applyAlignment="1">
      <alignment vertical="top" wrapText="1"/>
    </xf>
    <xf numFmtId="3" fontId="31" fillId="0" borderId="0" xfId="44" applyNumberFormat="1" applyFont="1" applyAlignment="1">
      <alignment wrapText="1"/>
    </xf>
    <xf numFmtId="4" fontId="31" fillId="0" borderId="0" xfId="44" applyNumberFormat="1" applyFont="1" applyAlignment="1">
      <alignment wrapText="1"/>
    </xf>
    <xf numFmtId="0" fontId="31" fillId="0" borderId="0" xfId="44" applyFont="1" applyAlignment="1">
      <alignment wrapText="1"/>
    </xf>
    <xf numFmtId="0" fontId="31" fillId="0" borderId="0" xfId="44" applyFont="1" applyFill="1" applyAlignment="1" applyProtection="1">
      <alignment horizontal="center" vertical="center" wrapText="1"/>
    </xf>
    <xf numFmtId="0" fontId="36" fillId="0" borderId="0" xfId="5" applyFont="1" applyFill="1" applyBorder="1" applyAlignment="1">
      <alignment vertical="top" wrapText="1"/>
    </xf>
    <xf numFmtId="0" fontId="36" fillId="0" borderId="0" xfId="5" applyFont="1" applyBorder="1" applyAlignment="1">
      <alignment horizontal="center" vertical="center" wrapText="1"/>
    </xf>
    <xf numFmtId="0" fontId="36" fillId="0" borderId="0" xfId="5" applyFont="1" applyBorder="1" applyAlignment="1">
      <alignment horizontal="center" wrapText="1"/>
    </xf>
    <xf numFmtId="0" fontId="49" fillId="0" borderId="0" xfId="29" applyFont="1" applyAlignment="1">
      <alignment horizontal="center" vertical="top" wrapText="1"/>
    </xf>
    <xf numFmtId="9" fontId="36" fillId="0" borderId="0" xfId="5" applyNumberFormat="1" applyFont="1" applyAlignment="1">
      <alignment horizontal="center" wrapText="1"/>
    </xf>
    <xf numFmtId="49" fontId="36" fillId="0" borderId="0" xfId="5" applyNumberFormat="1" applyFont="1" applyBorder="1" applyAlignment="1">
      <alignment horizontal="center" vertical="top" wrapText="1"/>
    </xf>
    <xf numFmtId="4" fontId="31" fillId="0" borderId="0" xfId="5" applyNumberFormat="1" applyFont="1" applyBorder="1" applyAlignment="1">
      <alignment wrapText="1"/>
    </xf>
    <xf numFmtId="4" fontId="50" fillId="0" borderId="0" xfId="5" applyNumberFormat="1" applyFont="1" applyBorder="1" applyAlignment="1">
      <alignment horizontal="center" vertical="center" wrapText="1"/>
    </xf>
    <xf numFmtId="0" fontId="59" fillId="0" borderId="0" xfId="5" applyFont="1" applyAlignment="1">
      <alignment horizontal="left" vertical="top" wrapText="1"/>
    </xf>
    <xf numFmtId="0" fontId="36" fillId="0" borderId="0" xfId="5" applyFont="1" applyAlignment="1">
      <alignment horizontal="center" vertical="top"/>
    </xf>
    <xf numFmtId="0" fontId="36" fillId="0" borderId="0" xfId="5" applyFont="1" applyAlignment="1">
      <alignment horizontal="center"/>
    </xf>
    <xf numFmtId="4" fontId="20" fillId="0" borderId="0" xfId="5" applyNumberFormat="1" applyFont="1" applyFill="1" applyAlignment="1">
      <alignment horizontal="right"/>
    </xf>
    <xf numFmtId="0" fontId="94" fillId="0" borderId="0" xfId="31" applyFont="1" applyAlignment="1">
      <alignment vertical="top" wrapText="1"/>
    </xf>
    <xf numFmtId="0" fontId="31" fillId="0" borderId="0" xfId="5" applyFont="1" applyAlignment="1">
      <alignment horizontal="left" vertical="top" wrapText="1"/>
    </xf>
    <xf numFmtId="0" fontId="20" fillId="0" borderId="0" xfId="5" applyFont="1" applyFill="1" applyAlignment="1">
      <alignment horizontal="right"/>
    </xf>
    <xf numFmtId="0" fontId="43" fillId="0" borderId="0" xfId="5" applyFont="1" applyFill="1" applyAlignment="1">
      <alignment horizontal="center" vertical="top" wrapText="1"/>
    </xf>
    <xf numFmtId="0" fontId="43" fillId="0" borderId="0" xfId="45" applyFont="1" applyFill="1" applyBorder="1" applyAlignment="1">
      <alignment vertical="center"/>
    </xf>
    <xf numFmtId="0" fontId="59" fillId="0" borderId="0" xfId="5" applyFont="1" applyFill="1" applyAlignment="1">
      <alignment horizontal="center"/>
    </xf>
    <xf numFmtId="4" fontId="80" fillId="0" borderId="0" xfId="5" applyNumberFormat="1" applyFont="1" applyAlignment="1">
      <alignment horizontal="right" vertical="top" wrapText="1"/>
    </xf>
    <xf numFmtId="4" fontId="94" fillId="0" borderId="0" xfId="5" applyNumberFormat="1" applyFont="1" applyAlignment="1">
      <alignment horizontal="right"/>
    </xf>
    <xf numFmtId="0" fontId="80" fillId="0" borderId="0" xfId="5" applyFont="1" applyAlignment="1">
      <alignment horizontal="left" vertical="top" wrapText="1"/>
    </xf>
    <xf numFmtId="4" fontId="35" fillId="0" borderId="0" xfId="5" applyNumberFormat="1" applyFont="1" applyFill="1" applyAlignment="1">
      <alignment horizontal="right"/>
    </xf>
    <xf numFmtId="3" fontId="31" fillId="0" borderId="0" xfId="5" applyNumberFormat="1" applyFont="1" applyFill="1" applyAlignment="1">
      <alignment horizontal="right"/>
    </xf>
    <xf numFmtId="0" fontId="104" fillId="0" borderId="0" xfId="5" applyFont="1" applyAlignment="1">
      <alignment vertical="top" wrapText="1"/>
    </xf>
    <xf numFmtId="0" fontId="80" fillId="0" borderId="0" xfId="5" applyFont="1" applyAlignment="1">
      <alignment horizontal="center"/>
    </xf>
    <xf numFmtId="0" fontId="80" fillId="0" borderId="0" xfId="5" applyFont="1" applyAlignment="1">
      <alignment horizontal="center" vertical="top"/>
    </xf>
    <xf numFmtId="4" fontId="105" fillId="0" borderId="0" xfId="5" applyNumberFormat="1" applyFont="1" applyFill="1" applyAlignment="1">
      <alignment horizontal="right"/>
    </xf>
    <xf numFmtId="4" fontId="106" fillId="0" borderId="0" xfId="5" applyNumberFormat="1" applyFont="1" applyAlignment="1">
      <alignment horizontal="right"/>
    </xf>
    <xf numFmtId="49" fontId="59" fillId="0" borderId="0" xfId="5" applyNumberFormat="1" applyFont="1" applyAlignment="1">
      <alignment horizontal="center" vertical="top"/>
    </xf>
    <xf numFmtId="0" fontId="96" fillId="0" borderId="0" xfId="5" applyFont="1" applyFill="1" applyAlignment="1">
      <alignment horizontal="center" vertical="top" wrapText="1"/>
    </xf>
    <xf numFmtId="0" fontId="96" fillId="0" borderId="0" xfId="5" applyFont="1" applyAlignment="1">
      <alignment vertical="top" wrapText="1"/>
    </xf>
    <xf numFmtId="0" fontId="59" fillId="0" borderId="0" xfId="5" applyFont="1" applyAlignment="1">
      <alignment horizontal="center"/>
    </xf>
    <xf numFmtId="4" fontId="36" fillId="0" borderId="0" xfId="5" applyNumberFormat="1" applyFont="1" applyAlignment="1">
      <alignment horizontal="right" vertical="top" wrapText="1"/>
    </xf>
    <xf numFmtId="0" fontId="36" fillId="0" borderId="0" xfId="5" applyNumberFormat="1" applyFont="1" applyFill="1" applyAlignment="1">
      <alignment horizontal="center" vertical="top" wrapText="1"/>
    </xf>
    <xf numFmtId="0" fontId="36" fillId="0" borderId="0" xfId="5" applyNumberFormat="1" applyFont="1" applyFill="1" applyAlignment="1">
      <alignment vertical="top" wrapText="1"/>
    </xf>
    <xf numFmtId="0" fontId="36" fillId="0" borderId="0" xfId="31" applyFont="1" applyFill="1" applyAlignment="1">
      <alignment horizontal="right" vertical="top" wrapText="1"/>
    </xf>
    <xf numFmtId="4" fontId="36" fillId="0" borderId="0" xfId="31" applyNumberFormat="1" applyFont="1" applyFill="1" applyAlignment="1">
      <alignment horizontal="right" vertical="top" wrapText="1"/>
    </xf>
    <xf numFmtId="0" fontId="36" fillId="0" borderId="0" xfId="31" applyFont="1" applyAlignment="1">
      <alignment vertical="top" wrapText="1"/>
    </xf>
    <xf numFmtId="4" fontId="80" fillId="0" borderId="0" xfId="31" applyNumberFormat="1" applyFont="1" applyAlignment="1">
      <alignment vertical="top" wrapText="1"/>
    </xf>
    <xf numFmtId="0" fontId="36" fillId="0" borderId="0" xfId="5" applyFont="1" applyFill="1" applyAlignment="1">
      <alignment vertical="top" wrapText="1"/>
    </xf>
    <xf numFmtId="0" fontId="36" fillId="0" borderId="0" xfId="5" applyFont="1" applyFill="1" applyAlignment="1">
      <alignment horizontal="center" vertical="top" wrapText="1"/>
    </xf>
    <xf numFmtId="4" fontId="31" fillId="0" borderId="0" xfId="5" applyNumberFormat="1" applyFont="1" applyAlignment="1">
      <alignment horizontal="right"/>
    </xf>
    <xf numFmtId="0" fontId="36" fillId="0" borderId="0" xfId="5" applyFont="1" applyFill="1"/>
    <xf numFmtId="0" fontId="43" fillId="0" borderId="0" xfId="5" applyFont="1" applyFill="1" applyAlignment="1">
      <alignment vertical="top" wrapText="1"/>
    </xf>
    <xf numFmtId="0" fontId="43" fillId="0" borderId="0" xfId="5" applyNumberFormat="1" applyFont="1" applyAlignment="1">
      <alignment vertical="top" wrapText="1"/>
    </xf>
    <xf numFmtId="0" fontId="36" fillId="0" borderId="0" xfId="5" applyNumberFormat="1" applyFont="1" applyAlignment="1">
      <alignment vertical="top" wrapText="1"/>
    </xf>
    <xf numFmtId="0" fontId="49" fillId="0" borderId="0" xfId="5" applyFont="1" applyAlignment="1">
      <alignment horizontal="center" vertical="top"/>
    </xf>
    <xf numFmtId="0" fontId="49" fillId="0" borderId="0" xfId="5" applyFont="1" applyAlignment="1">
      <alignment horizontal="center"/>
    </xf>
    <xf numFmtId="3" fontId="51" fillId="0" borderId="0" xfId="5" applyNumberFormat="1" applyFont="1"/>
    <xf numFmtId="4" fontId="51" fillId="0" borderId="0" xfId="5" applyNumberFormat="1" applyFont="1"/>
    <xf numFmtId="0" fontId="60" fillId="0" borderId="0" xfId="29" applyFont="1" applyAlignment="1">
      <alignment horizontal="center" vertical="top" wrapText="1"/>
    </xf>
    <xf numFmtId="0" fontId="20" fillId="0" borderId="0" xfId="5" applyFont="1" applyAlignment="1">
      <alignment horizontal="center" vertical="top"/>
    </xf>
    <xf numFmtId="0" fontId="20" fillId="0" borderId="0" xfId="5" applyFont="1" applyAlignment="1">
      <alignment vertical="top"/>
    </xf>
    <xf numFmtId="49" fontId="20" fillId="0" borderId="0" xfId="5" applyNumberFormat="1" applyFont="1" applyAlignment="1">
      <alignment horizontal="right" vertical="top"/>
    </xf>
    <xf numFmtId="0" fontId="20" fillId="0" borderId="0" xfId="5" applyFont="1" applyAlignment="1">
      <alignment horizontal="left" vertical="top" wrapText="1"/>
    </xf>
    <xf numFmtId="4" fontId="31" fillId="0" borderId="0" xfId="4" applyNumberFormat="1" applyFont="1" applyFill="1" applyBorder="1" applyAlignment="1">
      <alignment horizontal="right" vertical="top"/>
    </xf>
    <xf numFmtId="49" fontId="31" fillId="0" borderId="0" xfId="5" applyNumberFormat="1" applyFont="1" applyAlignment="1">
      <alignment horizontal="right" vertical="top"/>
    </xf>
    <xf numFmtId="0" fontId="31" fillId="0" borderId="0" xfId="31" applyFont="1" applyAlignment="1">
      <alignment vertical="top" wrapText="1"/>
    </xf>
    <xf numFmtId="4" fontId="50" fillId="0" borderId="0" xfId="31" applyNumberFormat="1" applyFont="1" applyAlignment="1">
      <alignment vertical="top" wrapText="1"/>
    </xf>
    <xf numFmtId="0" fontId="31" fillId="0" borderId="0" xfId="5" applyNumberFormat="1" applyFont="1" applyFill="1" applyAlignment="1">
      <alignment horizontal="center" vertical="top"/>
    </xf>
    <xf numFmtId="0" fontId="20" fillId="0" borderId="15" xfId="4" applyFont="1" applyFill="1" applyBorder="1" applyAlignment="1">
      <alignment horizontal="center" wrapText="1"/>
    </xf>
    <xf numFmtId="4" fontId="20" fillId="0" borderId="15" xfId="4" applyNumberFormat="1" applyFont="1" applyFill="1" applyBorder="1" applyAlignment="1">
      <alignment horizontal="center" vertical="top" wrapText="1"/>
    </xf>
    <xf numFmtId="4" fontId="21" fillId="0" borderId="15" xfId="4" applyNumberFormat="1" applyFont="1" applyFill="1" applyBorder="1" applyAlignment="1">
      <alignment vertical="top" wrapText="1"/>
    </xf>
    <xf numFmtId="0" fontId="49" fillId="0" borderId="0" xfId="46" applyFont="1" applyBorder="1" applyAlignment="1">
      <alignment vertical="top" wrapText="1"/>
    </xf>
    <xf numFmtId="0" fontId="31" fillId="0" borderId="0" xfId="47" applyFont="1" applyBorder="1" applyAlignment="1">
      <alignment vertical="top" wrapText="1"/>
    </xf>
    <xf numFmtId="0" fontId="20" fillId="0" borderId="15" xfId="4" applyNumberFormat="1" applyFont="1" applyFill="1" applyBorder="1" applyAlignment="1">
      <alignment horizontal="center" vertical="top" wrapText="1"/>
    </xf>
    <xf numFmtId="4" fontId="20" fillId="0" borderId="0" xfId="4" applyNumberFormat="1" applyFont="1" applyBorder="1" applyAlignment="1">
      <alignment vertical="top" wrapText="1"/>
    </xf>
    <xf numFmtId="0" fontId="40" fillId="0" borderId="0" xfId="4" applyFont="1" applyBorder="1" applyAlignment="1">
      <alignment vertical="top"/>
    </xf>
    <xf numFmtId="0" fontId="5" fillId="0" borderId="0" xfId="5" applyFont="1" applyBorder="1" applyAlignment="1">
      <alignment vertical="top"/>
    </xf>
    <xf numFmtId="0" fontId="5" fillId="0" borderId="0" xfId="11" applyFont="1" applyBorder="1" applyAlignment="1">
      <alignment vertical="top"/>
    </xf>
    <xf numFmtId="0" fontId="36" fillId="0" borderId="0" xfId="46" applyFont="1" applyAlignment="1">
      <alignment vertical="top" wrapText="1"/>
    </xf>
    <xf numFmtId="0" fontId="40" fillId="0" borderId="0" xfId="46" applyFont="1" applyAlignment="1">
      <alignment vertical="top" wrapText="1"/>
    </xf>
    <xf numFmtId="2" fontId="57" fillId="0" borderId="0" xfId="20" applyNumberFormat="1" applyFont="1" applyFill="1" applyBorder="1" applyAlignment="1" applyProtection="1">
      <alignment horizontal="right"/>
      <protection locked="0"/>
    </xf>
    <xf numFmtId="0" fontId="31" fillId="0" borderId="0" xfId="46" applyFont="1" applyAlignment="1">
      <alignment vertical="top" wrapText="1"/>
    </xf>
    <xf numFmtId="164" fontId="31" fillId="0" borderId="0" xfId="37" applyNumberFormat="1" applyFont="1" applyFill="1" applyBorder="1" applyProtection="1">
      <protection locked="0"/>
    </xf>
    <xf numFmtId="164" fontId="31" fillId="0" borderId="0" xfId="37" applyNumberFormat="1" applyFont="1" applyFill="1" applyBorder="1" applyProtection="1"/>
    <xf numFmtId="0" fontId="49" fillId="0" borderId="0" xfId="5" applyFont="1" applyFill="1"/>
    <xf numFmtId="49" fontId="110" fillId="0" borderId="7" xfId="50" applyNumberFormat="1" applyFont="1" applyBorder="1" applyAlignment="1">
      <alignment horizontal="center" vertical="center"/>
    </xf>
    <xf numFmtId="0" fontId="110" fillId="0" borderId="7" xfId="50" applyFont="1" applyBorder="1" applyAlignment="1">
      <alignment horizontal="center" vertical="center"/>
    </xf>
    <xf numFmtId="2" fontId="110" fillId="0" borderId="7" xfId="50" applyNumberFormat="1" applyFont="1" applyBorder="1" applyAlignment="1">
      <alignment horizontal="center" vertical="center" wrapText="1"/>
    </xf>
    <xf numFmtId="0" fontId="111" fillId="0" borderId="0" xfId="50" applyFont="1"/>
    <xf numFmtId="49" fontId="112" fillId="0" borderId="0" xfId="50" applyNumberFormat="1" applyFont="1" applyBorder="1" applyAlignment="1">
      <alignment horizontal="left" vertical="center"/>
    </xf>
    <xf numFmtId="0" fontId="2" fillId="0" borderId="0" xfId="50" applyFont="1" applyBorder="1" applyAlignment="1">
      <alignment horizontal="center" vertical="center"/>
    </xf>
    <xf numFmtId="4" fontId="2" fillId="0" borderId="0" xfId="50" applyNumberFormat="1" applyFont="1" applyBorder="1" applyAlignment="1">
      <alignment horizontal="right" vertical="top"/>
    </xf>
    <xf numFmtId="0" fontId="2" fillId="0" borderId="0" xfId="50" applyFont="1" applyAlignment="1">
      <alignment vertical="center"/>
    </xf>
    <xf numFmtId="49" fontId="65" fillId="0" borderId="0" xfId="50" applyNumberFormat="1" applyFont="1" applyAlignment="1">
      <alignment horizontal="left" vertical="center"/>
    </xf>
    <xf numFmtId="0" fontId="2" fillId="0" borderId="0" xfId="50" applyFont="1" applyAlignment="1">
      <alignment horizontal="center" vertical="center"/>
    </xf>
    <xf numFmtId="0" fontId="2" fillId="0" borderId="0" xfId="50" applyFont="1" applyAlignment="1">
      <alignment horizontal="left" vertical="top"/>
    </xf>
    <xf numFmtId="4" fontId="2" fillId="0" borderId="0" xfId="50" applyNumberFormat="1" applyFont="1" applyAlignment="1">
      <alignment horizontal="right" vertical="top"/>
    </xf>
    <xf numFmtId="0" fontId="2" fillId="0" borderId="0" xfId="50" applyFont="1" applyAlignment="1">
      <alignment wrapText="1"/>
    </xf>
    <xf numFmtId="0" fontId="2" fillId="0" borderId="0" xfId="50" applyFont="1"/>
    <xf numFmtId="0" fontId="2" fillId="0" borderId="0" xfId="50" applyAlignment="1">
      <alignment wrapText="1"/>
    </xf>
    <xf numFmtId="0" fontId="2" fillId="0" borderId="0" xfId="50" applyFont="1" applyAlignment="1">
      <alignment vertical="top" wrapText="1"/>
    </xf>
    <xf numFmtId="0" fontId="2" fillId="0" borderId="0" xfId="50" applyAlignment="1">
      <alignment horizontal="left" vertical="top" wrapText="1"/>
    </xf>
    <xf numFmtId="0" fontId="2" fillId="0" borderId="0" xfId="50" applyFont="1" applyAlignment="1">
      <alignment horizontal="left" vertical="top" wrapText="1"/>
    </xf>
    <xf numFmtId="0" fontId="113" fillId="0" borderId="0" xfId="50" applyFont="1"/>
    <xf numFmtId="0" fontId="113" fillId="0" borderId="0" xfId="50" applyFont="1" applyAlignment="1">
      <alignment horizontal="center" vertical="top"/>
    </xf>
    <xf numFmtId="0" fontId="113" fillId="0" borderId="0" xfId="50" applyFont="1" applyAlignment="1">
      <alignment horizontal="center" vertical="top" wrapText="1"/>
    </xf>
    <xf numFmtId="0" fontId="113" fillId="0" borderId="0" xfId="50" applyFont="1" applyAlignment="1">
      <alignment vertical="top" wrapText="1"/>
    </xf>
    <xf numFmtId="0" fontId="113" fillId="0" borderId="0" xfId="50" applyFont="1" applyAlignment="1">
      <alignment horizontal="left" vertical="top"/>
    </xf>
    <xf numFmtId="4" fontId="113" fillId="0" borderId="0" xfId="50" applyNumberFormat="1" applyFont="1" applyAlignment="1">
      <alignment horizontal="right" vertical="top"/>
    </xf>
    <xf numFmtId="49" fontId="113" fillId="0" borderId="0" xfId="50" applyNumberFormat="1" applyFont="1" applyAlignment="1">
      <alignment horizontal="center" vertical="top" wrapText="1"/>
    </xf>
    <xf numFmtId="0" fontId="113" fillId="0" borderId="0" xfId="50" applyFont="1" applyAlignment="1">
      <alignment vertical="top"/>
    </xf>
    <xf numFmtId="0" fontId="2" fillId="0" borderId="0" xfId="50" applyFont="1" applyFill="1" applyAlignment="1">
      <alignment vertical="top" wrapText="1"/>
    </xf>
    <xf numFmtId="0" fontId="113" fillId="0" borderId="0" xfId="50" applyFont="1" applyAlignment="1">
      <alignment horizontal="left" vertical="top" wrapText="1"/>
    </xf>
    <xf numFmtId="0" fontId="114" fillId="0" borderId="0" xfId="50" applyFont="1" applyAlignment="1">
      <alignment horizontal="left" vertical="top" wrapText="1"/>
    </xf>
    <xf numFmtId="0" fontId="65" fillId="0" borderId="0" xfId="50" applyFont="1" applyAlignment="1">
      <alignment horizontal="left" vertical="top" wrapText="1"/>
    </xf>
    <xf numFmtId="0" fontId="117" fillId="0" borderId="0" xfId="50" applyFont="1" applyAlignment="1">
      <alignment horizontal="left" vertical="top" wrapText="1"/>
    </xf>
    <xf numFmtId="0" fontId="118" fillId="0" borderId="0" xfId="50" applyFont="1" applyAlignment="1">
      <alignment horizontal="left" vertical="top" wrapText="1"/>
    </xf>
    <xf numFmtId="49" fontId="2" fillId="0" borderId="0" xfId="50" applyNumberFormat="1" applyFont="1" applyAlignment="1">
      <alignment horizontal="center" vertical="top"/>
    </xf>
    <xf numFmtId="0" fontId="2" fillId="0" borderId="0" xfId="50" applyFont="1" applyAlignment="1">
      <alignment horizontal="center" vertical="top"/>
    </xf>
    <xf numFmtId="0" fontId="114" fillId="0" borderId="0" xfId="50" applyFont="1"/>
    <xf numFmtId="0" fontId="2" fillId="0" borderId="0" xfId="50" applyAlignment="1">
      <alignment vertical="top" wrapText="1"/>
    </xf>
    <xf numFmtId="49" fontId="113" fillId="0" borderId="0" xfId="50" applyNumberFormat="1" applyFont="1" applyAlignment="1">
      <alignment horizontal="center" vertical="top"/>
    </xf>
    <xf numFmtId="0" fontId="113" fillId="0" borderId="0" xfId="50" applyFont="1" applyAlignment="1">
      <alignment wrapText="1"/>
    </xf>
    <xf numFmtId="4" fontId="113" fillId="0" borderId="0" xfId="50" applyNumberFormat="1" applyFont="1" applyAlignment="1">
      <alignment horizontal="right" vertical="top" wrapText="1"/>
    </xf>
    <xf numFmtId="0" fontId="119" fillId="0" borderId="0" xfId="50" applyFont="1" applyAlignment="1">
      <alignment horizontal="center" vertical="top" wrapText="1"/>
    </xf>
    <xf numFmtId="0" fontId="119" fillId="0" borderId="0" xfId="50" applyFont="1" applyAlignment="1">
      <alignment vertical="top" wrapText="1"/>
    </xf>
    <xf numFmtId="0" fontId="2" fillId="0" borderId="0" xfId="50" applyAlignment="1">
      <alignment horizontal="center" vertical="top"/>
    </xf>
    <xf numFmtId="0" fontId="2" fillId="0" borderId="0" xfId="50" applyAlignment="1">
      <alignment horizontal="left" vertical="top"/>
    </xf>
    <xf numFmtId="4" fontId="2" fillId="0" borderId="0" xfId="50" applyNumberFormat="1" applyAlignment="1">
      <alignment horizontal="right" vertical="top"/>
    </xf>
    <xf numFmtId="0" fontId="2" fillId="0" borderId="0" xfId="50" applyFont="1" applyAlignment="1">
      <alignment horizontal="justify" vertical="top" wrapText="1"/>
    </xf>
    <xf numFmtId="0" fontId="113" fillId="0" borderId="0" xfId="50" applyFont="1" applyAlignment="1">
      <alignment horizontal="justify" vertical="top" wrapText="1"/>
    </xf>
    <xf numFmtId="0" fontId="7" fillId="0" borderId="0" xfId="50" applyFont="1"/>
    <xf numFmtId="0" fontId="2" fillId="0" borderId="0" xfId="50" applyAlignment="1">
      <alignment vertical="top" wrapText="1" shrinkToFit="1"/>
    </xf>
    <xf numFmtId="0" fontId="2" fillId="0" borderId="0" xfId="50" applyFont="1" applyAlignment="1">
      <alignment vertical="top"/>
    </xf>
    <xf numFmtId="0" fontId="2" fillId="0" borderId="0" xfId="50" applyFont="1" applyAlignment="1">
      <alignment horizontal="left" vertical="top" wrapText="1" indent="1"/>
    </xf>
    <xf numFmtId="0" fontId="118" fillId="0" borderId="0" xfId="50" applyFont="1" applyAlignment="1">
      <alignment vertical="top" wrapText="1"/>
    </xf>
    <xf numFmtId="0" fontId="121" fillId="0" borderId="0" xfId="50" applyFont="1" applyAlignment="1">
      <alignment horizontal="left" vertical="top" wrapText="1"/>
    </xf>
    <xf numFmtId="0" fontId="113" fillId="0" borderId="0" xfId="50" applyFont="1" applyAlignment="1">
      <alignment horizontal="left" vertical="top" wrapText="1" indent="1"/>
    </xf>
    <xf numFmtId="0" fontId="114" fillId="0" borderId="0" xfId="50" applyFont="1" applyAlignment="1">
      <alignment vertical="top" wrapText="1"/>
    </xf>
    <xf numFmtId="49" fontId="112" fillId="0" borderId="0" xfId="50" applyNumberFormat="1" applyFont="1" applyAlignment="1">
      <alignment horizontal="left" vertical="center"/>
    </xf>
    <xf numFmtId="0" fontId="65" fillId="0" borderId="0" xfId="50" applyFont="1" applyAlignment="1">
      <alignment vertical="center"/>
    </xf>
    <xf numFmtId="49" fontId="113" fillId="0" borderId="0" xfId="50" applyNumberFormat="1" applyFont="1" applyBorder="1" applyAlignment="1">
      <alignment horizontal="center" vertical="top"/>
    </xf>
    <xf numFmtId="0" fontId="113" fillId="0" borderId="0" xfId="50" applyFont="1" applyBorder="1" applyAlignment="1">
      <alignment horizontal="center" vertical="top"/>
    </xf>
    <xf numFmtId="0" fontId="113" fillId="0" borderId="0" xfId="50" applyFont="1" applyBorder="1"/>
    <xf numFmtId="0" fontId="2" fillId="0" borderId="21" xfId="50" applyFont="1" applyBorder="1" applyAlignment="1">
      <alignment horizontal="center" vertical="center"/>
    </xf>
    <xf numFmtId="0" fontId="2" fillId="0" borderId="21" xfId="50" applyFont="1" applyBorder="1" applyAlignment="1">
      <alignment vertical="center"/>
    </xf>
    <xf numFmtId="0" fontId="2" fillId="0" borderId="21" xfId="50" applyFont="1" applyBorder="1" applyAlignment="1">
      <alignment horizontal="left" vertical="center"/>
    </xf>
    <xf numFmtId="2" fontId="2" fillId="0" borderId="21" xfId="50" applyNumberFormat="1" applyFont="1" applyBorder="1" applyAlignment="1">
      <alignment horizontal="right" vertical="center"/>
    </xf>
    <xf numFmtId="4" fontId="2" fillId="0" borderId="21" xfId="50" applyNumberFormat="1" applyFont="1" applyBorder="1" applyAlignment="1">
      <alignment horizontal="right" vertical="center"/>
    </xf>
    <xf numFmtId="49" fontId="2" fillId="0" borderId="0" xfId="50" applyNumberFormat="1" applyAlignment="1">
      <alignment horizontal="left" vertical="center"/>
    </xf>
    <xf numFmtId="0" fontId="2" fillId="0" borderId="0" xfId="50" applyAlignment="1">
      <alignment horizontal="left" vertical="center"/>
    </xf>
    <xf numFmtId="4" fontId="2" fillId="0" borderId="0" xfId="50" applyNumberFormat="1" applyFont="1" applyAlignment="1">
      <alignment horizontal="right" vertical="center"/>
    </xf>
    <xf numFmtId="0" fontId="2" fillId="0" borderId="0" xfId="50" applyFont="1" applyAlignment="1">
      <alignment horizontal="left" vertical="center"/>
    </xf>
    <xf numFmtId="2" fontId="2" fillId="0" borderId="0" xfId="50" applyNumberFormat="1" applyFont="1" applyAlignment="1">
      <alignment horizontal="right" vertical="center"/>
    </xf>
    <xf numFmtId="49" fontId="65" fillId="0" borderId="21" xfId="50" applyNumberFormat="1" applyFont="1" applyBorder="1" applyAlignment="1">
      <alignment horizontal="left" vertical="center"/>
    </xf>
    <xf numFmtId="0" fontId="65" fillId="0" borderId="21" xfId="50" applyFont="1" applyBorder="1" applyAlignment="1">
      <alignment horizontal="center" vertical="center"/>
    </xf>
    <xf numFmtId="0" fontId="65" fillId="0" borderId="21" xfId="50" applyFont="1" applyBorder="1" applyAlignment="1">
      <alignment vertical="center"/>
    </xf>
    <xf numFmtId="0" fontId="65" fillId="0" borderId="21" xfId="50" applyFont="1" applyBorder="1" applyAlignment="1">
      <alignment horizontal="left" vertical="center"/>
    </xf>
    <xf numFmtId="2" fontId="65" fillId="0" borderId="21" xfId="50" applyNumberFormat="1" applyFont="1" applyBorder="1" applyAlignment="1">
      <alignment horizontal="right" vertical="center"/>
    </xf>
    <xf numFmtId="4" fontId="65" fillId="0" borderId="21" xfId="50" applyNumberFormat="1" applyFont="1" applyBorder="1" applyAlignment="1">
      <alignment horizontal="right" vertical="center"/>
    </xf>
    <xf numFmtId="49" fontId="65" fillId="0" borderId="15" xfId="50" applyNumberFormat="1" applyFont="1" applyBorder="1" applyAlignment="1">
      <alignment horizontal="left" vertical="center"/>
    </xf>
    <xf numFmtId="0" fontId="65" fillId="0" borderId="15" xfId="50" applyFont="1" applyBorder="1" applyAlignment="1">
      <alignment horizontal="center" vertical="center"/>
    </xf>
    <xf numFmtId="0" fontId="65" fillId="0" borderId="15" xfId="50" applyFont="1" applyBorder="1" applyAlignment="1">
      <alignment vertical="center"/>
    </xf>
    <xf numFmtId="0" fontId="65" fillId="0" borderId="15" xfId="50" applyFont="1" applyBorder="1" applyAlignment="1">
      <alignment horizontal="left" vertical="center"/>
    </xf>
    <xf numFmtId="2" fontId="2" fillId="0" borderId="0" xfId="50" applyNumberFormat="1" applyFont="1" applyAlignment="1">
      <alignment horizontal="right" vertical="top"/>
    </xf>
    <xf numFmtId="49" fontId="64" fillId="0" borderId="0" xfId="50" applyNumberFormat="1" applyFont="1" applyAlignment="1">
      <alignment horizontal="left" vertical="top"/>
    </xf>
    <xf numFmtId="0" fontId="5" fillId="0" borderId="0" xfId="0" applyFont="1" applyBorder="1" applyAlignment="1">
      <alignment horizontal="left" vertical="top"/>
    </xf>
    <xf numFmtId="0" fontId="5" fillId="0" borderId="0" xfId="0" applyFont="1" applyBorder="1"/>
    <xf numFmtId="166" fontId="31" fillId="0" borderId="0" xfId="22" applyFont="1" applyAlignment="1">
      <alignment horizontal="center" wrapText="1"/>
    </xf>
    <xf numFmtId="166" fontId="50" fillId="0" borderId="0" xfId="22" applyFont="1" applyAlignment="1">
      <alignment horizontal="center" wrapText="1"/>
    </xf>
    <xf numFmtId="0" fontId="31" fillId="0" borderId="0" xfId="0" applyFont="1" applyAlignment="1">
      <alignment wrapText="1"/>
    </xf>
    <xf numFmtId="0" fontId="20" fillId="0" borderId="0" xfId="0" applyFont="1" applyFill="1" applyBorder="1" applyAlignment="1">
      <alignment horizontal="left"/>
    </xf>
    <xf numFmtId="4" fontId="31" fillId="0" borderId="0" xfId="53" applyNumberFormat="1" applyFont="1" applyFill="1" applyAlignment="1" applyProtection="1">
      <protection locked="0"/>
    </xf>
    <xf numFmtId="4" fontId="80" fillId="0" borderId="0" xfId="20" applyNumberFormat="1" applyFont="1" applyAlignment="1" applyProtection="1">
      <alignment horizontal="left"/>
      <protection locked="0"/>
    </xf>
    <xf numFmtId="4" fontId="80" fillId="0" borderId="0" xfId="20" applyNumberFormat="1" applyFont="1" applyBorder="1" applyAlignment="1" applyProtection="1">
      <protection locked="0"/>
    </xf>
    <xf numFmtId="0" fontId="31" fillId="0" borderId="0" xfId="20" applyFont="1" applyAlignment="1" applyProtection="1">
      <protection locked="0"/>
    </xf>
    <xf numFmtId="0" fontId="20" fillId="0" borderId="0" xfId="0" applyFont="1" applyFill="1" applyBorder="1" applyAlignment="1">
      <alignment horizontal="left" vertical="top"/>
    </xf>
    <xf numFmtId="0" fontId="31" fillId="0" borderId="0" xfId="0" applyFont="1"/>
    <xf numFmtId="0" fontId="0" fillId="0" borderId="0" xfId="0" applyFont="1" applyFill="1"/>
    <xf numFmtId="0" fontId="0" fillId="0" borderId="0" xfId="0" applyFont="1"/>
    <xf numFmtId="2" fontId="31" fillId="0" borderId="0" xfId="0" applyNumberFormat="1" applyFont="1"/>
    <xf numFmtId="0" fontId="123" fillId="0" borderId="0" xfId="0" applyFont="1" applyAlignment="1">
      <alignment vertical="top" wrapText="1"/>
    </xf>
    <xf numFmtId="4" fontId="123" fillId="0" borderId="0" xfId="0" applyNumberFormat="1" applyFont="1" applyAlignment="1">
      <alignment horizontal="right" vertical="top" wrapText="1"/>
    </xf>
    <xf numFmtId="0" fontId="40" fillId="0" borderId="0" xfId="0" applyFont="1" applyAlignment="1">
      <alignment vertical="top" wrapText="1"/>
    </xf>
    <xf numFmtId="0" fontId="30" fillId="0" borderId="0" xfId="4" applyFont="1" applyBorder="1" applyAlignment="1">
      <alignment horizontal="left" vertical="top" wrapText="1"/>
    </xf>
    <xf numFmtId="0" fontId="6" fillId="0" borderId="27" xfId="2" applyFont="1" applyFill="1" applyBorder="1" applyAlignment="1" applyProtection="1">
      <alignment horizontal="center" vertical="top" wrapText="1"/>
    </xf>
    <xf numFmtId="0" fontId="7" fillId="0" borderId="21" xfId="2" applyFont="1" applyFill="1" applyBorder="1" applyAlignment="1" applyProtection="1">
      <alignment horizontal="center" vertical="top" wrapText="1"/>
    </xf>
    <xf numFmtId="0" fontId="7" fillId="0" borderId="26" xfId="2" applyFont="1" applyFill="1" applyBorder="1" applyAlignment="1" applyProtection="1">
      <alignment horizontal="center" vertical="top" wrapText="1"/>
    </xf>
    <xf numFmtId="0" fontId="6" fillId="0" borderId="27" xfId="2" applyFont="1" applyFill="1" applyBorder="1" applyAlignment="1" applyProtection="1">
      <alignment horizontal="left" vertical="top"/>
    </xf>
    <xf numFmtId="0" fontId="6" fillId="0" borderId="21" xfId="2" applyFont="1" applyFill="1" applyBorder="1" applyAlignment="1" applyProtection="1">
      <alignment horizontal="left" vertical="top"/>
    </xf>
    <xf numFmtId="0" fontId="6" fillId="0" borderId="18" xfId="2" applyFont="1" applyFill="1" applyBorder="1" applyAlignment="1" applyProtection="1">
      <alignment horizontal="left" vertical="top"/>
    </xf>
    <xf numFmtId="0" fontId="7" fillId="0" borderId="10" xfId="2" applyFont="1" applyFill="1" applyBorder="1" applyAlignment="1" applyProtection="1">
      <alignment horizontal="center" vertical="top" wrapText="1"/>
    </xf>
    <xf numFmtId="0" fontId="6" fillId="0" borderId="19" xfId="2" applyFont="1" applyFill="1" applyBorder="1" applyAlignment="1" applyProtection="1">
      <alignment horizontal="left" vertical="top"/>
    </xf>
    <xf numFmtId="0" fontId="7" fillId="0" borderId="7" xfId="2" applyFont="1" applyFill="1" applyBorder="1" applyAlignment="1" applyProtection="1">
      <alignment horizontal="center" vertical="top" wrapText="1"/>
    </xf>
    <xf numFmtId="0" fontId="7" fillId="0" borderId="6" xfId="2" applyFont="1" applyFill="1" applyBorder="1" applyAlignment="1" applyProtection="1">
      <alignment horizontal="center" vertical="top" wrapText="1"/>
    </xf>
    <xf numFmtId="0" fontId="8" fillId="0" borderId="29" xfId="2" applyFont="1" applyFill="1" applyBorder="1" applyAlignment="1" applyProtection="1">
      <alignment horizontal="center" vertical="top" wrapText="1"/>
    </xf>
    <xf numFmtId="0" fontId="9" fillId="0" borderId="0" xfId="2" applyFont="1" applyFill="1" applyBorder="1" applyAlignment="1" applyProtection="1">
      <alignment horizontal="center" vertical="top" wrapText="1"/>
    </xf>
    <xf numFmtId="4" fontId="9" fillId="0" borderId="0" xfId="2" applyNumberFormat="1" applyFont="1" applyFill="1" applyBorder="1" applyAlignment="1" applyProtection="1">
      <alignment horizontal="center" vertical="top" wrapText="1"/>
    </xf>
    <xf numFmtId="0" fontId="9" fillId="0" borderId="28" xfId="2" applyFont="1" applyFill="1" applyBorder="1" applyAlignment="1" applyProtection="1">
      <alignment horizontal="center" vertical="top" wrapText="1"/>
    </xf>
    <xf numFmtId="0" fontId="7" fillId="0" borderId="19" xfId="2" applyFont="1" applyFill="1" applyBorder="1" applyAlignment="1" applyProtection="1">
      <alignment horizontal="left" vertical="top"/>
    </xf>
    <xf numFmtId="0" fontId="7" fillId="0" borderId="18" xfId="2" applyFont="1" applyFill="1" applyBorder="1" applyAlignment="1" applyProtection="1">
      <alignment horizontal="left" vertical="top"/>
    </xf>
    <xf numFmtId="0" fontId="7" fillId="0" borderId="11" xfId="2" applyFont="1" applyFill="1" applyBorder="1" applyAlignment="1" applyProtection="1">
      <alignment horizontal="center" vertical="top" wrapText="1"/>
    </xf>
    <xf numFmtId="0" fontId="8" fillId="0" borderId="18" xfId="2" applyFont="1" applyFill="1" applyBorder="1" applyAlignment="1" applyProtection="1">
      <alignment horizontal="center" vertical="top" wrapText="1"/>
    </xf>
    <xf numFmtId="0" fontId="9" fillId="0" borderId="11" xfId="2" applyFont="1" applyFill="1" applyBorder="1" applyAlignment="1" applyProtection="1">
      <alignment horizontal="center" vertical="top" wrapText="1"/>
    </xf>
    <xf numFmtId="0" fontId="9" fillId="0" borderId="10" xfId="2" applyFont="1" applyFill="1" applyBorder="1" applyAlignment="1" applyProtection="1">
      <alignment horizontal="center" vertical="top" wrapText="1"/>
    </xf>
    <xf numFmtId="0" fontId="7" fillId="0" borderId="21" xfId="2" applyFont="1" applyFill="1" applyBorder="1" applyAlignment="1" applyProtection="1">
      <alignment horizontal="left" vertical="top"/>
    </xf>
    <xf numFmtId="0" fontId="7" fillId="0" borderId="29" xfId="2" applyFont="1" applyFill="1" applyBorder="1" applyAlignment="1" applyProtection="1">
      <alignment horizontal="left" vertical="top"/>
    </xf>
    <xf numFmtId="0" fontId="7" fillId="0" borderId="28" xfId="2" applyFont="1" applyFill="1" applyBorder="1" applyAlignment="1" applyProtection="1">
      <alignment horizontal="center" vertical="top" wrapText="1"/>
    </xf>
    <xf numFmtId="0" fontId="8" fillId="0" borderId="27" xfId="2" applyFont="1" applyFill="1" applyBorder="1" applyAlignment="1" applyProtection="1">
      <alignment horizontal="center" vertical="top" wrapText="1"/>
    </xf>
    <xf numFmtId="0" fontId="9" fillId="0" borderId="21" xfId="2" applyFont="1" applyFill="1" applyBorder="1" applyAlignment="1" applyProtection="1">
      <alignment horizontal="center" vertical="top" wrapText="1"/>
    </xf>
    <xf numFmtId="0" fontId="9" fillId="0" borderId="26" xfId="2" applyFont="1" applyFill="1" applyBorder="1" applyAlignment="1" applyProtection="1">
      <alignment horizontal="center" vertical="top" wrapText="1"/>
    </xf>
    <xf numFmtId="0" fontId="8" fillId="0" borderId="0" xfId="2" applyFont="1" applyFill="1" applyBorder="1" applyAlignment="1" applyProtection="1">
      <alignment horizontal="left" vertical="top"/>
    </xf>
    <xf numFmtId="0" fontId="9" fillId="0" borderId="0" xfId="2" applyFont="1" applyFill="1" applyBorder="1" applyAlignment="1" applyProtection="1">
      <alignment horizontal="left" vertical="top"/>
    </xf>
    <xf numFmtId="0" fontId="6" fillId="0" borderId="29" xfId="2" applyFont="1" applyFill="1" applyBorder="1" applyAlignment="1" applyProtection="1">
      <alignment horizontal="left" vertical="top"/>
    </xf>
    <xf numFmtId="0" fontId="8" fillId="0" borderId="19" xfId="2" applyFont="1" applyFill="1" applyBorder="1" applyAlignment="1" applyProtection="1">
      <alignment horizontal="center" vertical="top" wrapText="1"/>
    </xf>
    <xf numFmtId="0" fontId="9" fillId="0" borderId="7" xfId="2" applyFont="1" applyFill="1" applyBorder="1" applyAlignment="1" applyProtection="1">
      <alignment horizontal="center" vertical="top" wrapText="1"/>
    </xf>
    <xf numFmtId="0" fontId="9" fillId="0" borderId="6" xfId="2" applyFont="1" applyFill="1" applyBorder="1" applyAlignment="1" applyProtection="1">
      <alignment horizontal="center" vertical="top" wrapText="1"/>
    </xf>
    <xf numFmtId="0" fontId="7" fillId="0" borderId="0" xfId="2" applyFont="1" applyFill="1" applyBorder="1" applyAlignment="1" applyProtection="1">
      <alignment horizontal="left" vertical="top"/>
    </xf>
    <xf numFmtId="0" fontId="7" fillId="0" borderId="0" xfId="2" applyFont="1" applyFill="1" applyBorder="1" applyAlignment="1" applyProtection="1">
      <alignment horizontal="center" vertical="top" wrapText="1"/>
    </xf>
    <xf numFmtId="0" fontId="7" fillId="0" borderId="27" xfId="2" applyFont="1" applyFill="1" applyBorder="1" applyAlignment="1" applyProtection="1">
      <alignment horizontal="left" vertical="top"/>
    </xf>
    <xf numFmtId="0" fontId="8" fillId="0" borderId="27" xfId="2" applyFont="1" applyBorder="1" applyAlignment="1" applyProtection="1">
      <alignment horizontal="left" vertical="top" wrapText="1"/>
    </xf>
    <xf numFmtId="0" fontId="8" fillId="0" borderId="21" xfId="2" applyFont="1" applyBorder="1" applyAlignment="1" applyProtection="1">
      <alignment horizontal="left" vertical="top" wrapText="1"/>
    </xf>
    <xf numFmtId="17" fontId="9" fillId="0" borderId="21" xfId="2" applyNumberFormat="1" applyFont="1" applyBorder="1" applyAlignment="1" applyProtection="1">
      <alignment horizontal="left" vertical="top" wrapText="1"/>
    </xf>
    <xf numFmtId="0" fontId="9" fillId="0" borderId="21" xfId="2" applyFont="1" applyBorder="1" applyAlignment="1" applyProtection="1">
      <alignment horizontal="left" vertical="top" wrapText="1"/>
    </xf>
    <xf numFmtId="0" fontId="9" fillId="0" borderId="26" xfId="2" applyFont="1" applyBorder="1" applyAlignment="1" applyProtection="1">
      <alignment horizontal="left" vertical="top" wrapText="1"/>
    </xf>
    <xf numFmtId="0" fontId="12" fillId="0" borderId="1" xfId="2" applyFont="1" applyFill="1" applyBorder="1" applyAlignment="1" applyProtection="1">
      <alignment horizontal="left"/>
    </xf>
    <xf numFmtId="0" fontId="11" fillId="0" borderId="19" xfId="2" applyFont="1" applyFill="1" applyBorder="1" applyAlignment="1" applyProtection="1">
      <alignment horizontal="left"/>
    </xf>
    <xf numFmtId="0" fontId="10" fillId="0" borderId="7" xfId="2" applyFont="1" applyFill="1" applyBorder="1" applyAlignment="1" applyProtection="1">
      <alignment horizontal="left"/>
    </xf>
    <xf numFmtId="0" fontId="10" fillId="0" borderId="6" xfId="2" applyFont="1" applyFill="1" applyBorder="1" applyAlignment="1" applyProtection="1">
      <alignment horizontal="left"/>
    </xf>
    <xf numFmtId="0" fontId="11" fillId="0" borderId="21" xfId="2" applyFont="1" applyFill="1" applyBorder="1" applyAlignment="1" applyProtection="1">
      <alignment horizontal="left"/>
    </xf>
    <xf numFmtId="0" fontId="10" fillId="0" borderId="21" xfId="2" applyFont="1" applyFill="1" applyBorder="1" applyAlignment="1" applyProtection="1">
      <alignment horizontal="left"/>
    </xf>
    <xf numFmtId="0" fontId="10" fillId="0" borderId="26" xfId="2" applyFont="1" applyFill="1" applyBorder="1" applyAlignment="1" applyProtection="1">
      <alignment horizontal="left"/>
    </xf>
    <xf numFmtId="0" fontId="8" fillId="0" borderId="29" xfId="2" applyFont="1" applyFill="1" applyBorder="1" applyAlignment="1" applyProtection="1">
      <alignment horizontal="left" vertical="top"/>
    </xf>
    <xf numFmtId="0" fontId="11" fillId="0" borderId="21" xfId="3" applyFont="1" applyFill="1" applyBorder="1" applyAlignment="1" applyProtection="1">
      <alignment horizontal="left" vertical="top"/>
    </xf>
    <xf numFmtId="0" fontId="11" fillId="0" borderId="21" xfId="3" applyFont="1" applyFill="1" applyBorder="1" applyAlignment="1" applyProtection="1">
      <alignment horizontal="left"/>
    </xf>
    <xf numFmtId="0" fontId="8" fillId="0" borderId="18" xfId="2" applyFont="1" applyFill="1" applyBorder="1" applyAlignment="1" applyProtection="1">
      <alignment horizontal="left" vertical="top"/>
    </xf>
    <xf numFmtId="14" fontId="9" fillId="0" borderId="21" xfId="2" applyNumberFormat="1" applyFont="1" applyFill="1" applyBorder="1" applyAlignment="1" applyProtection="1">
      <alignment horizontal="center" vertical="top" wrapText="1"/>
    </xf>
    <xf numFmtId="0" fontId="8" fillId="0" borderId="22" xfId="2" applyFont="1" applyFill="1" applyBorder="1" applyAlignment="1" applyProtection="1">
      <alignment horizontal="center" vertical="top" wrapText="1"/>
    </xf>
    <xf numFmtId="0" fontId="9" fillId="0" borderId="5" xfId="2" applyFont="1" applyFill="1" applyBorder="1" applyAlignment="1" applyProtection="1">
      <alignment horizontal="center" vertical="top" wrapText="1"/>
    </xf>
    <xf numFmtId="0" fontId="6" fillId="3" borderId="20" xfId="2" applyFont="1" applyFill="1" applyBorder="1" applyAlignment="1" applyProtection="1">
      <alignment horizontal="center" vertical="top" wrapText="1"/>
    </xf>
    <xf numFmtId="0" fontId="6" fillId="3" borderId="19" xfId="2" applyFont="1" applyFill="1" applyBorder="1" applyAlignment="1" applyProtection="1">
      <alignment horizontal="left" vertical="top"/>
    </xf>
    <xf numFmtId="0" fontId="7" fillId="3" borderId="7" xfId="2" applyFont="1" applyFill="1" applyBorder="1" applyAlignment="1" applyProtection="1">
      <alignment horizontal="center" vertical="top" wrapText="1"/>
    </xf>
    <xf numFmtId="0" fontId="7" fillId="3" borderId="6" xfId="2" applyFont="1" applyFill="1" applyBorder="1" applyAlignment="1" applyProtection="1">
      <alignment horizontal="center" vertical="top" wrapText="1"/>
    </xf>
    <xf numFmtId="0" fontId="6" fillId="3" borderId="1" xfId="2" applyFont="1" applyFill="1" applyBorder="1" applyAlignment="1" applyProtection="1">
      <alignment horizontal="center" vertical="top" wrapText="1"/>
    </xf>
    <xf numFmtId="0" fontId="6" fillId="3" borderId="18" xfId="2" applyFont="1" applyFill="1" applyBorder="1" applyAlignment="1" applyProtection="1">
      <alignment horizontal="left" vertical="top"/>
    </xf>
    <xf numFmtId="0" fontId="7" fillId="3" borderId="11" xfId="2" applyFont="1" applyFill="1" applyBorder="1" applyAlignment="1" applyProtection="1">
      <alignment horizontal="center" vertical="top" wrapText="1"/>
    </xf>
    <xf numFmtId="0" fontId="7" fillId="3" borderId="10" xfId="2" applyFont="1" applyFill="1" applyBorder="1" applyAlignment="1" applyProtection="1">
      <alignment horizontal="center" vertical="top" wrapText="1"/>
    </xf>
    <xf numFmtId="0" fontId="6" fillId="3" borderId="17" xfId="2" applyFont="1" applyFill="1" applyBorder="1" applyAlignment="1" applyProtection="1">
      <alignment horizontal="center" vertical="top" wrapText="1"/>
    </xf>
    <xf numFmtId="0" fontId="6" fillId="3" borderId="16" xfId="2" applyFont="1" applyFill="1" applyBorder="1" applyAlignment="1" applyProtection="1">
      <alignment horizontal="left" vertical="top"/>
    </xf>
    <xf numFmtId="0" fontId="7" fillId="3" borderId="15" xfId="2" applyFont="1" applyFill="1" applyBorder="1" applyAlignment="1" applyProtection="1">
      <alignment horizontal="center" vertical="top" wrapText="1"/>
    </xf>
    <xf numFmtId="0" fontId="7" fillId="3" borderId="14" xfId="2" applyFont="1" applyFill="1" applyBorder="1" applyAlignment="1" applyProtection="1">
      <alignment horizontal="center" vertical="top" wrapText="1"/>
    </xf>
    <xf numFmtId="0" fontId="6" fillId="2" borderId="12" xfId="2" applyFont="1" applyFill="1" applyBorder="1" applyAlignment="1" applyProtection="1">
      <alignment horizontal="left" vertical="top"/>
    </xf>
    <xf numFmtId="0" fontId="7" fillId="2" borderId="11" xfId="2" applyFont="1" applyFill="1" applyBorder="1" applyAlignment="1" applyProtection="1">
      <alignment horizontal="center" vertical="top" wrapText="1"/>
    </xf>
    <xf numFmtId="0" fontId="7" fillId="2" borderId="10" xfId="2" applyFont="1" applyFill="1" applyBorder="1" applyAlignment="1" applyProtection="1">
      <alignment horizontal="center" vertical="top" wrapText="1"/>
    </xf>
    <xf numFmtId="0" fontId="6" fillId="2" borderId="8" xfId="2" applyFont="1" applyFill="1" applyBorder="1" applyAlignment="1" applyProtection="1">
      <alignment horizontal="left"/>
    </xf>
    <xf numFmtId="0" fontId="7" fillId="2" borderId="7" xfId="2" applyFont="1" applyFill="1" applyBorder="1" applyAlignment="1" applyProtection="1">
      <alignment horizontal="center" wrapText="1"/>
    </xf>
    <xf numFmtId="164" fontId="8" fillId="2" borderId="7" xfId="2" applyNumberFormat="1" applyFont="1" applyFill="1" applyBorder="1" applyAlignment="1" applyProtection="1">
      <alignment horizontal="center" wrapText="1"/>
    </xf>
    <xf numFmtId="0" fontId="8" fillId="2" borderId="6" xfId="2" applyFont="1" applyFill="1" applyBorder="1" applyAlignment="1" applyProtection="1">
      <alignment horizontal="center" wrapText="1"/>
    </xf>
    <xf numFmtId="0" fontId="6" fillId="2" borderId="4" xfId="2" applyFont="1" applyFill="1" applyBorder="1" applyAlignment="1" applyProtection="1">
      <alignment horizontal="left" vertical="top"/>
    </xf>
    <xf numFmtId="0" fontId="7" fillId="2" borderId="3" xfId="2" applyFont="1" applyFill="1" applyBorder="1" applyAlignment="1" applyProtection="1">
      <alignment horizontal="center" vertical="top" wrapText="1"/>
    </xf>
    <xf numFmtId="0" fontId="4" fillId="0" borderId="0" xfId="1" applyProtection="1"/>
    <xf numFmtId="4" fontId="66" fillId="0" borderId="0" xfId="0" applyNumberFormat="1" applyFont="1" applyAlignment="1" applyProtection="1">
      <alignment wrapText="1"/>
      <protection locked="0"/>
    </xf>
    <xf numFmtId="4" fontId="71" fillId="0" borderId="0" xfId="0" applyNumberFormat="1" applyFont="1" applyAlignment="1" applyProtection="1">
      <alignment wrapText="1"/>
      <protection locked="0"/>
    </xf>
    <xf numFmtId="0" fontId="66" fillId="0" borderId="0" xfId="0" applyFont="1" applyAlignment="1" applyProtection="1">
      <alignment wrapText="1"/>
      <protection locked="0"/>
    </xf>
    <xf numFmtId="0" fontId="66" fillId="0" borderId="0" xfId="0" applyFont="1" applyProtection="1">
      <protection locked="0"/>
    </xf>
    <xf numFmtId="0" fontId="67" fillId="0" borderId="36" xfId="0" applyFont="1" applyBorder="1" applyAlignment="1" applyProtection="1">
      <alignment vertical="top" wrapText="1"/>
      <protection locked="0"/>
    </xf>
    <xf numFmtId="0" fontId="59" fillId="0" borderId="0" xfId="0" applyNumberFormat="1" applyFont="1" applyAlignment="1" applyProtection="1">
      <alignment horizontal="left" vertical="top" wrapText="1"/>
      <protection locked="0"/>
    </xf>
    <xf numFmtId="4" fontId="66" fillId="0" borderId="0" xfId="0" applyNumberFormat="1" applyFont="1" applyFill="1" applyAlignment="1" applyProtection="1">
      <alignment wrapText="1"/>
      <protection locked="0"/>
    </xf>
    <xf numFmtId="4" fontId="66" fillId="0" borderId="0" xfId="0" applyNumberFormat="1" applyFont="1" applyBorder="1" applyAlignment="1" applyProtection="1">
      <alignment wrapText="1"/>
      <protection locked="0"/>
    </xf>
    <xf numFmtId="4" fontId="67" fillId="0" borderId="36" xfId="0" applyNumberFormat="1" applyFont="1" applyBorder="1" applyAlignment="1" applyProtection="1">
      <alignment vertical="top" wrapText="1"/>
      <protection locked="0"/>
    </xf>
    <xf numFmtId="4" fontId="66" fillId="0" borderId="0" xfId="0" applyNumberFormat="1" applyFont="1" applyBorder="1" applyProtection="1">
      <protection locked="0"/>
    </xf>
    <xf numFmtId="0" fontId="68" fillId="0" borderId="0" xfId="0" applyFont="1" applyAlignment="1" applyProtection="1">
      <alignment horizontal="right" wrapText="1"/>
      <protection locked="0"/>
    </xf>
    <xf numFmtId="4" fontId="20" fillId="0" borderId="0" xfId="4" applyNumberFormat="1" applyFont="1" applyFill="1" applyBorder="1" applyAlignment="1" applyProtection="1">
      <alignment horizontal="right" vertical="top"/>
      <protection locked="0"/>
    </xf>
    <xf numFmtId="4" fontId="5" fillId="0" borderId="0" xfId="4" applyNumberFormat="1" applyFont="1" applyFill="1" applyBorder="1" applyAlignment="1" applyProtection="1">
      <alignment horizontal="right" vertical="top"/>
      <protection locked="0"/>
    </xf>
    <xf numFmtId="4" fontId="20" fillId="0" borderId="0" xfId="4" applyNumberFormat="1" applyFont="1" applyFill="1" applyAlignment="1" applyProtection="1">
      <alignment horizontal="right" vertical="top"/>
      <protection locked="0"/>
    </xf>
    <xf numFmtId="4" fontId="20" fillId="0" borderId="0" xfId="4" applyNumberFormat="1" applyFont="1" applyFill="1" applyAlignment="1" applyProtection="1">
      <alignment horizontal="right"/>
      <protection locked="0"/>
    </xf>
    <xf numFmtId="4" fontId="31" fillId="0" borderId="0" xfId="7" applyNumberFormat="1" applyFont="1" applyFill="1" applyBorder="1" applyAlignment="1" applyProtection="1">
      <alignment horizontal="right" vertical="top"/>
      <protection locked="0"/>
    </xf>
    <xf numFmtId="0" fontId="39" fillId="0" borderId="0" xfId="11" applyFont="1" applyFill="1" applyBorder="1" applyAlignment="1" applyProtection="1">
      <alignment horizontal="center" wrapText="1"/>
      <protection locked="0"/>
    </xf>
    <xf numFmtId="4" fontId="50" fillId="0" borderId="0" xfId="7" applyNumberFormat="1" applyFont="1" applyFill="1" applyBorder="1" applyAlignment="1" applyProtection="1">
      <alignment horizontal="right" vertical="top"/>
      <protection locked="0"/>
    </xf>
    <xf numFmtId="4" fontId="5" fillId="0" borderId="0" xfId="5" applyNumberFormat="1" applyFont="1" applyFill="1" applyBorder="1" applyAlignment="1" applyProtection="1">
      <alignment horizontal="right" vertical="top"/>
      <protection locked="0"/>
    </xf>
    <xf numFmtId="0" fontId="5" fillId="0" borderId="0" xfId="4" applyFont="1" applyAlignment="1" applyProtection="1">
      <alignment vertical="top"/>
      <protection locked="0"/>
    </xf>
    <xf numFmtId="4" fontId="76" fillId="0" borderId="0" xfId="5" applyNumberFormat="1" applyFont="1" applyBorder="1" applyAlignment="1" applyProtection="1">
      <alignment horizontal="right" vertical="top"/>
      <protection locked="0"/>
    </xf>
    <xf numFmtId="0" fontId="20" fillId="0" borderId="0" xfId="4" applyFont="1" applyFill="1" applyBorder="1" applyAlignment="1" applyProtection="1">
      <alignment horizontal="right" vertical="top"/>
      <protection locked="0"/>
    </xf>
    <xf numFmtId="0" fontId="45" fillId="0" borderId="0" xfId="5" applyFont="1" applyAlignment="1" applyProtection="1">
      <alignment vertical="top"/>
      <protection locked="0"/>
    </xf>
    <xf numFmtId="4" fontId="5" fillId="0" borderId="3" xfId="5" applyNumberFormat="1" applyFont="1" applyBorder="1" applyAlignment="1" applyProtection="1">
      <alignment horizontal="right" vertical="top"/>
      <protection locked="0"/>
    </xf>
    <xf numFmtId="4" fontId="5" fillId="0" borderId="0" xfId="5" applyNumberFormat="1" applyFont="1" applyBorder="1" applyAlignment="1" applyProtection="1">
      <alignment horizontal="left" vertical="top"/>
      <protection locked="0"/>
    </xf>
    <xf numFmtId="4" fontId="31" fillId="0" borderId="0" xfId="33" applyNumberFormat="1" applyFont="1" applyFill="1" applyBorder="1" applyAlignment="1" applyProtection="1">
      <alignment vertical="top" wrapText="1"/>
      <protection locked="0"/>
    </xf>
    <xf numFmtId="0" fontId="20" fillId="0" borderId="0" xfId="4" applyFont="1" applyAlignment="1" applyProtection="1">
      <alignment vertical="top"/>
      <protection locked="0"/>
    </xf>
    <xf numFmtId="4" fontId="31" fillId="0" borderId="0" xfId="4" applyNumberFormat="1" applyFont="1" applyBorder="1" applyAlignment="1" applyProtection="1">
      <alignment horizontal="right" vertical="top"/>
      <protection locked="0"/>
    </xf>
    <xf numFmtId="0" fontId="20" fillId="0" borderId="0" xfId="4" applyFont="1" applyBorder="1" applyAlignment="1" applyProtection="1">
      <alignment horizontal="center" vertical="top" wrapText="1"/>
    </xf>
    <xf numFmtId="0" fontId="30" fillId="0" borderId="0" xfId="4" applyFont="1" applyBorder="1" applyAlignment="1" applyProtection="1">
      <alignment horizontal="left" vertical="top" wrapText="1"/>
    </xf>
    <xf numFmtId="0" fontId="40" fillId="0" borderId="0" xfId="4" applyFont="1" applyBorder="1" applyAlignment="1" applyProtection="1">
      <alignment horizontal="center"/>
    </xf>
    <xf numFmtId="0" fontId="40" fillId="0" borderId="0" xfId="4" applyFont="1" applyBorder="1" applyAlignment="1" applyProtection="1"/>
    <xf numFmtId="0" fontId="30" fillId="0" borderId="0" xfId="4" applyFont="1" applyBorder="1" applyAlignment="1" applyProtection="1">
      <alignment horizontal="center" vertical="top" wrapText="1"/>
    </xf>
    <xf numFmtId="0" fontId="41" fillId="0" borderId="0" xfId="0" applyFont="1" applyBorder="1" applyAlignment="1" applyProtection="1">
      <alignment horizontal="left" vertical="top" wrapText="1"/>
    </xf>
    <xf numFmtId="0" fontId="5" fillId="0" borderId="0" xfId="4" applyFont="1" applyBorder="1" applyAlignment="1" applyProtection="1">
      <alignment horizontal="center" vertical="top" wrapText="1"/>
    </xf>
    <xf numFmtId="0" fontId="5" fillId="0" borderId="0" xfId="0" applyFont="1" applyBorder="1" applyAlignment="1" applyProtection="1">
      <alignment vertical="top" wrapText="1"/>
    </xf>
    <xf numFmtId="0" fontId="5" fillId="0" borderId="0" xfId="0" applyFont="1" applyBorder="1" applyAlignment="1" applyProtection="1">
      <alignment horizontal="center"/>
    </xf>
    <xf numFmtId="0" fontId="5" fillId="0" borderId="0" xfId="0" applyFont="1" applyBorder="1" applyAlignment="1" applyProtection="1"/>
    <xf numFmtId="0" fontId="20" fillId="0" borderId="0" xfId="4" applyFont="1" applyBorder="1" applyAlignment="1" applyProtection="1">
      <alignment horizontal="center"/>
    </xf>
    <xf numFmtId="0" fontId="40" fillId="0" borderId="0" xfId="4" applyFont="1" applyBorder="1" applyAlignment="1" applyProtection="1">
      <alignment horizontal="left" vertical="top" wrapText="1"/>
    </xf>
    <xf numFmtId="0" fontId="39" fillId="5" borderId="3" xfId="4" applyFont="1" applyFill="1" applyBorder="1" applyAlignment="1" applyProtection="1">
      <alignment horizontal="center"/>
    </xf>
    <xf numFmtId="0" fontId="39" fillId="5" borderId="3" xfId="4" applyFont="1" applyFill="1" applyBorder="1" applyAlignment="1" applyProtection="1">
      <alignment horizontal="center" wrapText="1"/>
    </xf>
    <xf numFmtId="0" fontId="39" fillId="5" borderId="3" xfId="4" applyFont="1" applyFill="1" applyBorder="1" applyAlignment="1" applyProtection="1">
      <alignment horizontal="right" wrapText="1"/>
    </xf>
    <xf numFmtId="0" fontId="39" fillId="5" borderId="3" xfId="52" applyFont="1" applyFill="1" applyBorder="1" applyAlignment="1" applyProtection="1">
      <alignment wrapText="1"/>
    </xf>
    <xf numFmtId="0" fontId="39" fillId="0" borderId="0" xfId="4" applyFont="1" applyFill="1" applyBorder="1" applyAlignment="1" applyProtection="1">
      <alignment horizontal="center"/>
    </xf>
    <xf numFmtId="0" fontId="39" fillId="0" borderId="0" xfId="4" applyFont="1" applyFill="1" applyBorder="1" applyAlignment="1" applyProtection="1">
      <alignment horizontal="center" wrapText="1"/>
    </xf>
    <xf numFmtId="0" fontId="39" fillId="0" borderId="0" xfId="4" applyFont="1" applyFill="1" applyBorder="1" applyAlignment="1" applyProtection="1">
      <alignment wrapText="1"/>
    </xf>
    <xf numFmtId="0" fontId="39" fillId="0" borderId="0" xfId="52" applyFont="1" applyFill="1" applyBorder="1" applyAlignment="1" applyProtection="1">
      <alignment wrapText="1"/>
    </xf>
    <xf numFmtId="0" fontId="122" fillId="0" borderId="0" xfId="4" applyFont="1" applyFill="1" applyBorder="1" applyAlignment="1" applyProtection="1">
      <alignment horizontal="center"/>
    </xf>
    <xf numFmtId="0" fontId="31" fillId="0" borderId="0" xfId="0" applyFont="1" applyAlignment="1" applyProtection="1">
      <alignment horizontal="center" vertical="top" wrapText="1"/>
    </xf>
    <xf numFmtId="0" fontId="31" fillId="0" borderId="0" xfId="0" applyFont="1" applyAlignment="1" applyProtection="1">
      <alignment vertical="top" wrapText="1"/>
    </xf>
    <xf numFmtId="166" fontId="31" fillId="0" borderId="0" xfId="22" applyFont="1" applyAlignment="1" applyProtection="1">
      <alignment horizontal="center" wrapText="1"/>
    </xf>
    <xf numFmtId="0" fontId="31" fillId="0" borderId="0" xfId="0" applyFont="1" applyBorder="1" applyAlignment="1" applyProtection="1">
      <alignment horizontal="center" vertical="top" wrapText="1"/>
    </xf>
    <xf numFmtId="0" fontId="31" fillId="0" borderId="0" xfId="0" applyFont="1" applyBorder="1" applyAlignment="1" applyProtection="1">
      <alignment vertical="top" wrapText="1"/>
    </xf>
    <xf numFmtId="0" fontId="5" fillId="0" borderId="0" xfId="4" applyFont="1" applyFill="1" applyBorder="1" applyAlignment="1" applyProtection="1">
      <alignment horizontal="center"/>
    </xf>
    <xf numFmtId="0" fontId="5" fillId="0" borderId="0" xfId="4" applyFont="1" applyFill="1" applyBorder="1" applyAlignment="1" applyProtection="1"/>
    <xf numFmtId="4" fontId="20" fillId="0" borderId="0" xfId="4" applyNumberFormat="1" applyFont="1" applyFill="1" applyBorder="1" applyAlignment="1" applyProtection="1"/>
    <xf numFmtId="0" fontId="31" fillId="0" borderId="0" xfId="4" applyFont="1" applyFill="1" applyBorder="1" applyAlignment="1" applyProtection="1">
      <alignment horizontal="center" vertical="top" wrapText="1"/>
    </xf>
    <xf numFmtId="0" fontId="31" fillId="0" borderId="0" xfId="0" applyFont="1" applyFill="1" applyBorder="1" applyAlignment="1" applyProtection="1">
      <alignment wrapText="1"/>
    </xf>
    <xf numFmtId="0" fontId="20" fillId="0" borderId="0" xfId="4" applyFont="1" applyFill="1" applyBorder="1" applyAlignment="1" applyProtection="1">
      <alignment horizontal="center"/>
    </xf>
    <xf numFmtId="0" fontId="20" fillId="0" borderId="0" xfId="4" applyFont="1" applyFill="1" applyBorder="1" applyAlignment="1" applyProtection="1"/>
    <xf numFmtId="0" fontId="59" fillId="0" borderId="0" xfId="53" applyFont="1" applyAlignment="1" applyProtection="1">
      <alignment vertical="top" wrapText="1"/>
    </xf>
    <xf numFmtId="0" fontId="36" fillId="0" borderId="0" xfId="53" applyNumberFormat="1" applyFont="1" applyAlignment="1" applyProtection="1">
      <alignment horizontal="center"/>
    </xf>
    <xf numFmtId="4" fontId="31" fillId="0" borderId="0" xfId="53" applyNumberFormat="1" applyFont="1" applyFill="1" applyAlignment="1" applyProtection="1"/>
    <xf numFmtId="0" fontId="0" fillId="0" borderId="0" xfId="0" applyFont="1" applyAlignment="1" applyProtection="1">
      <alignment wrapText="1"/>
    </xf>
    <xf numFmtId="0" fontId="20" fillId="0" borderId="0" xfId="4" applyFont="1" applyFill="1" applyBorder="1" applyAlignment="1" applyProtection="1">
      <alignment vertical="top"/>
    </xf>
    <xf numFmtId="4" fontId="20" fillId="0" borderId="0" xfId="4" applyNumberFormat="1" applyFont="1" applyFill="1" applyBorder="1" applyAlignment="1" applyProtection="1">
      <alignment horizontal="right" vertical="top"/>
    </xf>
    <xf numFmtId="0" fontId="60" fillId="0" borderId="0" xfId="0" applyFont="1" applyAlignment="1" applyProtection="1">
      <alignment vertical="top" wrapText="1"/>
    </xf>
    <xf numFmtId="4" fontId="20" fillId="0" borderId="0" xfId="0" applyNumberFormat="1" applyFont="1" applyAlignment="1" applyProtection="1">
      <alignment horizontal="center"/>
    </xf>
    <xf numFmtId="0" fontId="5" fillId="0" borderId="0" xfId="4" applyFont="1" applyFill="1" applyBorder="1" applyAlignment="1" applyProtection="1">
      <alignment horizontal="center" vertical="top" wrapText="1"/>
    </xf>
    <xf numFmtId="0" fontId="60" fillId="0" borderId="0" xfId="0" applyFont="1" applyProtection="1"/>
    <xf numFmtId="0" fontId="20" fillId="0" borderId="0" xfId="0" applyFont="1" applyAlignment="1" applyProtection="1">
      <alignment vertical="top" wrapText="1"/>
    </xf>
    <xf numFmtId="0" fontId="20" fillId="0" borderId="0" xfId="0" applyFont="1" applyAlignment="1" applyProtection="1">
      <alignment horizontal="center"/>
    </xf>
    <xf numFmtId="0" fontId="0" fillId="0" borderId="0" xfId="0" applyFont="1" applyAlignment="1" applyProtection="1">
      <alignment horizontal="left" vertical="top" wrapText="1"/>
    </xf>
    <xf numFmtId="0" fontId="0" fillId="0" borderId="0" xfId="4" applyFont="1" applyFill="1" applyBorder="1" applyAlignment="1" applyProtection="1">
      <alignment horizontal="center"/>
    </xf>
    <xf numFmtId="0" fontId="31" fillId="0" borderId="0" xfId="4" applyFont="1" applyFill="1" applyBorder="1" applyAlignment="1" applyProtection="1">
      <alignment vertical="top" wrapText="1"/>
    </xf>
    <xf numFmtId="0" fontId="31" fillId="0" borderId="0" xfId="0" applyFont="1" applyBorder="1" applyAlignment="1" applyProtection="1">
      <alignment wrapText="1"/>
    </xf>
    <xf numFmtId="0" fontId="0" fillId="0" borderId="0" xfId="4" applyFont="1" applyFill="1" applyBorder="1" applyAlignment="1" applyProtection="1"/>
    <xf numFmtId="0" fontId="59" fillId="0" borderId="0" xfId="0" applyFont="1" applyAlignment="1" applyProtection="1">
      <alignment horizontal="center" vertical="top" wrapText="1"/>
    </xf>
    <xf numFmtId="0" fontId="31" fillId="0" borderId="0" xfId="0" applyFont="1" applyAlignment="1" applyProtection="1">
      <alignment wrapText="1"/>
    </xf>
    <xf numFmtId="0" fontId="31" fillId="0" borderId="0" xfId="0" applyFont="1" applyAlignment="1" applyProtection="1">
      <alignment horizontal="center" wrapText="1"/>
    </xf>
    <xf numFmtId="4" fontId="31" fillId="0" borderId="0" xfId="0" applyNumberFormat="1" applyFont="1" applyAlignment="1" applyProtection="1">
      <alignment horizontal="right" wrapText="1"/>
    </xf>
    <xf numFmtId="0" fontId="49" fillId="0" borderId="0" xfId="31" applyFont="1" applyBorder="1" applyAlignment="1" applyProtection="1">
      <alignment vertical="top" wrapText="1"/>
    </xf>
    <xf numFmtId="4" fontId="20" fillId="0" borderId="0" xfId="4" applyNumberFormat="1" applyFont="1" applyFill="1" applyBorder="1" applyAlignment="1" applyProtection="1">
      <alignment horizontal="right"/>
    </xf>
    <xf numFmtId="0" fontId="39" fillId="0" borderId="0" xfId="4" applyFont="1" applyFill="1" applyBorder="1" applyAlignment="1" applyProtection="1">
      <alignment horizontal="center" vertical="top" wrapText="1"/>
    </xf>
    <xf numFmtId="0" fontId="39" fillId="0" borderId="0" xfId="4" applyFont="1" applyFill="1" applyBorder="1" applyAlignment="1" applyProtection="1">
      <alignment vertical="top" wrapText="1"/>
    </xf>
    <xf numFmtId="0" fontId="31" fillId="0" borderId="0" xfId="31" applyFont="1" applyAlignment="1" applyProtection="1">
      <alignment horizontal="center" wrapText="1"/>
    </xf>
    <xf numFmtId="4" fontId="31" fillId="0" borderId="0" xfId="31" applyNumberFormat="1" applyFont="1" applyAlignment="1" applyProtection="1">
      <alignment horizontal="right" wrapText="1"/>
    </xf>
    <xf numFmtId="0" fontId="0" fillId="0" borderId="0" xfId="4" applyFont="1" applyFill="1" applyBorder="1" applyAlignment="1" applyProtection="1">
      <alignment vertical="top" wrapText="1"/>
    </xf>
    <xf numFmtId="0" fontId="43" fillId="0" borderId="0" xfId="4" applyFont="1" applyFill="1" applyBorder="1" applyAlignment="1" applyProtection="1">
      <alignment horizontal="center" vertical="top" wrapText="1"/>
    </xf>
    <xf numFmtId="0" fontId="43" fillId="0" borderId="0" xfId="0" applyFont="1" applyBorder="1" applyAlignment="1" applyProtection="1">
      <alignment wrapText="1"/>
    </xf>
    <xf numFmtId="0" fontId="20" fillId="0" borderId="0" xfId="0" applyFont="1" applyFill="1" applyBorder="1" applyAlignment="1" applyProtection="1">
      <alignment horizontal="left"/>
    </xf>
    <xf numFmtId="0" fontId="31" fillId="0" borderId="0" xfId="0" applyFont="1" applyAlignment="1" applyProtection="1">
      <alignment horizontal="center" vertical="top"/>
    </xf>
    <xf numFmtId="0" fontId="31" fillId="0" borderId="0" xfId="0" applyFont="1" applyProtection="1"/>
    <xf numFmtId="0" fontId="31" fillId="0" borderId="0" xfId="0" applyFont="1" applyAlignment="1" applyProtection="1">
      <alignment horizontal="center"/>
    </xf>
    <xf numFmtId="0" fontId="31" fillId="0" borderId="0" xfId="0" applyFont="1" applyAlignment="1" applyProtection="1"/>
    <xf numFmtId="2" fontId="31" fillId="0" borderId="0" xfId="0" applyNumberFormat="1" applyFont="1" applyProtection="1"/>
    <xf numFmtId="0" fontId="36" fillId="0" borderId="0" xfId="54" applyFont="1" applyAlignment="1" applyProtection="1">
      <alignment horizontal="center" vertical="top" wrapText="1"/>
    </xf>
    <xf numFmtId="0" fontId="20" fillId="0" borderId="0" xfId="4" applyFont="1" applyFill="1" applyBorder="1" applyAlignment="1" applyProtection="1">
      <alignment vertical="top" wrapText="1"/>
    </xf>
    <xf numFmtId="0" fontId="5" fillId="0" borderId="0" xfId="4" applyFont="1" applyFill="1" applyBorder="1" applyAlignment="1" applyProtection="1">
      <alignment horizontal="center" vertical="center"/>
    </xf>
    <xf numFmtId="0" fontId="20" fillId="0" borderId="0" xfId="4" applyFont="1" applyFill="1" applyBorder="1" applyAlignment="1" applyProtection="1">
      <alignment horizontal="center" vertical="center"/>
    </xf>
    <xf numFmtId="0" fontId="31" fillId="0" borderId="0" xfId="0" applyFont="1" applyBorder="1" applyAlignment="1" applyProtection="1">
      <alignment horizontal="center" wrapText="1"/>
    </xf>
    <xf numFmtId="0" fontId="20" fillId="0" borderId="0" xfId="4" applyFont="1" applyBorder="1" applyAlignment="1" applyProtection="1"/>
    <xf numFmtId="0" fontId="31" fillId="0" borderId="0" xfId="0" applyNumberFormat="1" applyFont="1" applyAlignment="1" applyProtection="1">
      <alignment horizontal="center"/>
    </xf>
    <xf numFmtId="0" fontId="31" fillId="0" borderId="0" xfId="0" applyNumberFormat="1" applyFont="1" applyAlignment="1" applyProtection="1">
      <alignment horizontal="center" wrapText="1"/>
    </xf>
    <xf numFmtId="4" fontId="50" fillId="0" borderId="0" xfId="0" applyNumberFormat="1" applyFont="1" applyAlignment="1" applyProtection="1">
      <alignment horizontal="right"/>
    </xf>
    <xf numFmtId="49" fontId="31" fillId="0" borderId="0" xfId="0" applyNumberFormat="1" applyFont="1" applyAlignment="1" applyProtection="1">
      <alignment horizontal="center" vertical="top"/>
    </xf>
    <xf numFmtId="0" fontId="20" fillId="0" borderId="15" xfId="4" applyFont="1" applyFill="1" applyBorder="1" applyAlignment="1" applyProtection="1">
      <alignment horizontal="center" vertical="top" wrapText="1"/>
    </xf>
    <xf numFmtId="0" fontId="21" fillId="0" borderId="15" xfId="4" applyFont="1" applyFill="1" applyBorder="1" applyAlignment="1" applyProtection="1">
      <alignment horizontal="right" vertical="top" wrapText="1"/>
    </xf>
    <xf numFmtId="0" fontId="20" fillId="0" borderId="15" xfId="4" applyFont="1" applyFill="1" applyBorder="1" applyAlignment="1" applyProtection="1">
      <alignment horizontal="center"/>
    </xf>
    <xf numFmtId="0" fontId="20" fillId="0" borderId="15" xfId="4" applyFont="1" applyFill="1" applyBorder="1" applyAlignment="1" applyProtection="1"/>
    <xf numFmtId="0" fontId="20" fillId="0" borderId="15" xfId="4" applyFont="1" applyBorder="1" applyAlignment="1" applyProtection="1"/>
    <xf numFmtId="4" fontId="20" fillId="0" borderId="15" xfId="4" applyNumberFormat="1" applyFont="1" applyBorder="1" applyAlignment="1" applyProtection="1"/>
    <xf numFmtId="4" fontId="20" fillId="0" borderId="0" xfId="4" applyNumberFormat="1" applyFont="1" applyBorder="1" applyAlignment="1" applyProtection="1"/>
    <xf numFmtId="0" fontId="36" fillId="0" borderId="0" xfId="0" applyFont="1" applyBorder="1" applyAlignment="1" applyProtection="1">
      <alignment wrapText="1"/>
    </xf>
    <xf numFmtId="0" fontId="49" fillId="0" borderId="0" xfId="35" applyFont="1" applyBorder="1" applyAlignment="1" applyProtection="1">
      <alignment vertical="top" wrapText="1"/>
    </xf>
    <xf numFmtId="0" fontId="31" fillId="0" borderId="0" xfId="7" applyFont="1" applyFill="1" applyBorder="1" applyAlignment="1" applyProtection="1">
      <alignment horizontal="center"/>
    </xf>
    <xf numFmtId="0" fontId="31" fillId="0" borderId="0" xfId="7" applyFont="1" applyFill="1" applyBorder="1" applyAlignment="1" applyProtection="1"/>
    <xf numFmtId="4" fontId="21" fillId="0" borderId="15" xfId="4" applyNumberFormat="1" applyFont="1" applyBorder="1" applyAlignment="1" applyProtection="1"/>
    <xf numFmtId="0" fontId="20" fillId="0" borderId="0" xfId="4" applyFont="1" applyBorder="1" applyAlignment="1" applyProtection="1">
      <alignment vertical="top" wrapText="1"/>
    </xf>
    <xf numFmtId="0" fontId="20" fillId="0" borderId="0" xfId="4" applyFont="1" applyBorder="1" applyProtection="1"/>
    <xf numFmtId="4" fontId="20" fillId="0" borderId="0" xfId="4" applyNumberFormat="1" applyFont="1" applyFill="1" applyBorder="1" applyAlignment="1" applyProtection="1">
      <protection locked="0"/>
    </xf>
    <xf numFmtId="4" fontId="49" fillId="0" borderId="0" xfId="0" applyNumberFormat="1" applyFont="1" applyFill="1" applyAlignment="1" applyProtection="1">
      <alignment horizontal="right"/>
      <protection locked="0"/>
    </xf>
    <xf numFmtId="0" fontId="0" fillId="0" borderId="0" xfId="0" applyAlignment="1" applyProtection="1">
      <protection locked="0"/>
    </xf>
    <xf numFmtId="4" fontId="31" fillId="0" borderId="0" xfId="0" applyNumberFormat="1" applyFont="1" applyAlignment="1" applyProtection="1">
      <alignment horizontal="right" wrapText="1"/>
      <protection locked="0"/>
    </xf>
    <xf numFmtId="4" fontId="20" fillId="0" borderId="0" xfId="4" applyNumberFormat="1" applyFont="1" applyFill="1" applyBorder="1" applyAlignment="1" applyProtection="1">
      <alignment horizontal="right"/>
      <protection locked="0"/>
    </xf>
    <xf numFmtId="4" fontId="31" fillId="0" borderId="0" xfId="31" applyNumberFormat="1" applyFont="1" applyFill="1" applyAlignment="1" applyProtection="1">
      <alignment horizontal="right" wrapText="1"/>
      <protection locked="0"/>
    </xf>
    <xf numFmtId="0" fontId="20" fillId="0" borderId="0" xfId="0" applyFont="1" applyFill="1" applyBorder="1" applyAlignment="1" applyProtection="1">
      <alignment horizontal="left"/>
      <protection locked="0"/>
    </xf>
    <xf numFmtId="0" fontId="31" fillId="0" borderId="0" xfId="0" applyFont="1" applyProtection="1">
      <protection locked="0"/>
    </xf>
    <xf numFmtId="0" fontId="20" fillId="0" borderId="0" xfId="4" applyFont="1" applyBorder="1" applyAlignment="1" applyProtection="1">
      <protection locked="0"/>
    </xf>
    <xf numFmtId="4" fontId="49" fillId="0" borderId="0" xfId="0" applyNumberFormat="1" applyFont="1" applyAlignment="1" applyProtection="1">
      <alignment horizontal="right" wrapText="1"/>
      <protection locked="0"/>
    </xf>
    <xf numFmtId="4" fontId="20" fillId="0" borderId="0" xfId="4" applyNumberFormat="1" applyFont="1" applyFill="1" applyBorder="1" applyAlignment="1" applyProtection="1">
      <alignment horizontal="center" vertical="top"/>
      <protection locked="0"/>
    </xf>
    <xf numFmtId="166" fontId="20" fillId="0" borderId="0" xfId="36" applyFont="1" applyFill="1" applyBorder="1" applyAlignment="1" applyProtection="1">
      <alignment horizontal="center" vertical="top"/>
      <protection locked="0"/>
    </xf>
    <xf numFmtId="166" fontId="31" fillId="0" borderId="0" xfId="36" applyFont="1" applyBorder="1" applyAlignment="1" applyProtection="1">
      <alignment vertical="top" wrapText="1"/>
      <protection locked="0"/>
    </xf>
    <xf numFmtId="166" fontId="20" fillId="0" borderId="0" xfId="36" applyFont="1" applyFill="1" applyBorder="1" applyAlignment="1" applyProtection="1">
      <alignment horizontal="right" vertical="top"/>
      <protection locked="0"/>
    </xf>
    <xf numFmtId="166" fontId="20" fillId="0" borderId="0" xfId="36" applyFont="1" applyFill="1" applyBorder="1" applyAlignment="1" applyProtection="1">
      <alignment horizontal="right"/>
      <protection locked="0"/>
    </xf>
    <xf numFmtId="4" fontId="20" fillId="0" borderId="0" xfId="4" applyNumberFormat="1" applyFont="1" applyFill="1" applyBorder="1" applyAlignment="1" applyProtection="1">
      <alignment horizontal="center"/>
      <protection locked="0"/>
    </xf>
    <xf numFmtId="0" fontId="31" fillId="0" borderId="0" xfId="5" applyFont="1" applyAlignment="1" applyProtection="1">
      <alignment horizontal="center"/>
      <protection locked="0"/>
    </xf>
    <xf numFmtId="166" fontId="20" fillId="0" borderId="0" xfId="36" applyFont="1" applyBorder="1" applyAlignment="1" applyProtection="1">
      <alignment horizontal="right" wrapText="1"/>
      <protection locked="0"/>
    </xf>
    <xf numFmtId="166" fontId="20" fillId="0" borderId="0" xfId="36" applyFont="1" applyFill="1" applyBorder="1" applyAlignment="1" applyProtection="1">
      <protection locked="0"/>
    </xf>
    <xf numFmtId="0" fontId="39" fillId="0" borderId="0" xfId="11" applyFont="1" applyFill="1" applyBorder="1" applyAlignment="1" applyProtection="1">
      <alignment horizontal="center" vertical="top" wrapText="1"/>
      <protection locked="0"/>
    </xf>
    <xf numFmtId="4" fontId="20" fillId="0" borderId="0" xfId="4" applyNumberFormat="1" applyFont="1" applyFill="1" applyBorder="1" applyAlignment="1" applyProtection="1">
      <alignment horizontal="center" vertical="top" wrapText="1"/>
      <protection locked="0"/>
    </xf>
    <xf numFmtId="4" fontId="20" fillId="0" borderId="0" xfId="4" applyNumberFormat="1" applyFont="1" applyFill="1" applyBorder="1" applyAlignment="1" applyProtection="1">
      <alignment horizontal="center" wrapText="1"/>
      <protection locked="0"/>
    </xf>
    <xf numFmtId="0" fontId="5" fillId="0" borderId="0" xfId="5" applyFont="1" applyFill="1" applyBorder="1" applyAlignment="1" applyProtection="1">
      <alignment horizontal="center" vertical="top" wrapText="1"/>
      <protection locked="0"/>
    </xf>
    <xf numFmtId="0" fontId="36" fillId="0" borderId="0" xfId="40" applyFont="1" applyFill="1" applyAlignment="1" applyProtection="1">
      <alignment horizontal="center"/>
      <protection locked="0"/>
    </xf>
    <xf numFmtId="0" fontId="92" fillId="0" borderId="0" xfId="42" applyFont="1" applyFill="1" applyAlignment="1" applyProtection="1">
      <alignment horizontal="center" wrapText="1"/>
      <protection locked="0"/>
    </xf>
    <xf numFmtId="0" fontId="96" fillId="0" borderId="0" xfId="42" applyFont="1" applyFill="1" applyAlignment="1" applyProtection="1">
      <alignment horizontal="center" wrapText="1"/>
      <protection locked="0"/>
    </xf>
    <xf numFmtId="4" fontId="31" fillId="0" borderId="0" xfId="42" applyNumberFormat="1" applyFont="1" applyBorder="1" applyAlignment="1" applyProtection="1">
      <alignment horizontal="center" wrapText="1"/>
      <protection locked="0"/>
    </xf>
    <xf numFmtId="4" fontId="31" fillId="0" borderId="0" xfId="5" applyNumberFormat="1" applyFont="1" applyAlignment="1" applyProtection="1">
      <alignment horizontal="center" vertical="center" wrapText="1"/>
      <protection locked="0"/>
    </xf>
    <xf numFmtId="0" fontId="20" fillId="0" borderId="0" xfId="5" applyFont="1" applyFill="1" applyAlignment="1" applyProtection="1">
      <alignment horizontal="center" vertical="top" wrapText="1"/>
      <protection locked="0"/>
    </xf>
    <xf numFmtId="0" fontId="36" fillId="0" borderId="0" xfId="5" applyFont="1" applyAlignment="1" applyProtection="1">
      <alignment horizontal="center" vertical="top" wrapText="1"/>
      <protection locked="0"/>
    </xf>
    <xf numFmtId="4" fontId="31" fillId="0" borderId="0" xfId="5" applyNumberFormat="1" applyFont="1" applyAlignment="1" applyProtection="1">
      <alignment horizontal="center" wrapText="1"/>
      <protection locked="0"/>
    </xf>
    <xf numFmtId="0" fontId="36" fillId="0" borderId="0" xfId="5" applyFont="1" applyAlignment="1" applyProtection="1">
      <alignment horizontal="center" wrapText="1"/>
      <protection locked="0"/>
    </xf>
    <xf numFmtId="4" fontId="31" fillId="0" borderId="0" xfId="5" applyNumberFormat="1" applyFont="1" applyFill="1" applyBorder="1" applyAlignment="1" applyProtection="1">
      <alignment horizontal="center" wrapText="1"/>
      <protection locked="0"/>
    </xf>
    <xf numFmtId="0" fontId="31" fillId="0" borderId="0" xfId="5" applyFont="1" applyAlignment="1" applyProtection="1">
      <alignment horizontal="center" vertical="top" wrapText="1"/>
      <protection locked="0"/>
    </xf>
    <xf numFmtId="3" fontId="31" fillId="0" borderId="0" xfId="5" applyNumberFormat="1" applyFont="1" applyAlignment="1" applyProtection="1">
      <alignment horizontal="center" wrapText="1"/>
      <protection locked="0"/>
    </xf>
    <xf numFmtId="3" fontId="36" fillId="0" borderId="0" xfId="5" applyNumberFormat="1" applyFont="1" applyAlignment="1" applyProtection="1">
      <alignment horizontal="center" wrapText="1"/>
      <protection locked="0"/>
    </xf>
    <xf numFmtId="0" fontId="31" fillId="0" borderId="0" xfId="5" applyFont="1" applyAlignment="1" applyProtection="1">
      <alignment horizontal="center" wrapText="1"/>
      <protection locked="0"/>
    </xf>
    <xf numFmtId="4" fontId="31" fillId="0" borderId="0" xfId="5" applyNumberFormat="1" applyFont="1" applyAlignment="1" applyProtection="1">
      <alignment horizontal="center"/>
      <protection locked="0"/>
    </xf>
    <xf numFmtId="0" fontId="49" fillId="0" borderId="0" xfId="43" applyFont="1" applyFill="1" applyBorder="1" applyAlignment="1" applyProtection="1">
      <alignment horizontal="center" vertical="top" wrapText="1"/>
      <protection locked="0"/>
    </xf>
    <xf numFmtId="4" fontId="49" fillId="0" borderId="0" xfId="44" applyNumberFormat="1" applyFont="1" applyFill="1" applyAlignment="1" applyProtection="1">
      <alignment horizontal="center" wrapText="1"/>
      <protection locked="0"/>
    </xf>
    <xf numFmtId="4" fontId="49" fillId="0" borderId="0" xfId="44" applyNumberFormat="1" applyFont="1" applyFill="1" applyBorder="1" applyAlignment="1" applyProtection="1">
      <alignment horizontal="center" wrapText="1"/>
      <protection locked="0"/>
    </xf>
    <xf numFmtId="0" fontId="49" fillId="0" borderId="0" xfId="44" applyFont="1" applyFill="1" applyAlignment="1" applyProtection="1">
      <alignment horizontal="center" vertical="top" wrapText="1"/>
      <protection locked="0"/>
    </xf>
    <xf numFmtId="4" fontId="31" fillId="0" borderId="0" xfId="44" applyNumberFormat="1" applyFont="1" applyBorder="1" applyAlignment="1" applyProtection="1">
      <alignment horizontal="center" wrapText="1"/>
      <protection locked="0"/>
    </xf>
    <xf numFmtId="4" fontId="31" fillId="0" borderId="0" xfId="5" applyNumberFormat="1" applyFont="1" applyBorder="1" applyAlignment="1" applyProtection="1">
      <alignment horizontal="center" wrapText="1"/>
      <protection locked="0"/>
    </xf>
    <xf numFmtId="4" fontId="20" fillId="0" borderId="0" xfId="28" applyNumberFormat="1" applyFont="1" applyBorder="1" applyAlignment="1" applyProtection="1">
      <alignment horizontal="center" wrapText="1"/>
      <protection locked="0"/>
    </xf>
    <xf numFmtId="0" fontId="36" fillId="0" borderId="0" xfId="5" applyFont="1" applyAlignment="1" applyProtection="1">
      <alignment horizontal="center"/>
      <protection locked="0"/>
    </xf>
    <xf numFmtId="0" fontId="80" fillId="0" borderId="0" xfId="5" applyFont="1" applyAlignment="1" applyProtection="1">
      <alignment horizontal="center" vertical="top"/>
      <protection locked="0"/>
    </xf>
    <xf numFmtId="0" fontId="36" fillId="0" borderId="0" xfId="5" applyNumberFormat="1" applyFont="1" applyFill="1" applyAlignment="1" applyProtection="1">
      <alignment horizontal="center" vertical="top" wrapText="1"/>
      <protection locked="0"/>
    </xf>
    <xf numFmtId="0" fontId="49" fillId="0" borderId="0" xfId="5" applyFont="1" applyAlignment="1" applyProtection="1">
      <alignment horizontal="center"/>
      <protection locked="0"/>
    </xf>
    <xf numFmtId="0" fontId="20" fillId="0" borderId="0" xfId="5" applyFont="1" applyAlignment="1" applyProtection="1">
      <alignment horizontal="center" vertical="top"/>
      <protection locked="0"/>
    </xf>
    <xf numFmtId="4" fontId="31" fillId="0" borderId="0" xfId="31" applyNumberFormat="1" applyFont="1" applyAlignment="1" applyProtection="1">
      <alignment horizontal="center" vertical="top" wrapText="1"/>
      <protection locked="0"/>
    </xf>
    <xf numFmtId="0" fontId="40" fillId="0" borderId="0" xfId="4" applyFont="1" applyBorder="1" applyAlignment="1" applyProtection="1">
      <alignment horizontal="center" vertical="top"/>
    </xf>
    <xf numFmtId="0" fontId="40" fillId="0" borderId="0" xfId="4" applyFont="1" applyBorder="1" applyAlignment="1" applyProtection="1">
      <alignment horizontal="right" vertical="top"/>
    </xf>
    <xf numFmtId="0" fontId="41" fillId="0" borderId="0" xfId="5" applyFont="1" applyBorder="1" applyAlignment="1" applyProtection="1">
      <alignment horizontal="left" vertical="top" wrapText="1"/>
    </xf>
    <xf numFmtId="0" fontId="5" fillId="0" borderId="0" xfId="4" applyFont="1" applyBorder="1" applyAlignment="1" applyProtection="1">
      <alignment horizontal="left" vertical="top" wrapText="1"/>
    </xf>
    <xf numFmtId="0" fontId="5" fillId="0" borderId="0" xfId="5" applyFont="1" applyBorder="1" applyAlignment="1" applyProtection="1">
      <alignment vertical="top" wrapText="1"/>
    </xf>
    <xf numFmtId="0" fontId="5" fillId="0" borderId="0" xfId="5" applyFont="1" applyBorder="1" applyAlignment="1" applyProtection="1">
      <alignment horizontal="center" vertical="top"/>
    </xf>
    <xf numFmtId="0" fontId="5" fillId="0" borderId="0" xfId="5" applyFont="1" applyBorder="1" applyAlignment="1" applyProtection="1">
      <alignment vertical="top"/>
    </xf>
    <xf numFmtId="0" fontId="20" fillId="0" borderId="0" xfId="4" applyFont="1" applyBorder="1" applyAlignment="1" applyProtection="1">
      <alignment horizontal="left" vertical="top"/>
    </xf>
    <xf numFmtId="0" fontId="5" fillId="0" borderId="0" xfId="5" applyFont="1" applyBorder="1" applyAlignment="1" applyProtection="1">
      <alignment horizontal="right" vertical="top"/>
    </xf>
    <xf numFmtId="0" fontId="39" fillId="5" borderId="4" xfId="4" applyFont="1" applyFill="1" applyBorder="1" applyAlignment="1" applyProtection="1">
      <alignment horizontal="left" vertical="top"/>
    </xf>
    <xf numFmtId="0" fontId="39" fillId="5" borderId="3" xfId="4" applyFont="1" applyFill="1" applyBorder="1" applyAlignment="1" applyProtection="1">
      <alignment horizontal="center" vertical="top"/>
    </xf>
    <xf numFmtId="0" fontId="39" fillId="5" borderId="3" xfId="4" applyFont="1" applyFill="1" applyBorder="1" applyAlignment="1" applyProtection="1">
      <alignment horizontal="center" vertical="top" wrapText="1"/>
    </xf>
    <xf numFmtId="0" fontId="39" fillId="5" borderId="3" xfId="11" applyFont="1" applyFill="1" applyBorder="1" applyAlignment="1" applyProtection="1">
      <alignment horizontal="center" vertical="top" wrapText="1"/>
    </xf>
    <xf numFmtId="0" fontId="39" fillId="5" borderId="42" xfId="11" applyFont="1" applyFill="1" applyBorder="1" applyAlignment="1" applyProtection="1">
      <alignment horizontal="center" vertical="top" wrapText="1"/>
    </xf>
    <xf numFmtId="0" fontId="36" fillId="0" borderId="0" xfId="46" applyFont="1" applyAlignment="1" applyProtection="1">
      <alignment horizontal="center" wrapText="1"/>
    </xf>
    <xf numFmtId="0" fontId="36" fillId="0" borderId="0" xfId="46" applyFont="1" applyAlignment="1" applyProtection="1">
      <alignment vertical="top" wrapText="1"/>
    </xf>
    <xf numFmtId="0" fontId="36" fillId="0" borderId="0" xfId="46" applyFont="1" applyAlignment="1" applyProtection="1">
      <alignment horizontal="center" vertical="top" wrapText="1"/>
    </xf>
    <xf numFmtId="4" fontId="36" fillId="0" borderId="0" xfId="46" applyNumberFormat="1" applyFont="1" applyAlignment="1" applyProtection="1">
      <alignment vertical="top" wrapText="1"/>
    </xf>
    <xf numFmtId="1" fontId="31" fillId="0" borderId="0" xfId="5" applyNumberFormat="1" applyFont="1" applyFill="1" applyAlignment="1" applyProtection="1">
      <alignment horizontal="center" vertical="top" wrapText="1"/>
    </xf>
    <xf numFmtId="0" fontId="36" fillId="0" borderId="0" xfId="46" applyFont="1" applyFill="1" applyAlignment="1" applyProtection="1">
      <alignment vertical="top" wrapText="1"/>
    </xf>
    <xf numFmtId="0" fontId="36" fillId="0" borderId="0" xfId="46" applyFont="1" applyFill="1" applyAlignment="1" applyProtection="1">
      <alignment horizontal="center" vertical="top" wrapText="1"/>
    </xf>
    <xf numFmtId="0" fontId="36" fillId="0" borderId="0" xfId="46" applyFont="1" applyFill="1" applyAlignment="1" applyProtection="1">
      <alignment horizontal="center" wrapText="1"/>
    </xf>
    <xf numFmtId="167" fontId="31" fillId="0" borderId="0" xfId="5" applyNumberFormat="1" applyFont="1" applyFill="1" applyBorder="1" applyAlignment="1" applyProtection="1">
      <alignment horizontal="right" wrapText="1"/>
    </xf>
    <xf numFmtId="1" fontId="36" fillId="0" borderId="0" xfId="46" applyNumberFormat="1" applyFont="1" applyAlignment="1" applyProtection="1">
      <alignment horizontal="center" vertical="top" wrapText="1"/>
    </xf>
    <xf numFmtId="0" fontId="36" fillId="0" borderId="0" xfId="46" applyNumberFormat="1" applyFont="1" applyBorder="1" applyAlignment="1" applyProtection="1">
      <alignment horizontal="left" vertical="top" wrapText="1"/>
    </xf>
    <xf numFmtId="0" fontId="36" fillId="0" borderId="0" xfId="46" applyNumberFormat="1" applyFont="1" applyAlignment="1" applyProtection="1">
      <alignment horizontal="left" vertical="top" wrapText="1"/>
    </xf>
    <xf numFmtId="0" fontId="36" fillId="0" borderId="0" xfId="5" applyFont="1" applyFill="1" applyAlignment="1" applyProtection="1">
      <alignment vertical="top" wrapText="1"/>
    </xf>
    <xf numFmtId="0" fontId="36" fillId="0" borderId="0" xfId="5" applyFont="1" applyFill="1" applyAlignment="1" applyProtection="1">
      <alignment horizontal="center" vertical="top" wrapText="1"/>
    </xf>
    <xf numFmtId="0" fontId="36" fillId="0" borderId="0" xfId="5" applyFont="1" applyAlignment="1" applyProtection="1">
      <alignment vertical="top" wrapText="1"/>
    </xf>
    <xf numFmtId="0" fontId="43" fillId="0" borderId="0" xfId="5" applyFont="1" applyFill="1" applyAlignment="1" applyProtection="1">
      <alignment horizontal="center" vertical="top" wrapText="1"/>
    </xf>
    <xf numFmtId="0" fontId="43" fillId="0" borderId="0" xfId="5" applyFont="1" applyFill="1" applyAlignment="1" applyProtection="1">
      <alignment vertical="top" wrapText="1"/>
    </xf>
    <xf numFmtId="166" fontId="80" fillId="0" borderId="0" xfId="22" applyNumberFormat="1" applyFont="1" applyAlignment="1" applyProtection="1">
      <alignment vertical="top" wrapText="1"/>
    </xf>
    <xf numFmtId="0" fontId="36" fillId="0" borderId="0" xfId="46" applyNumberFormat="1" applyFont="1" applyFill="1" applyAlignment="1" applyProtection="1">
      <alignment vertical="top" wrapText="1"/>
    </xf>
    <xf numFmtId="1" fontId="36" fillId="0" borderId="0" xfId="46" applyNumberFormat="1" applyFont="1" applyFill="1" applyAlignment="1" applyProtection="1">
      <alignment horizontal="center" vertical="top" wrapText="1"/>
    </xf>
    <xf numFmtId="0" fontId="31" fillId="0" borderId="0" xfId="46" applyNumberFormat="1" applyFont="1" applyFill="1" applyAlignment="1" applyProtection="1">
      <alignment vertical="top" wrapText="1"/>
    </xf>
    <xf numFmtId="0" fontId="31" fillId="0" borderId="0" xfId="46" applyFont="1" applyFill="1" applyAlignment="1" applyProtection="1">
      <alignment horizontal="center" wrapText="1"/>
    </xf>
    <xf numFmtId="0" fontId="62" fillId="0" borderId="0" xfId="46" applyFont="1" applyFill="1" applyAlignment="1" applyProtection="1">
      <alignment horizontal="center" wrapText="1"/>
    </xf>
    <xf numFmtId="0" fontId="62" fillId="0" borderId="0" xfId="5" applyFont="1" applyFill="1" applyAlignment="1" applyProtection="1">
      <alignment vertical="top" wrapText="1"/>
    </xf>
    <xf numFmtId="4" fontId="52" fillId="0" borderId="0" xfId="48" applyNumberFormat="1" applyFont="1" applyProtection="1"/>
    <xf numFmtId="0" fontId="36" fillId="0" borderId="0" xfId="46" applyNumberFormat="1" applyFont="1" applyFill="1" applyBorder="1" applyAlignment="1" applyProtection="1">
      <alignment horizontal="left" vertical="top" wrapText="1"/>
    </xf>
    <xf numFmtId="0" fontId="52" fillId="0" borderId="0" xfId="48" applyFont="1" applyProtection="1"/>
    <xf numFmtId="0" fontId="52" fillId="0" borderId="0" xfId="48" applyFont="1" applyAlignment="1" applyProtection="1">
      <alignment horizontal="center"/>
    </xf>
    <xf numFmtId="0" fontId="31" fillId="0" borderId="0" xfId="48" applyFont="1" applyProtection="1"/>
    <xf numFmtId="0" fontId="31" fillId="0" borderId="0" xfId="48" applyFont="1" applyAlignment="1" applyProtection="1">
      <alignment horizontal="center"/>
    </xf>
    <xf numFmtId="0" fontId="31" fillId="0" borderId="0" xfId="46" applyFont="1" applyAlignment="1" applyProtection="1">
      <alignment vertical="top" wrapText="1"/>
    </xf>
    <xf numFmtId="0" fontId="31" fillId="0" borderId="0" xfId="46" applyFont="1" applyAlignment="1" applyProtection="1">
      <alignment horizontal="center" vertical="top" wrapText="1"/>
    </xf>
    <xf numFmtId="0" fontId="109" fillId="0" borderId="0" xfId="46" applyFont="1" applyAlignment="1" applyProtection="1">
      <alignment vertical="top" wrapText="1"/>
    </xf>
    <xf numFmtId="4" fontId="36" fillId="0" borderId="0" xfId="46" applyNumberFormat="1" applyFont="1" applyFill="1" applyAlignment="1" applyProtection="1">
      <alignment horizontal="center" vertical="top" wrapText="1"/>
    </xf>
    <xf numFmtId="1" fontId="36" fillId="0" borderId="0" xfId="46" applyNumberFormat="1" applyFont="1" applyFill="1" applyAlignment="1" applyProtection="1">
      <alignment vertical="top" wrapText="1"/>
    </xf>
    <xf numFmtId="4" fontId="31" fillId="0" borderId="0" xfId="20" applyNumberFormat="1" applyFont="1" applyFill="1" applyBorder="1" applyAlignment="1" applyProtection="1">
      <alignment horizontal="right"/>
    </xf>
    <xf numFmtId="0" fontId="36" fillId="0" borderId="0" xfId="5" applyFont="1" applyAlignment="1" applyProtection="1">
      <alignment horizontal="left"/>
    </xf>
    <xf numFmtId="4" fontId="36" fillId="0" borderId="0" xfId="5" applyNumberFormat="1" applyFont="1" applyBorder="1" applyAlignment="1" applyProtection="1">
      <alignment horizontal="center" vertical="center"/>
    </xf>
    <xf numFmtId="0" fontId="31" fillId="0" borderId="0" xfId="5" applyFont="1" applyFill="1" applyProtection="1"/>
    <xf numFmtId="3" fontId="36" fillId="0" borderId="0" xfId="5" applyNumberFormat="1" applyFont="1" applyAlignment="1" applyProtection="1">
      <alignment horizontal="center"/>
    </xf>
    <xf numFmtId="2" fontId="20" fillId="0" borderId="15" xfId="4" applyNumberFormat="1" applyFont="1" applyBorder="1" applyAlignment="1" applyProtection="1"/>
    <xf numFmtId="2" fontId="21" fillId="0" borderId="15" xfId="4" applyNumberFormat="1" applyFont="1" applyBorder="1" applyAlignment="1" applyProtection="1"/>
    <xf numFmtId="0" fontId="20" fillId="0" borderId="0" xfId="4" applyFont="1" applyBorder="1" applyAlignment="1" applyProtection="1">
      <alignment horizontal="left" vertical="top" wrapText="1"/>
    </xf>
    <xf numFmtId="0" fontId="20" fillId="0" borderId="0" xfId="4" applyFont="1" applyBorder="1" applyAlignment="1" applyProtection="1">
      <alignment horizontal="center" vertical="top"/>
    </xf>
    <xf numFmtId="0" fontId="20" fillId="0" borderId="0" xfId="4" applyFont="1" applyBorder="1" applyAlignment="1" applyProtection="1">
      <alignment horizontal="right" vertical="top"/>
    </xf>
    <xf numFmtId="4" fontId="36" fillId="0" borderId="0" xfId="46" applyNumberFormat="1" applyFont="1" applyAlignment="1" applyProtection="1">
      <alignment vertical="top" wrapText="1"/>
      <protection locked="0"/>
    </xf>
    <xf numFmtId="4" fontId="36" fillId="0" borderId="0" xfId="5" applyNumberFormat="1" applyFont="1" applyAlignment="1" applyProtection="1">
      <alignment vertical="top" wrapText="1"/>
      <protection locked="0"/>
    </xf>
    <xf numFmtId="0" fontId="36" fillId="0" borderId="0" xfId="46" applyFont="1" applyAlignment="1" applyProtection="1">
      <alignment vertical="top" wrapText="1"/>
      <protection locked="0"/>
    </xf>
    <xf numFmtId="4" fontId="52" fillId="0" borderId="0" xfId="48" applyNumberFormat="1" applyFont="1" applyProtection="1">
      <protection locked="0"/>
    </xf>
    <xf numFmtId="170" fontId="57" fillId="0" borderId="0" xfId="49" applyNumberFormat="1" applyFont="1" applyFill="1" applyAlignment="1" applyProtection="1">
      <alignment horizontal="right" wrapText="1"/>
      <protection locked="0"/>
    </xf>
    <xf numFmtId="0" fontId="31" fillId="0" borderId="0" xfId="5" applyFont="1" applyFill="1" applyProtection="1">
      <protection locked="0"/>
    </xf>
    <xf numFmtId="4" fontId="2" fillId="0" borderId="0" xfId="50" applyNumberFormat="1" applyFont="1" applyAlignment="1" applyProtection="1">
      <alignment horizontal="right" vertical="top"/>
      <protection locked="0"/>
    </xf>
    <xf numFmtId="4" fontId="113" fillId="0" borderId="0" xfId="50" applyNumberFormat="1" applyFont="1" applyAlignment="1" applyProtection="1">
      <alignment horizontal="right" vertical="top"/>
      <protection locked="0"/>
    </xf>
    <xf numFmtId="4" fontId="2" fillId="0" borderId="0" xfId="50" applyNumberFormat="1" applyAlignment="1" applyProtection="1">
      <alignment horizontal="right" vertical="top"/>
      <protection locked="0"/>
    </xf>
    <xf numFmtId="4" fontId="7" fillId="0" borderId="0" xfId="50" applyNumberFormat="1" applyFont="1" applyAlignment="1" applyProtection="1">
      <alignment horizontal="right" vertical="top"/>
      <protection locked="0"/>
    </xf>
    <xf numFmtId="9" fontId="0" fillId="0" borderId="0" xfId="51" applyFont="1" applyAlignment="1" applyProtection="1">
      <alignment horizontal="right" vertical="center"/>
      <protection locked="0"/>
    </xf>
    <xf numFmtId="0" fontId="4" fillId="0" borderId="0" xfId="12" applyFont="1" applyBorder="1" applyAlignment="1">
      <alignment vertical="top" wrapText="1"/>
    </xf>
    <xf numFmtId="4" fontId="113" fillId="0" borderId="0" xfId="50" applyNumberFormat="1" applyFont="1" applyAlignment="1" applyProtection="1">
      <alignment horizontal="right" vertical="top"/>
      <protection locked="0"/>
    </xf>
    <xf numFmtId="4" fontId="7" fillId="0" borderId="0" xfId="50" applyNumberFormat="1" applyFont="1" applyAlignment="1" applyProtection="1">
      <alignment horizontal="right" vertical="top"/>
      <protection locked="0"/>
    </xf>
    <xf numFmtId="4" fontId="2" fillId="0" borderId="0" xfId="50" applyNumberFormat="1" applyFont="1" applyAlignment="1" applyProtection="1">
      <alignment horizontal="right" vertical="top"/>
      <protection locked="0"/>
    </xf>
    <xf numFmtId="0" fontId="2" fillId="0" borderId="0" xfId="50" applyFont="1" applyBorder="1" applyAlignment="1" applyProtection="1">
      <alignment horizontal="left" vertical="top"/>
      <protection locked="0"/>
    </xf>
    <xf numFmtId="0" fontId="2" fillId="0" borderId="0" xfId="50" applyFont="1" applyAlignment="1" applyProtection="1">
      <alignment horizontal="left" vertical="top"/>
      <protection locked="0"/>
    </xf>
    <xf numFmtId="0" fontId="113" fillId="0" borderId="0" xfId="50" applyFont="1" applyAlignment="1" applyProtection="1">
      <alignment vertical="top"/>
      <protection locked="0"/>
    </xf>
    <xf numFmtId="0" fontId="113" fillId="0" borderId="0" xfId="50" applyFont="1" applyAlignment="1" applyProtection="1">
      <alignment horizontal="left" vertical="top"/>
      <protection locked="0"/>
    </xf>
    <xf numFmtId="0" fontId="7" fillId="0" borderId="0" xfId="50" applyFont="1" applyAlignment="1" applyProtection="1">
      <alignment horizontal="left" vertical="top"/>
      <protection locked="0"/>
    </xf>
    <xf numFmtId="0" fontId="2" fillId="0" borderId="0" xfId="50" applyFont="1" applyAlignment="1" applyProtection="1">
      <alignment vertical="top"/>
      <protection locked="0"/>
    </xf>
    <xf numFmtId="49" fontId="1" fillId="0" borderId="0" xfId="50" applyNumberFormat="1" applyFont="1" applyAlignment="1">
      <alignment horizontal="left" vertical="center"/>
    </xf>
    <xf numFmtId="49" fontId="1" fillId="0" borderId="21" xfId="50" applyNumberFormat="1" applyFont="1" applyBorder="1" applyAlignment="1">
      <alignment horizontal="left" vertical="center"/>
    </xf>
    <xf numFmtId="0" fontId="6" fillId="4" borderId="25" xfId="2" applyFont="1" applyFill="1" applyBorder="1" applyAlignment="1" applyProtection="1">
      <alignment horizontal="center" vertical="top" wrapText="1"/>
    </xf>
    <xf numFmtId="0" fontId="6" fillId="4" borderId="24" xfId="2" applyFont="1" applyFill="1" applyBorder="1" applyAlignment="1" applyProtection="1">
      <alignment horizontal="center" vertical="top" wrapText="1"/>
    </xf>
    <xf numFmtId="0" fontId="6" fillId="0" borderId="24" xfId="2" applyFont="1" applyBorder="1" applyAlignment="1" applyProtection="1">
      <alignment horizontal="center"/>
    </xf>
    <xf numFmtId="0" fontId="6" fillId="0" borderId="23" xfId="2" applyFont="1" applyBorder="1" applyAlignment="1" applyProtection="1">
      <alignment horizontal="center"/>
    </xf>
    <xf numFmtId="0" fontId="7" fillId="0" borderId="19" xfId="2" applyFont="1" applyFill="1" applyBorder="1" applyAlignment="1" applyProtection="1">
      <alignment horizontal="left" vertical="top" wrapText="1"/>
    </xf>
    <xf numFmtId="0" fontId="7" fillId="0" borderId="7" xfId="2" applyFont="1" applyFill="1" applyBorder="1" applyAlignment="1" applyProtection="1">
      <alignment horizontal="left" vertical="top" wrapText="1"/>
    </xf>
    <xf numFmtId="0" fontId="7" fillId="0" borderId="6" xfId="2" applyFont="1" applyFill="1" applyBorder="1" applyAlignment="1" applyProtection="1">
      <alignment horizontal="left" vertical="top" wrapText="1"/>
    </xf>
    <xf numFmtId="0" fontId="18" fillId="4" borderId="1" xfId="2" applyFont="1" applyFill="1" applyBorder="1" applyAlignment="1" applyProtection="1">
      <alignment horizontal="center" vertical="center" wrapText="1"/>
    </xf>
    <xf numFmtId="0" fontId="6" fillId="0" borderId="1" xfId="2" applyFont="1" applyBorder="1" applyAlignment="1" applyProtection="1">
      <alignment horizontal="left" vertical="top" wrapText="1"/>
    </xf>
    <xf numFmtId="17" fontId="7" fillId="0" borderId="1" xfId="2" applyNumberFormat="1" applyFont="1" applyBorder="1" applyAlignment="1" applyProtection="1">
      <alignment horizontal="left" vertical="top" wrapText="1"/>
    </xf>
    <xf numFmtId="0" fontId="7" fillId="0" borderId="1" xfId="2" applyFont="1" applyBorder="1" applyAlignment="1" applyProtection="1">
      <alignment horizontal="left" vertical="top" wrapText="1"/>
    </xf>
    <xf numFmtId="0" fontId="17" fillId="0" borderId="27" xfId="2" applyFont="1" applyFill="1" applyBorder="1" applyAlignment="1" applyProtection="1">
      <alignment horizontal="left" vertical="top"/>
    </xf>
    <xf numFmtId="0" fontId="16" fillId="0" borderId="26" xfId="2" applyFont="1" applyBorder="1" applyAlignment="1" applyProtection="1">
      <alignment vertical="top"/>
    </xf>
    <xf numFmtId="0" fontId="16" fillId="0" borderId="29" xfId="2" applyFont="1" applyBorder="1" applyAlignment="1" applyProtection="1">
      <alignment horizontal="left" vertical="top"/>
    </xf>
    <xf numFmtId="0" fontId="16" fillId="0" borderId="28" xfId="2" applyFont="1" applyBorder="1" applyAlignment="1" applyProtection="1">
      <alignment vertical="top"/>
    </xf>
    <xf numFmtId="0" fontId="7" fillId="0" borderId="29" xfId="2" applyFont="1" applyFill="1" applyBorder="1" applyAlignment="1" applyProtection="1">
      <alignment horizontal="left" vertical="top"/>
    </xf>
    <xf numFmtId="0" fontId="15" fillId="0" borderId="28" xfId="2" applyFont="1" applyBorder="1" applyAlignment="1" applyProtection="1">
      <alignment vertical="top"/>
    </xf>
    <xf numFmtId="0" fontId="15" fillId="0" borderId="29" xfId="2" applyFont="1" applyBorder="1" applyAlignment="1" applyProtection="1">
      <alignment vertical="top"/>
    </xf>
    <xf numFmtId="0" fontId="27" fillId="0" borderId="0" xfId="4" applyFont="1" applyBorder="1" applyAlignment="1">
      <alignment vertical="top" wrapText="1"/>
    </xf>
    <xf numFmtId="0" fontId="23" fillId="0" borderId="0" xfId="4" applyFont="1" applyAlignment="1">
      <alignment vertical="top" wrapText="1"/>
    </xf>
    <xf numFmtId="0" fontId="5" fillId="0" borderId="0" xfId="5"/>
    <xf numFmtId="0" fontId="30" fillId="0" borderId="0" xfId="4" applyFont="1" applyAlignment="1">
      <alignment horizontal="left" vertical="top" wrapText="1"/>
    </xf>
    <xf numFmtId="0" fontId="41" fillId="0" borderId="0" xfId="5" applyFont="1" applyAlignment="1">
      <alignment horizontal="left" vertical="top" wrapText="1"/>
    </xf>
    <xf numFmtId="0" fontId="21" fillId="0" borderId="0" xfId="4" applyFont="1" applyAlignment="1">
      <alignment horizontal="left" vertical="top" wrapText="1"/>
    </xf>
    <xf numFmtId="0" fontId="21" fillId="0" borderId="0" xfId="5" applyFont="1" applyAlignment="1">
      <alignment vertical="top"/>
    </xf>
    <xf numFmtId="0" fontId="5" fillId="0" borderId="0" xfId="5" applyFont="1" applyAlignment="1">
      <alignment vertical="top" wrapText="1"/>
    </xf>
    <xf numFmtId="0" fontId="5" fillId="0" borderId="0" xfId="5" applyFont="1" applyAlignment="1"/>
    <xf numFmtId="0" fontId="21" fillId="0" borderId="0" xfId="5" applyFont="1" applyAlignment="1">
      <alignment vertical="top" wrapText="1"/>
    </xf>
    <xf numFmtId="0" fontId="14" fillId="0" borderId="0" xfId="7" applyFont="1" applyFill="1" applyBorder="1" applyAlignment="1">
      <alignment vertical="top" wrapText="1"/>
    </xf>
    <xf numFmtId="0" fontId="21" fillId="0" borderId="0" xfId="5" applyFont="1" applyBorder="1" applyAlignment="1">
      <alignment vertical="top"/>
    </xf>
    <xf numFmtId="0" fontId="30" fillId="0" borderId="0" xfId="4" applyFont="1" applyAlignment="1"/>
    <xf numFmtId="0" fontId="41" fillId="0" borderId="0" xfId="5" applyFont="1" applyAlignment="1"/>
    <xf numFmtId="0" fontId="21" fillId="0" borderId="0" xfId="5" applyFont="1" applyAlignment="1">
      <alignment wrapText="1"/>
    </xf>
    <xf numFmtId="0" fontId="30" fillId="0" borderId="0" xfId="4" applyFont="1" applyBorder="1" applyAlignment="1">
      <alignment horizontal="left" vertical="top" wrapText="1"/>
    </xf>
    <xf numFmtId="0" fontId="41" fillId="0" borderId="0" xfId="5" applyFont="1" applyAlignment="1">
      <alignment vertical="top"/>
    </xf>
    <xf numFmtId="0" fontId="0" fillId="0" borderId="0" xfId="4" applyFont="1" applyAlignment="1">
      <alignment horizontal="left" vertical="top" wrapText="1"/>
    </xf>
    <xf numFmtId="0" fontId="5" fillId="0" borderId="0" xfId="5" applyFont="1" applyAlignment="1">
      <alignment vertical="top"/>
    </xf>
    <xf numFmtId="0" fontId="32" fillId="0" borderId="0" xfId="4" applyFont="1" applyBorder="1" applyAlignment="1">
      <alignment horizontal="left" vertical="top" wrapText="1"/>
    </xf>
    <xf numFmtId="0" fontId="38" fillId="0" borderId="0" xfId="4" applyFont="1" applyBorder="1" applyAlignment="1">
      <alignment horizontal="left" vertical="top" wrapText="1"/>
    </xf>
    <xf numFmtId="0" fontId="20" fillId="0" borderId="0" xfId="32" applyFont="1" applyBorder="1" applyAlignment="1">
      <alignment vertical="top" wrapText="1"/>
    </xf>
    <xf numFmtId="0" fontId="30" fillId="0" borderId="0" xfId="4" applyFont="1" applyAlignment="1">
      <alignment vertical="top" wrapText="1"/>
    </xf>
    <xf numFmtId="0" fontId="41" fillId="0" borderId="0" xfId="5" applyFont="1"/>
    <xf numFmtId="0" fontId="21" fillId="0" borderId="0" xfId="4" applyFont="1" applyBorder="1" applyAlignment="1" applyProtection="1">
      <alignment horizontal="left" vertical="top" wrapText="1"/>
    </xf>
    <xf numFmtId="0" fontId="21" fillId="0" borderId="0" xfId="0" applyFont="1" applyBorder="1" applyAlignment="1" applyProtection="1">
      <alignment vertical="top" wrapText="1"/>
    </xf>
    <xf numFmtId="0" fontId="21" fillId="0" borderId="0" xfId="4" applyFont="1" applyBorder="1" applyAlignment="1">
      <alignment horizontal="left" vertical="top" wrapText="1"/>
    </xf>
    <xf numFmtId="0" fontId="21" fillId="0" borderId="0" xfId="5" applyFont="1" applyBorder="1" applyAlignment="1">
      <alignment vertical="top" wrapText="1"/>
    </xf>
    <xf numFmtId="0" fontId="21" fillId="0" borderId="0" xfId="5" applyFont="1" applyBorder="1" applyAlignment="1" applyProtection="1">
      <alignment vertical="top" wrapText="1"/>
    </xf>
    <xf numFmtId="0" fontId="113" fillId="0" borderId="0" xfId="50" applyFont="1" applyAlignment="1">
      <alignment horizontal="left" vertical="top"/>
    </xf>
    <xf numFmtId="0" fontId="113" fillId="0" borderId="11" xfId="50" applyFont="1" applyBorder="1" applyAlignment="1">
      <alignment horizontal="left" vertical="top"/>
    </xf>
    <xf numFmtId="171" fontId="65" fillId="0" borderId="15" xfId="50" applyNumberFormat="1" applyFont="1" applyBorder="1" applyAlignment="1">
      <alignment horizontal="right" vertical="center"/>
    </xf>
    <xf numFmtId="49" fontId="113" fillId="0" borderId="0" xfId="50" applyNumberFormat="1" applyFont="1" applyAlignment="1">
      <alignment horizontal="center" vertical="top"/>
    </xf>
    <xf numFmtId="0" fontId="113" fillId="0" borderId="0" xfId="50" applyFont="1" applyAlignment="1">
      <alignment horizontal="center" vertical="top"/>
    </xf>
    <xf numFmtId="49" fontId="2" fillId="0" borderId="0" xfId="50" applyNumberFormat="1" applyAlignment="1">
      <alignment horizontal="center" vertical="top"/>
    </xf>
    <xf numFmtId="0" fontId="2" fillId="0" borderId="0" xfId="50" applyAlignment="1">
      <alignment horizontal="center" vertical="top"/>
    </xf>
    <xf numFmtId="0" fontId="2" fillId="0" borderId="0" xfId="50" applyFont="1" applyAlignment="1">
      <alignment horizontal="center" vertical="top"/>
    </xf>
    <xf numFmtId="0" fontId="2" fillId="0" borderId="0" xfId="50" applyFont="1" applyAlignment="1" applyProtection="1">
      <alignment horizontal="left" vertical="top" wrapText="1"/>
      <protection locked="0"/>
    </xf>
    <xf numFmtId="4" fontId="113" fillId="0" borderId="0" xfId="50" applyNumberFormat="1" applyFont="1" applyAlignment="1" applyProtection="1">
      <alignment horizontal="right" vertical="top"/>
      <protection locked="0"/>
    </xf>
    <xf numFmtId="4" fontId="2" fillId="0" borderId="0" xfId="50" applyNumberFormat="1" applyFont="1" applyAlignment="1">
      <alignment horizontal="right" vertical="top"/>
    </xf>
    <xf numFmtId="0" fontId="2" fillId="0" borderId="0" xfId="50" applyFont="1" applyAlignment="1">
      <alignment horizontal="center" vertical="top" wrapText="1"/>
    </xf>
    <xf numFmtId="0" fontId="2" fillId="0" borderId="0" xfId="50" applyAlignment="1">
      <alignment horizontal="center" vertical="top" wrapText="1"/>
    </xf>
    <xf numFmtId="4" fontId="113" fillId="0" borderId="0" xfId="50" applyNumberFormat="1" applyFont="1" applyAlignment="1" applyProtection="1">
      <alignment horizontal="left" vertical="top"/>
      <protection locked="0"/>
    </xf>
    <xf numFmtId="0" fontId="113" fillId="0" borderId="0" xfId="50" applyFont="1" applyAlignment="1" applyProtection="1">
      <alignment horizontal="left" vertical="top"/>
      <protection locked="0"/>
    </xf>
    <xf numFmtId="4" fontId="7" fillId="0" borderId="0" xfId="50" applyNumberFormat="1" applyFont="1" applyAlignment="1" applyProtection="1">
      <alignment horizontal="right" vertical="top"/>
      <protection locked="0"/>
    </xf>
    <xf numFmtId="4" fontId="2" fillId="0" borderId="0" xfId="50" applyNumberFormat="1" applyFont="1" applyAlignment="1" applyProtection="1">
      <alignment horizontal="right" vertical="top"/>
      <protection locked="0"/>
    </xf>
    <xf numFmtId="0" fontId="2" fillId="0" borderId="0" xfId="50" applyFont="1" applyAlignment="1" applyProtection="1">
      <alignment horizontal="left" vertical="top"/>
      <protection locked="0"/>
    </xf>
    <xf numFmtId="49" fontId="2" fillId="0" borderId="0" xfId="50" applyNumberFormat="1" applyFont="1" applyAlignment="1">
      <alignment horizontal="center" vertical="top"/>
    </xf>
    <xf numFmtId="0" fontId="7" fillId="0" borderId="0" xfId="50" applyFont="1" applyAlignment="1" applyProtection="1">
      <alignment horizontal="left" vertical="top"/>
      <protection locked="0"/>
    </xf>
    <xf numFmtId="0" fontId="2" fillId="0" borderId="0" xfId="50" applyFont="1" applyAlignment="1" applyProtection="1">
      <alignment vertical="top"/>
      <protection locked="0"/>
    </xf>
    <xf numFmtId="4" fontId="2" fillId="0" borderId="0" xfId="50" applyNumberFormat="1" applyAlignment="1" applyProtection="1">
      <alignment horizontal="right" vertical="top"/>
      <protection locked="0"/>
    </xf>
    <xf numFmtId="49" fontId="7" fillId="0" borderId="0" xfId="50" applyNumberFormat="1" applyFont="1" applyAlignment="1">
      <alignment horizontal="center" vertical="top"/>
    </xf>
    <xf numFmtId="0" fontId="7" fillId="0" borderId="0" xfId="50" applyFont="1" applyAlignment="1">
      <alignment horizontal="center" vertical="top"/>
    </xf>
    <xf numFmtId="0" fontId="119" fillId="0" borderId="0" xfId="50" applyFont="1" applyAlignment="1">
      <alignment horizontal="center" vertical="top" wrapText="1"/>
    </xf>
    <xf numFmtId="0" fontId="2" fillId="0" borderId="0" xfId="50" applyAlignment="1" applyProtection="1">
      <alignment horizontal="left" vertical="top"/>
      <protection locked="0"/>
    </xf>
    <xf numFmtId="0" fontId="113" fillId="0" borderId="0" xfId="50" applyFont="1" applyAlignment="1">
      <alignment horizontal="center" vertical="top" wrapText="1"/>
    </xf>
    <xf numFmtId="0" fontId="113" fillId="0" borderId="0" xfId="50" applyFont="1" applyAlignment="1">
      <alignment horizontal="left" vertical="top" wrapText="1"/>
    </xf>
    <xf numFmtId="4" fontId="113" fillId="0" borderId="0" xfId="50" applyNumberFormat="1" applyFont="1" applyAlignment="1">
      <alignment horizontal="left" vertical="top"/>
    </xf>
    <xf numFmtId="49" fontId="2" fillId="0" borderId="0" xfId="50" applyNumberFormat="1" applyAlignment="1">
      <alignment horizontal="center" vertical="top" wrapText="1"/>
    </xf>
    <xf numFmtId="49" fontId="2" fillId="0" borderId="0" xfId="50" applyNumberFormat="1" applyFont="1" applyAlignment="1">
      <alignment horizontal="center" vertical="top" wrapText="1"/>
    </xf>
    <xf numFmtId="4" fontId="2" fillId="0" borderId="0" xfId="50" applyNumberFormat="1" applyFont="1" applyAlignment="1" applyProtection="1">
      <alignment horizontal="right" vertical="top" wrapText="1"/>
      <protection locked="0"/>
    </xf>
  </cellXfs>
  <cellStyles count="55">
    <cellStyle name="Comma 2" xfId="49" xr:uid="{00000000-0005-0000-0000-000000000000}"/>
    <cellStyle name="Excel Built-in Normal" xfId="23" xr:uid="{00000000-0005-0000-0000-000001000000}"/>
    <cellStyle name="Excel Built-in Normal 1" xfId="24" xr:uid="{00000000-0005-0000-0000-000002000000}"/>
    <cellStyle name="Hiperpovezava" xfId="3" builtinId="8"/>
    <cellStyle name="Hyperlink 2" xfId="34" xr:uid="{00000000-0005-0000-0000-000004000000}"/>
    <cellStyle name="Navadno" xfId="0" builtinId="0"/>
    <cellStyle name="Navadno 10" xfId="38" xr:uid="{00000000-0005-0000-0000-000005000000}"/>
    <cellStyle name="Navadno 10 2" xfId="44" xr:uid="{00000000-0005-0000-0000-000006000000}"/>
    <cellStyle name="Navadno 12" xfId="6" xr:uid="{00000000-0005-0000-0000-000007000000}"/>
    <cellStyle name="Navadno 15" xfId="27" xr:uid="{00000000-0005-0000-0000-000008000000}"/>
    <cellStyle name="Navadno 2" xfId="12" xr:uid="{00000000-0005-0000-0000-000009000000}"/>
    <cellStyle name="Navadno 2 2" xfId="16" xr:uid="{00000000-0005-0000-0000-00000A000000}"/>
    <cellStyle name="Navadno 2 2 4" xfId="42" xr:uid="{00000000-0005-0000-0000-00000B000000}"/>
    <cellStyle name="Navadno 2 3" xfId="2" xr:uid="{00000000-0005-0000-0000-00000C000000}"/>
    <cellStyle name="Navadno 2 3 2" xfId="37" xr:uid="{00000000-0005-0000-0000-00000D000000}"/>
    <cellStyle name="Navadno 3" xfId="40" xr:uid="{00000000-0005-0000-0000-00000E000000}"/>
    <cellStyle name="Navadno 3 3" xfId="35" xr:uid="{00000000-0005-0000-0000-00000F000000}"/>
    <cellStyle name="Navadno 4 2" xfId="47" xr:uid="{00000000-0005-0000-0000-000010000000}"/>
    <cellStyle name="Navadno 5 2" xfId="17" xr:uid="{00000000-0005-0000-0000-000011000000}"/>
    <cellStyle name="Navadno 9" xfId="39" xr:uid="{00000000-0005-0000-0000-000012000000}"/>
    <cellStyle name="Navadno_FORMULA" xfId="9" xr:uid="{00000000-0005-0000-0000-000013000000}"/>
    <cellStyle name="Navadno_PRAZ" xfId="4" xr:uid="{00000000-0005-0000-0000-000014000000}"/>
    <cellStyle name="Navadno_PRAZ 7" xfId="8" xr:uid="{00000000-0005-0000-0000-000015000000}"/>
    <cellStyle name="Navadno_PSO GONZAGA -(vodovod in kanalizacija)-PZI 4.0" xfId="28" xr:uid="{00000000-0005-0000-0000-000016000000}"/>
    <cellStyle name="Navadno_RAZDELILCI2" xfId="7" xr:uid="{00000000-0005-0000-0000-000017000000}"/>
    <cellStyle name="Navadno_STRELOVOD" xfId="11" xr:uid="{00000000-0005-0000-0000-000018000000}"/>
    <cellStyle name="Navadno_STRELOVOD 2" xfId="13" xr:uid="{00000000-0005-0000-0000-000019000000}"/>
    <cellStyle name="Navadno_STRELOVOD 3" xfId="52" xr:uid="{00000000-0005-0000-0000-00001A000000}"/>
    <cellStyle name="Navadno_Strojne instalacije -Objekt C" xfId="20" xr:uid="{00000000-0005-0000-0000-00001B000000}"/>
    <cellStyle name="Navadno_SVETILA " xfId="33" xr:uid="{00000000-0005-0000-0000-00001C000000}"/>
    <cellStyle name="Normal 2" xfId="1" xr:uid="{00000000-0005-0000-0000-00001E000000}"/>
    <cellStyle name="Normal 2 2" xfId="18" xr:uid="{00000000-0005-0000-0000-00001F000000}"/>
    <cellStyle name="Normal 3" xfId="5" xr:uid="{00000000-0005-0000-0000-000020000000}"/>
    <cellStyle name="Normal 4" xfId="15" xr:uid="{00000000-0005-0000-0000-000021000000}"/>
    <cellStyle name="Normal 5" xfId="50" xr:uid="{00000000-0005-0000-0000-000022000000}"/>
    <cellStyle name="Normal 9" xfId="32" xr:uid="{00000000-0005-0000-0000-000023000000}"/>
    <cellStyle name="Normal_00801_NGO_popis 2" xfId="46" xr:uid="{00000000-0005-0000-0000-000024000000}"/>
    <cellStyle name="Normal_020902_P_SH_ČERNIGOJ 2" xfId="25" xr:uid="{00000000-0005-0000-0000-000025000000}"/>
    <cellStyle name="Normal_020907_P_ZD_NOVA GORICA" xfId="26" xr:uid="{00000000-0005-0000-0000-000026000000}"/>
    <cellStyle name="Normal_020907_P_ZD_NOVA GORICA 2 2" xfId="30" xr:uid="{00000000-0005-0000-0000-000027000000}"/>
    <cellStyle name="Normal_020907_P_ZD_NOVA GORICA 3" xfId="29" xr:uid="{00000000-0005-0000-0000-000028000000}"/>
    <cellStyle name="Normal_M50_PZR 2" xfId="48" xr:uid="{00000000-0005-0000-0000-000029000000}"/>
    <cellStyle name="Normal_Popis_deskle" xfId="54" xr:uid="{00000000-0005-0000-0000-00002A000000}"/>
    <cellStyle name="Normal_Popis_ZD-adaptacija 3" xfId="31" xr:uid="{00000000-0005-0000-0000-00002B000000}"/>
    <cellStyle name="Normal_Popis_ZD-adaptacija 4" xfId="43" xr:uid="{00000000-0005-0000-0000-00002C000000}"/>
    <cellStyle name="Normal_Sheet1" xfId="10" xr:uid="{00000000-0005-0000-0000-00002D000000}"/>
    <cellStyle name="Normal_Spisek klima sistemov-ODEON" xfId="45" xr:uid="{00000000-0005-0000-0000-00002E000000}"/>
    <cellStyle name="Normal_ZD_Šempeter-prizidek-popis" xfId="53" xr:uid="{00000000-0005-0000-0000-00002F000000}"/>
    <cellStyle name="Percent 2" xfId="51" xr:uid="{00000000-0005-0000-0000-000030000000}"/>
    <cellStyle name="Slog 1" xfId="19" xr:uid="{00000000-0005-0000-0000-000031000000}"/>
    <cellStyle name="Vejica 2 2 2" xfId="22" xr:uid="{00000000-0005-0000-0000-000032000000}"/>
    <cellStyle name="Vejica 2 2 3" xfId="36" xr:uid="{00000000-0005-0000-0000-000033000000}"/>
    <cellStyle name="Vejica 2 5" xfId="14" xr:uid="{00000000-0005-0000-0000-000034000000}"/>
    <cellStyle name="Vejica 3" xfId="41" xr:uid="{00000000-0005-0000-0000-000035000000}"/>
    <cellStyle name="Vejica 7" xfId="21" xr:uid="{00000000-0005-0000-0000-00003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904875</xdr:colOff>
      <xdr:row>0</xdr:row>
      <xdr:rowOff>0</xdr:rowOff>
    </xdr:from>
    <xdr:to>
      <xdr:col>1</xdr:col>
      <xdr:colOff>2295525</xdr:colOff>
      <xdr:row>0</xdr:row>
      <xdr:rowOff>0</xdr:rowOff>
    </xdr:to>
    <xdr:sp macro="" textlink="">
      <xdr:nvSpPr>
        <xdr:cNvPr id="2" name="Besedilo 1">
          <a:extLst>
            <a:ext uri="{FF2B5EF4-FFF2-40B4-BE49-F238E27FC236}">
              <a16:creationId xmlns:a16="http://schemas.microsoft.com/office/drawing/2014/main" id="{00000000-0008-0000-0300-000002000000}"/>
            </a:ext>
          </a:extLst>
        </xdr:cNvPr>
        <xdr:cNvSpPr txBox="1">
          <a:spLocks noChangeArrowheads="1"/>
        </xdr:cNvSpPr>
      </xdr:nvSpPr>
      <xdr:spPr bwMode="auto">
        <a:xfrm>
          <a:off x="1171575" y="0"/>
          <a:ext cx="139065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sl-SI" sz="1000" b="0" i="0" u="none" strike="noStrike" baseline="0">
              <a:solidFill>
                <a:srgbClr val="000000"/>
              </a:solidFill>
              <a:latin typeface="Arial"/>
              <a:cs typeface="Arial"/>
            </a:rPr>
            <a:t>JR OB RUSKIH BLOKIH</a:t>
          </a:r>
        </a:p>
        <a:p>
          <a:pPr algn="l" rtl="0">
            <a:defRPr sz="1000"/>
          </a:pPr>
          <a:endParaRPr lang="sl-SI"/>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3</xdr:row>
      <xdr:rowOff>0</xdr:rowOff>
    </xdr:from>
    <xdr:to>
      <xdr:col>3</xdr:col>
      <xdr:colOff>0</xdr:colOff>
      <xdr:row>3</xdr:row>
      <xdr:rowOff>0</xdr:rowOff>
    </xdr:to>
    <xdr:sp macro="" textlink="">
      <xdr:nvSpPr>
        <xdr:cNvPr id="2" name="Line 271">
          <a:extLst>
            <a:ext uri="{FF2B5EF4-FFF2-40B4-BE49-F238E27FC236}">
              <a16:creationId xmlns:a16="http://schemas.microsoft.com/office/drawing/2014/main" id="{00000000-0008-0000-0400-000002000000}"/>
            </a:ext>
          </a:extLst>
        </xdr:cNvPr>
        <xdr:cNvSpPr>
          <a:spLocks noChangeShapeType="1"/>
        </xdr:cNvSpPr>
      </xdr:nvSpPr>
      <xdr:spPr bwMode="auto">
        <a:xfrm>
          <a:off x="4886325" y="51435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3" name="Line 272">
          <a:extLst>
            <a:ext uri="{FF2B5EF4-FFF2-40B4-BE49-F238E27FC236}">
              <a16:creationId xmlns:a16="http://schemas.microsoft.com/office/drawing/2014/main" id="{00000000-0008-0000-0400-000003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4" name="Line 273">
          <a:extLst>
            <a:ext uri="{FF2B5EF4-FFF2-40B4-BE49-F238E27FC236}">
              <a16:creationId xmlns:a16="http://schemas.microsoft.com/office/drawing/2014/main" id="{00000000-0008-0000-0400-000004000000}"/>
            </a:ext>
          </a:extLst>
        </xdr:cNvPr>
        <xdr:cNvSpPr>
          <a:spLocks noChangeShapeType="1"/>
        </xdr:cNvSpPr>
      </xdr:nvSpPr>
      <xdr:spPr bwMode="auto">
        <a:xfrm>
          <a:off x="4886325" y="51435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5" name="Line 274">
          <a:extLst>
            <a:ext uri="{FF2B5EF4-FFF2-40B4-BE49-F238E27FC236}">
              <a16:creationId xmlns:a16="http://schemas.microsoft.com/office/drawing/2014/main" id="{00000000-0008-0000-0400-000005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6" name="Line 275">
          <a:extLst>
            <a:ext uri="{FF2B5EF4-FFF2-40B4-BE49-F238E27FC236}">
              <a16:creationId xmlns:a16="http://schemas.microsoft.com/office/drawing/2014/main" id="{00000000-0008-0000-0400-000006000000}"/>
            </a:ext>
          </a:extLst>
        </xdr:cNvPr>
        <xdr:cNvSpPr>
          <a:spLocks noChangeShapeType="1"/>
        </xdr:cNvSpPr>
      </xdr:nvSpPr>
      <xdr:spPr bwMode="auto">
        <a:xfrm>
          <a:off x="4886325" y="51435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7" name="Line 276">
          <a:extLst>
            <a:ext uri="{FF2B5EF4-FFF2-40B4-BE49-F238E27FC236}">
              <a16:creationId xmlns:a16="http://schemas.microsoft.com/office/drawing/2014/main" id="{00000000-0008-0000-0400-000007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8" name="Line 277">
          <a:extLst>
            <a:ext uri="{FF2B5EF4-FFF2-40B4-BE49-F238E27FC236}">
              <a16:creationId xmlns:a16="http://schemas.microsoft.com/office/drawing/2014/main" id="{00000000-0008-0000-0400-000008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9" name="Line 278">
          <a:extLst>
            <a:ext uri="{FF2B5EF4-FFF2-40B4-BE49-F238E27FC236}">
              <a16:creationId xmlns:a16="http://schemas.microsoft.com/office/drawing/2014/main" id="{00000000-0008-0000-0400-000009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0" name="Line 279">
          <a:extLst>
            <a:ext uri="{FF2B5EF4-FFF2-40B4-BE49-F238E27FC236}">
              <a16:creationId xmlns:a16="http://schemas.microsoft.com/office/drawing/2014/main" id="{00000000-0008-0000-0400-00000A000000}"/>
            </a:ext>
          </a:extLst>
        </xdr:cNvPr>
        <xdr:cNvSpPr>
          <a:spLocks noChangeShapeType="1"/>
        </xdr:cNvSpPr>
      </xdr:nvSpPr>
      <xdr:spPr bwMode="auto">
        <a:xfrm>
          <a:off x="4886325" y="51435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1" name="Line 280">
          <a:extLst>
            <a:ext uri="{FF2B5EF4-FFF2-40B4-BE49-F238E27FC236}">
              <a16:creationId xmlns:a16="http://schemas.microsoft.com/office/drawing/2014/main" id="{00000000-0008-0000-0400-00000B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2" name="Line 281">
          <a:extLst>
            <a:ext uri="{FF2B5EF4-FFF2-40B4-BE49-F238E27FC236}">
              <a16:creationId xmlns:a16="http://schemas.microsoft.com/office/drawing/2014/main" id="{00000000-0008-0000-0400-00000C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3" name="Line 282">
          <a:extLst>
            <a:ext uri="{FF2B5EF4-FFF2-40B4-BE49-F238E27FC236}">
              <a16:creationId xmlns:a16="http://schemas.microsoft.com/office/drawing/2014/main" id="{00000000-0008-0000-0400-00000D000000}"/>
            </a:ext>
          </a:extLst>
        </xdr:cNvPr>
        <xdr:cNvSpPr>
          <a:spLocks noChangeShapeType="1"/>
        </xdr:cNvSpPr>
      </xdr:nvSpPr>
      <xdr:spPr bwMode="auto">
        <a:xfrm>
          <a:off x="4886325" y="51435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4" name="Line 283">
          <a:extLst>
            <a:ext uri="{FF2B5EF4-FFF2-40B4-BE49-F238E27FC236}">
              <a16:creationId xmlns:a16="http://schemas.microsoft.com/office/drawing/2014/main" id="{00000000-0008-0000-0400-00000E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5" name="Line 284">
          <a:extLst>
            <a:ext uri="{FF2B5EF4-FFF2-40B4-BE49-F238E27FC236}">
              <a16:creationId xmlns:a16="http://schemas.microsoft.com/office/drawing/2014/main" id="{00000000-0008-0000-0400-00000F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6" name="Line 285">
          <a:extLst>
            <a:ext uri="{FF2B5EF4-FFF2-40B4-BE49-F238E27FC236}">
              <a16:creationId xmlns:a16="http://schemas.microsoft.com/office/drawing/2014/main" id="{00000000-0008-0000-0400-000010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7" name="Line 286">
          <a:extLst>
            <a:ext uri="{FF2B5EF4-FFF2-40B4-BE49-F238E27FC236}">
              <a16:creationId xmlns:a16="http://schemas.microsoft.com/office/drawing/2014/main" id="{00000000-0008-0000-0400-000011000000}"/>
            </a:ext>
          </a:extLst>
        </xdr:cNvPr>
        <xdr:cNvSpPr>
          <a:spLocks noChangeShapeType="1"/>
        </xdr:cNvSpPr>
      </xdr:nvSpPr>
      <xdr:spPr bwMode="auto">
        <a:xfrm>
          <a:off x="4886325" y="51435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8" name="Line 287">
          <a:extLst>
            <a:ext uri="{FF2B5EF4-FFF2-40B4-BE49-F238E27FC236}">
              <a16:creationId xmlns:a16="http://schemas.microsoft.com/office/drawing/2014/main" id="{00000000-0008-0000-0400-000012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9" name="Line 288">
          <a:extLst>
            <a:ext uri="{FF2B5EF4-FFF2-40B4-BE49-F238E27FC236}">
              <a16:creationId xmlns:a16="http://schemas.microsoft.com/office/drawing/2014/main" id="{00000000-0008-0000-0400-000013000000}"/>
            </a:ext>
          </a:extLst>
        </xdr:cNvPr>
        <xdr:cNvSpPr>
          <a:spLocks noChangeShapeType="1"/>
        </xdr:cNvSpPr>
      </xdr:nvSpPr>
      <xdr:spPr bwMode="auto">
        <a:xfrm>
          <a:off x="4886325" y="51435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20" name="Line 289">
          <a:extLst>
            <a:ext uri="{FF2B5EF4-FFF2-40B4-BE49-F238E27FC236}">
              <a16:creationId xmlns:a16="http://schemas.microsoft.com/office/drawing/2014/main" id="{00000000-0008-0000-0400-000014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21" name="Line 290">
          <a:extLst>
            <a:ext uri="{FF2B5EF4-FFF2-40B4-BE49-F238E27FC236}">
              <a16:creationId xmlns:a16="http://schemas.microsoft.com/office/drawing/2014/main" id="{00000000-0008-0000-0400-000015000000}"/>
            </a:ext>
          </a:extLst>
        </xdr:cNvPr>
        <xdr:cNvSpPr>
          <a:spLocks noChangeShapeType="1"/>
        </xdr:cNvSpPr>
      </xdr:nvSpPr>
      <xdr:spPr bwMode="auto">
        <a:xfrm>
          <a:off x="4886325" y="51435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22" name="Line 291">
          <a:extLst>
            <a:ext uri="{FF2B5EF4-FFF2-40B4-BE49-F238E27FC236}">
              <a16:creationId xmlns:a16="http://schemas.microsoft.com/office/drawing/2014/main" id="{00000000-0008-0000-0400-000016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23" name="Line 292">
          <a:extLst>
            <a:ext uri="{FF2B5EF4-FFF2-40B4-BE49-F238E27FC236}">
              <a16:creationId xmlns:a16="http://schemas.microsoft.com/office/drawing/2014/main" id="{00000000-0008-0000-0400-000017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24" name="Line 293">
          <a:extLst>
            <a:ext uri="{FF2B5EF4-FFF2-40B4-BE49-F238E27FC236}">
              <a16:creationId xmlns:a16="http://schemas.microsoft.com/office/drawing/2014/main" id="{00000000-0008-0000-0400-000018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25" name="Line 294">
          <a:extLst>
            <a:ext uri="{FF2B5EF4-FFF2-40B4-BE49-F238E27FC236}">
              <a16:creationId xmlns:a16="http://schemas.microsoft.com/office/drawing/2014/main" id="{00000000-0008-0000-0400-000019000000}"/>
            </a:ext>
          </a:extLst>
        </xdr:cNvPr>
        <xdr:cNvSpPr>
          <a:spLocks noChangeShapeType="1"/>
        </xdr:cNvSpPr>
      </xdr:nvSpPr>
      <xdr:spPr bwMode="auto">
        <a:xfrm>
          <a:off x="4886325" y="51435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26" name="Line 295">
          <a:extLst>
            <a:ext uri="{FF2B5EF4-FFF2-40B4-BE49-F238E27FC236}">
              <a16:creationId xmlns:a16="http://schemas.microsoft.com/office/drawing/2014/main" id="{00000000-0008-0000-0400-00001A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27" name="Line 296">
          <a:extLst>
            <a:ext uri="{FF2B5EF4-FFF2-40B4-BE49-F238E27FC236}">
              <a16:creationId xmlns:a16="http://schemas.microsoft.com/office/drawing/2014/main" id="{00000000-0008-0000-0400-00001B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28" name="Line 297">
          <a:extLst>
            <a:ext uri="{FF2B5EF4-FFF2-40B4-BE49-F238E27FC236}">
              <a16:creationId xmlns:a16="http://schemas.microsoft.com/office/drawing/2014/main" id="{00000000-0008-0000-0400-00001C000000}"/>
            </a:ext>
          </a:extLst>
        </xdr:cNvPr>
        <xdr:cNvSpPr>
          <a:spLocks noChangeShapeType="1"/>
        </xdr:cNvSpPr>
      </xdr:nvSpPr>
      <xdr:spPr bwMode="auto">
        <a:xfrm>
          <a:off x="4886325" y="51435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29" name="Line 298">
          <a:extLst>
            <a:ext uri="{FF2B5EF4-FFF2-40B4-BE49-F238E27FC236}">
              <a16:creationId xmlns:a16="http://schemas.microsoft.com/office/drawing/2014/main" id="{00000000-0008-0000-0400-00001D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30" name="Line 299">
          <a:extLst>
            <a:ext uri="{FF2B5EF4-FFF2-40B4-BE49-F238E27FC236}">
              <a16:creationId xmlns:a16="http://schemas.microsoft.com/office/drawing/2014/main" id="{00000000-0008-0000-0400-00001E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31" name="Line 300">
          <a:extLst>
            <a:ext uri="{FF2B5EF4-FFF2-40B4-BE49-F238E27FC236}">
              <a16:creationId xmlns:a16="http://schemas.microsoft.com/office/drawing/2014/main" id="{00000000-0008-0000-0400-00001F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32" name="Line 301">
          <a:extLst>
            <a:ext uri="{FF2B5EF4-FFF2-40B4-BE49-F238E27FC236}">
              <a16:creationId xmlns:a16="http://schemas.microsoft.com/office/drawing/2014/main" id="{00000000-0008-0000-0400-000020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33" name="Line 302">
          <a:extLst>
            <a:ext uri="{FF2B5EF4-FFF2-40B4-BE49-F238E27FC236}">
              <a16:creationId xmlns:a16="http://schemas.microsoft.com/office/drawing/2014/main" id="{00000000-0008-0000-0400-000021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34" name="Line 303">
          <a:extLst>
            <a:ext uri="{FF2B5EF4-FFF2-40B4-BE49-F238E27FC236}">
              <a16:creationId xmlns:a16="http://schemas.microsoft.com/office/drawing/2014/main" id="{00000000-0008-0000-0400-000022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35" name="Line 304">
          <a:extLst>
            <a:ext uri="{FF2B5EF4-FFF2-40B4-BE49-F238E27FC236}">
              <a16:creationId xmlns:a16="http://schemas.microsoft.com/office/drawing/2014/main" id="{00000000-0008-0000-0400-000023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36" name="Line 305">
          <a:extLst>
            <a:ext uri="{FF2B5EF4-FFF2-40B4-BE49-F238E27FC236}">
              <a16:creationId xmlns:a16="http://schemas.microsoft.com/office/drawing/2014/main" id="{00000000-0008-0000-0400-000024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37" name="Line 306">
          <a:extLst>
            <a:ext uri="{FF2B5EF4-FFF2-40B4-BE49-F238E27FC236}">
              <a16:creationId xmlns:a16="http://schemas.microsoft.com/office/drawing/2014/main" id="{00000000-0008-0000-0400-000025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38" name="Line 307">
          <a:extLst>
            <a:ext uri="{FF2B5EF4-FFF2-40B4-BE49-F238E27FC236}">
              <a16:creationId xmlns:a16="http://schemas.microsoft.com/office/drawing/2014/main" id="{00000000-0008-0000-0400-000026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39" name="Line 308">
          <a:extLst>
            <a:ext uri="{FF2B5EF4-FFF2-40B4-BE49-F238E27FC236}">
              <a16:creationId xmlns:a16="http://schemas.microsoft.com/office/drawing/2014/main" id="{00000000-0008-0000-0400-000027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40" name="Line 309">
          <a:extLst>
            <a:ext uri="{FF2B5EF4-FFF2-40B4-BE49-F238E27FC236}">
              <a16:creationId xmlns:a16="http://schemas.microsoft.com/office/drawing/2014/main" id="{00000000-0008-0000-0400-000028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41" name="Line 310">
          <a:extLst>
            <a:ext uri="{FF2B5EF4-FFF2-40B4-BE49-F238E27FC236}">
              <a16:creationId xmlns:a16="http://schemas.microsoft.com/office/drawing/2014/main" id="{00000000-0008-0000-0400-000029000000}"/>
            </a:ext>
          </a:extLst>
        </xdr:cNvPr>
        <xdr:cNvSpPr>
          <a:spLocks noChangeShapeType="1"/>
        </xdr:cNvSpPr>
      </xdr:nvSpPr>
      <xdr:spPr bwMode="auto">
        <a:xfrm>
          <a:off x="4886325" y="51435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42" name="Line 311">
          <a:extLst>
            <a:ext uri="{FF2B5EF4-FFF2-40B4-BE49-F238E27FC236}">
              <a16:creationId xmlns:a16="http://schemas.microsoft.com/office/drawing/2014/main" id="{00000000-0008-0000-0400-00002A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43" name="Line 312">
          <a:extLst>
            <a:ext uri="{FF2B5EF4-FFF2-40B4-BE49-F238E27FC236}">
              <a16:creationId xmlns:a16="http://schemas.microsoft.com/office/drawing/2014/main" id="{00000000-0008-0000-0400-00002B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44" name="Line 313">
          <a:extLst>
            <a:ext uri="{FF2B5EF4-FFF2-40B4-BE49-F238E27FC236}">
              <a16:creationId xmlns:a16="http://schemas.microsoft.com/office/drawing/2014/main" id="{00000000-0008-0000-0400-00002C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45" name="Line 314">
          <a:extLst>
            <a:ext uri="{FF2B5EF4-FFF2-40B4-BE49-F238E27FC236}">
              <a16:creationId xmlns:a16="http://schemas.microsoft.com/office/drawing/2014/main" id="{00000000-0008-0000-0400-00002D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46" name="Line 315">
          <a:extLst>
            <a:ext uri="{FF2B5EF4-FFF2-40B4-BE49-F238E27FC236}">
              <a16:creationId xmlns:a16="http://schemas.microsoft.com/office/drawing/2014/main" id="{00000000-0008-0000-0400-00002E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47" name="Line 316">
          <a:extLst>
            <a:ext uri="{FF2B5EF4-FFF2-40B4-BE49-F238E27FC236}">
              <a16:creationId xmlns:a16="http://schemas.microsoft.com/office/drawing/2014/main" id="{00000000-0008-0000-0400-00002F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48" name="Line 317">
          <a:extLst>
            <a:ext uri="{FF2B5EF4-FFF2-40B4-BE49-F238E27FC236}">
              <a16:creationId xmlns:a16="http://schemas.microsoft.com/office/drawing/2014/main" id="{00000000-0008-0000-0400-000030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49" name="Line 318">
          <a:extLst>
            <a:ext uri="{FF2B5EF4-FFF2-40B4-BE49-F238E27FC236}">
              <a16:creationId xmlns:a16="http://schemas.microsoft.com/office/drawing/2014/main" id="{00000000-0008-0000-0400-000031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50" name="Line 319">
          <a:extLst>
            <a:ext uri="{FF2B5EF4-FFF2-40B4-BE49-F238E27FC236}">
              <a16:creationId xmlns:a16="http://schemas.microsoft.com/office/drawing/2014/main" id="{00000000-0008-0000-0400-000032000000}"/>
            </a:ext>
          </a:extLst>
        </xdr:cNvPr>
        <xdr:cNvSpPr>
          <a:spLocks noChangeShapeType="1"/>
        </xdr:cNvSpPr>
      </xdr:nvSpPr>
      <xdr:spPr bwMode="auto">
        <a:xfrm>
          <a:off x="4886325" y="51435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51" name="Line 320">
          <a:extLst>
            <a:ext uri="{FF2B5EF4-FFF2-40B4-BE49-F238E27FC236}">
              <a16:creationId xmlns:a16="http://schemas.microsoft.com/office/drawing/2014/main" id="{00000000-0008-0000-0400-000033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52" name="Line 321">
          <a:extLst>
            <a:ext uri="{FF2B5EF4-FFF2-40B4-BE49-F238E27FC236}">
              <a16:creationId xmlns:a16="http://schemas.microsoft.com/office/drawing/2014/main" id="{00000000-0008-0000-0400-000034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53" name="Line 322">
          <a:extLst>
            <a:ext uri="{FF2B5EF4-FFF2-40B4-BE49-F238E27FC236}">
              <a16:creationId xmlns:a16="http://schemas.microsoft.com/office/drawing/2014/main" id="{00000000-0008-0000-0400-000035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54" name="Line 323">
          <a:extLst>
            <a:ext uri="{FF2B5EF4-FFF2-40B4-BE49-F238E27FC236}">
              <a16:creationId xmlns:a16="http://schemas.microsoft.com/office/drawing/2014/main" id="{00000000-0008-0000-0400-000036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55" name="Line 324">
          <a:extLst>
            <a:ext uri="{FF2B5EF4-FFF2-40B4-BE49-F238E27FC236}">
              <a16:creationId xmlns:a16="http://schemas.microsoft.com/office/drawing/2014/main" id="{00000000-0008-0000-0400-000037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56" name="Line 325">
          <a:extLst>
            <a:ext uri="{FF2B5EF4-FFF2-40B4-BE49-F238E27FC236}">
              <a16:creationId xmlns:a16="http://schemas.microsoft.com/office/drawing/2014/main" id="{00000000-0008-0000-0400-000038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57" name="Line 326">
          <a:extLst>
            <a:ext uri="{FF2B5EF4-FFF2-40B4-BE49-F238E27FC236}">
              <a16:creationId xmlns:a16="http://schemas.microsoft.com/office/drawing/2014/main" id="{00000000-0008-0000-0400-000039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58" name="Line 327">
          <a:extLst>
            <a:ext uri="{FF2B5EF4-FFF2-40B4-BE49-F238E27FC236}">
              <a16:creationId xmlns:a16="http://schemas.microsoft.com/office/drawing/2014/main" id="{00000000-0008-0000-0400-00003A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59" name="Line 328">
          <a:extLst>
            <a:ext uri="{FF2B5EF4-FFF2-40B4-BE49-F238E27FC236}">
              <a16:creationId xmlns:a16="http://schemas.microsoft.com/office/drawing/2014/main" id="{00000000-0008-0000-0400-00003B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60" name="Line 329">
          <a:extLst>
            <a:ext uri="{FF2B5EF4-FFF2-40B4-BE49-F238E27FC236}">
              <a16:creationId xmlns:a16="http://schemas.microsoft.com/office/drawing/2014/main" id="{00000000-0008-0000-0400-00003C000000}"/>
            </a:ext>
          </a:extLst>
        </xdr:cNvPr>
        <xdr:cNvSpPr>
          <a:spLocks noChangeShapeType="1"/>
        </xdr:cNvSpPr>
      </xdr:nvSpPr>
      <xdr:spPr bwMode="auto">
        <a:xfrm>
          <a:off x="4886325" y="51435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61" name="Line 330">
          <a:extLst>
            <a:ext uri="{FF2B5EF4-FFF2-40B4-BE49-F238E27FC236}">
              <a16:creationId xmlns:a16="http://schemas.microsoft.com/office/drawing/2014/main" id="{00000000-0008-0000-0400-00003D000000}"/>
            </a:ext>
          </a:extLst>
        </xdr:cNvPr>
        <xdr:cNvSpPr>
          <a:spLocks noChangeShapeType="1"/>
        </xdr:cNvSpPr>
      </xdr:nvSpPr>
      <xdr:spPr bwMode="auto">
        <a:xfrm>
          <a:off x="4886325" y="51435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62" name="Line 331">
          <a:extLst>
            <a:ext uri="{FF2B5EF4-FFF2-40B4-BE49-F238E27FC236}">
              <a16:creationId xmlns:a16="http://schemas.microsoft.com/office/drawing/2014/main" id="{00000000-0008-0000-0400-00003E000000}"/>
            </a:ext>
          </a:extLst>
        </xdr:cNvPr>
        <xdr:cNvSpPr>
          <a:spLocks noChangeShapeType="1"/>
        </xdr:cNvSpPr>
      </xdr:nvSpPr>
      <xdr:spPr bwMode="auto">
        <a:xfrm>
          <a:off x="4886325" y="51435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63" name="Line 332">
          <a:extLst>
            <a:ext uri="{FF2B5EF4-FFF2-40B4-BE49-F238E27FC236}">
              <a16:creationId xmlns:a16="http://schemas.microsoft.com/office/drawing/2014/main" id="{00000000-0008-0000-0400-00003F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64" name="Line 333">
          <a:extLst>
            <a:ext uri="{FF2B5EF4-FFF2-40B4-BE49-F238E27FC236}">
              <a16:creationId xmlns:a16="http://schemas.microsoft.com/office/drawing/2014/main" id="{00000000-0008-0000-0400-000040000000}"/>
            </a:ext>
          </a:extLst>
        </xdr:cNvPr>
        <xdr:cNvSpPr>
          <a:spLocks noChangeShapeType="1"/>
        </xdr:cNvSpPr>
      </xdr:nvSpPr>
      <xdr:spPr bwMode="auto">
        <a:xfrm>
          <a:off x="4886325" y="51435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65" name="Line 334">
          <a:extLst>
            <a:ext uri="{FF2B5EF4-FFF2-40B4-BE49-F238E27FC236}">
              <a16:creationId xmlns:a16="http://schemas.microsoft.com/office/drawing/2014/main" id="{00000000-0008-0000-0400-000041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66" name="Line 335">
          <a:extLst>
            <a:ext uri="{FF2B5EF4-FFF2-40B4-BE49-F238E27FC236}">
              <a16:creationId xmlns:a16="http://schemas.microsoft.com/office/drawing/2014/main" id="{00000000-0008-0000-0400-000042000000}"/>
            </a:ext>
          </a:extLst>
        </xdr:cNvPr>
        <xdr:cNvSpPr>
          <a:spLocks noChangeShapeType="1"/>
        </xdr:cNvSpPr>
      </xdr:nvSpPr>
      <xdr:spPr bwMode="auto">
        <a:xfrm>
          <a:off x="4886325" y="51435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67" name="Line 336">
          <a:extLst>
            <a:ext uri="{FF2B5EF4-FFF2-40B4-BE49-F238E27FC236}">
              <a16:creationId xmlns:a16="http://schemas.microsoft.com/office/drawing/2014/main" id="{00000000-0008-0000-0400-000043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68" name="Line 337">
          <a:extLst>
            <a:ext uri="{FF2B5EF4-FFF2-40B4-BE49-F238E27FC236}">
              <a16:creationId xmlns:a16="http://schemas.microsoft.com/office/drawing/2014/main" id="{00000000-0008-0000-0400-000044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69" name="Line 338">
          <a:extLst>
            <a:ext uri="{FF2B5EF4-FFF2-40B4-BE49-F238E27FC236}">
              <a16:creationId xmlns:a16="http://schemas.microsoft.com/office/drawing/2014/main" id="{00000000-0008-0000-0400-000045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70" name="Line 339">
          <a:extLst>
            <a:ext uri="{FF2B5EF4-FFF2-40B4-BE49-F238E27FC236}">
              <a16:creationId xmlns:a16="http://schemas.microsoft.com/office/drawing/2014/main" id="{00000000-0008-0000-0400-000046000000}"/>
            </a:ext>
          </a:extLst>
        </xdr:cNvPr>
        <xdr:cNvSpPr>
          <a:spLocks noChangeShapeType="1"/>
        </xdr:cNvSpPr>
      </xdr:nvSpPr>
      <xdr:spPr bwMode="auto">
        <a:xfrm>
          <a:off x="4886325" y="51435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71" name="Line 340">
          <a:extLst>
            <a:ext uri="{FF2B5EF4-FFF2-40B4-BE49-F238E27FC236}">
              <a16:creationId xmlns:a16="http://schemas.microsoft.com/office/drawing/2014/main" id="{00000000-0008-0000-0400-000047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72" name="Line 341">
          <a:extLst>
            <a:ext uri="{FF2B5EF4-FFF2-40B4-BE49-F238E27FC236}">
              <a16:creationId xmlns:a16="http://schemas.microsoft.com/office/drawing/2014/main" id="{00000000-0008-0000-0400-000048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73" name="Line 342">
          <a:extLst>
            <a:ext uri="{FF2B5EF4-FFF2-40B4-BE49-F238E27FC236}">
              <a16:creationId xmlns:a16="http://schemas.microsoft.com/office/drawing/2014/main" id="{00000000-0008-0000-0400-000049000000}"/>
            </a:ext>
          </a:extLst>
        </xdr:cNvPr>
        <xdr:cNvSpPr>
          <a:spLocks noChangeShapeType="1"/>
        </xdr:cNvSpPr>
      </xdr:nvSpPr>
      <xdr:spPr bwMode="auto">
        <a:xfrm>
          <a:off x="4886325" y="51435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74" name="Line 343">
          <a:extLst>
            <a:ext uri="{FF2B5EF4-FFF2-40B4-BE49-F238E27FC236}">
              <a16:creationId xmlns:a16="http://schemas.microsoft.com/office/drawing/2014/main" id="{00000000-0008-0000-0400-00004A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75" name="Line 344">
          <a:extLst>
            <a:ext uri="{FF2B5EF4-FFF2-40B4-BE49-F238E27FC236}">
              <a16:creationId xmlns:a16="http://schemas.microsoft.com/office/drawing/2014/main" id="{00000000-0008-0000-0400-00004B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76" name="Line 345">
          <a:extLst>
            <a:ext uri="{FF2B5EF4-FFF2-40B4-BE49-F238E27FC236}">
              <a16:creationId xmlns:a16="http://schemas.microsoft.com/office/drawing/2014/main" id="{00000000-0008-0000-0400-00004C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77" name="Line 346">
          <a:extLst>
            <a:ext uri="{FF2B5EF4-FFF2-40B4-BE49-F238E27FC236}">
              <a16:creationId xmlns:a16="http://schemas.microsoft.com/office/drawing/2014/main" id="{00000000-0008-0000-0400-00004D000000}"/>
            </a:ext>
          </a:extLst>
        </xdr:cNvPr>
        <xdr:cNvSpPr>
          <a:spLocks noChangeShapeType="1"/>
        </xdr:cNvSpPr>
      </xdr:nvSpPr>
      <xdr:spPr bwMode="auto">
        <a:xfrm>
          <a:off x="4886325" y="51435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78" name="Line 347">
          <a:extLst>
            <a:ext uri="{FF2B5EF4-FFF2-40B4-BE49-F238E27FC236}">
              <a16:creationId xmlns:a16="http://schemas.microsoft.com/office/drawing/2014/main" id="{00000000-0008-0000-0400-00004E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79" name="Line 348">
          <a:extLst>
            <a:ext uri="{FF2B5EF4-FFF2-40B4-BE49-F238E27FC236}">
              <a16:creationId xmlns:a16="http://schemas.microsoft.com/office/drawing/2014/main" id="{00000000-0008-0000-0400-00004F000000}"/>
            </a:ext>
          </a:extLst>
        </xdr:cNvPr>
        <xdr:cNvSpPr>
          <a:spLocks noChangeShapeType="1"/>
        </xdr:cNvSpPr>
      </xdr:nvSpPr>
      <xdr:spPr bwMode="auto">
        <a:xfrm>
          <a:off x="4886325" y="51435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80" name="Line 349">
          <a:extLst>
            <a:ext uri="{FF2B5EF4-FFF2-40B4-BE49-F238E27FC236}">
              <a16:creationId xmlns:a16="http://schemas.microsoft.com/office/drawing/2014/main" id="{00000000-0008-0000-0400-000050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81" name="Line 350">
          <a:extLst>
            <a:ext uri="{FF2B5EF4-FFF2-40B4-BE49-F238E27FC236}">
              <a16:creationId xmlns:a16="http://schemas.microsoft.com/office/drawing/2014/main" id="{00000000-0008-0000-0400-000051000000}"/>
            </a:ext>
          </a:extLst>
        </xdr:cNvPr>
        <xdr:cNvSpPr>
          <a:spLocks noChangeShapeType="1"/>
        </xdr:cNvSpPr>
      </xdr:nvSpPr>
      <xdr:spPr bwMode="auto">
        <a:xfrm>
          <a:off x="4886325" y="51435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82" name="Line 351">
          <a:extLst>
            <a:ext uri="{FF2B5EF4-FFF2-40B4-BE49-F238E27FC236}">
              <a16:creationId xmlns:a16="http://schemas.microsoft.com/office/drawing/2014/main" id="{00000000-0008-0000-0400-000052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83" name="Line 352">
          <a:extLst>
            <a:ext uri="{FF2B5EF4-FFF2-40B4-BE49-F238E27FC236}">
              <a16:creationId xmlns:a16="http://schemas.microsoft.com/office/drawing/2014/main" id="{00000000-0008-0000-0400-000053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84" name="Line 353">
          <a:extLst>
            <a:ext uri="{FF2B5EF4-FFF2-40B4-BE49-F238E27FC236}">
              <a16:creationId xmlns:a16="http://schemas.microsoft.com/office/drawing/2014/main" id="{00000000-0008-0000-0400-000054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85" name="Line 354">
          <a:extLst>
            <a:ext uri="{FF2B5EF4-FFF2-40B4-BE49-F238E27FC236}">
              <a16:creationId xmlns:a16="http://schemas.microsoft.com/office/drawing/2014/main" id="{00000000-0008-0000-0400-000055000000}"/>
            </a:ext>
          </a:extLst>
        </xdr:cNvPr>
        <xdr:cNvSpPr>
          <a:spLocks noChangeShapeType="1"/>
        </xdr:cNvSpPr>
      </xdr:nvSpPr>
      <xdr:spPr bwMode="auto">
        <a:xfrm>
          <a:off x="4886325" y="51435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86" name="Line 355">
          <a:extLst>
            <a:ext uri="{FF2B5EF4-FFF2-40B4-BE49-F238E27FC236}">
              <a16:creationId xmlns:a16="http://schemas.microsoft.com/office/drawing/2014/main" id="{00000000-0008-0000-0400-000056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87" name="Line 356">
          <a:extLst>
            <a:ext uri="{FF2B5EF4-FFF2-40B4-BE49-F238E27FC236}">
              <a16:creationId xmlns:a16="http://schemas.microsoft.com/office/drawing/2014/main" id="{00000000-0008-0000-0400-000057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88" name="Line 357">
          <a:extLst>
            <a:ext uri="{FF2B5EF4-FFF2-40B4-BE49-F238E27FC236}">
              <a16:creationId xmlns:a16="http://schemas.microsoft.com/office/drawing/2014/main" id="{00000000-0008-0000-0400-000058000000}"/>
            </a:ext>
          </a:extLst>
        </xdr:cNvPr>
        <xdr:cNvSpPr>
          <a:spLocks noChangeShapeType="1"/>
        </xdr:cNvSpPr>
      </xdr:nvSpPr>
      <xdr:spPr bwMode="auto">
        <a:xfrm>
          <a:off x="4886325" y="51435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89" name="Line 358">
          <a:extLst>
            <a:ext uri="{FF2B5EF4-FFF2-40B4-BE49-F238E27FC236}">
              <a16:creationId xmlns:a16="http://schemas.microsoft.com/office/drawing/2014/main" id="{00000000-0008-0000-0400-000059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90" name="Line 359">
          <a:extLst>
            <a:ext uri="{FF2B5EF4-FFF2-40B4-BE49-F238E27FC236}">
              <a16:creationId xmlns:a16="http://schemas.microsoft.com/office/drawing/2014/main" id="{00000000-0008-0000-0400-00005A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91" name="Line 360">
          <a:extLst>
            <a:ext uri="{FF2B5EF4-FFF2-40B4-BE49-F238E27FC236}">
              <a16:creationId xmlns:a16="http://schemas.microsoft.com/office/drawing/2014/main" id="{00000000-0008-0000-0400-00005B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92" name="Line 361">
          <a:extLst>
            <a:ext uri="{FF2B5EF4-FFF2-40B4-BE49-F238E27FC236}">
              <a16:creationId xmlns:a16="http://schemas.microsoft.com/office/drawing/2014/main" id="{00000000-0008-0000-0400-00005C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93" name="Line 362">
          <a:extLst>
            <a:ext uri="{FF2B5EF4-FFF2-40B4-BE49-F238E27FC236}">
              <a16:creationId xmlns:a16="http://schemas.microsoft.com/office/drawing/2014/main" id="{00000000-0008-0000-0400-00005D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94" name="Line 363">
          <a:extLst>
            <a:ext uri="{FF2B5EF4-FFF2-40B4-BE49-F238E27FC236}">
              <a16:creationId xmlns:a16="http://schemas.microsoft.com/office/drawing/2014/main" id="{00000000-0008-0000-0400-00005E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95" name="Line 364">
          <a:extLst>
            <a:ext uri="{FF2B5EF4-FFF2-40B4-BE49-F238E27FC236}">
              <a16:creationId xmlns:a16="http://schemas.microsoft.com/office/drawing/2014/main" id="{00000000-0008-0000-0400-00005F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96" name="Line 365">
          <a:extLst>
            <a:ext uri="{FF2B5EF4-FFF2-40B4-BE49-F238E27FC236}">
              <a16:creationId xmlns:a16="http://schemas.microsoft.com/office/drawing/2014/main" id="{00000000-0008-0000-0400-000060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97" name="Line 366">
          <a:extLst>
            <a:ext uri="{FF2B5EF4-FFF2-40B4-BE49-F238E27FC236}">
              <a16:creationId xmlns:a16="http://schemas.microsoft.com/office/drawing/2014/main" id="{00000000-0008-0000-0400-000061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98" name="Line 367">
          <a:extLst>
            <a:ext uri="{FF2B5EF4-FFF2-40B4-BE49-F238E27FC236}">
              <a16:creationId xmlns:a16="http://schemas.microsoft.com/office/drawing/2014/main" id="{00000000-0008-0000-0400-000062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99" name="Line 368">
          <a:extLst>
            <a:ext uri="{FF2B5EF4-FFF2-40B4-BE49-F238E27FC236}">
              <a16:creationId xmlns:a16="http://schemas.microsoft.com/office/drawing/2014/main" id="{00000000-0008-0000-0400-000063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00" name="Line 369">
          <a:extLst>
            <a:ext uri="{FF2B5EF4-FFF2-40B4-BE49-F238E27FC236}">
              <a16:creationId xmlns:a16="http://schemas.microsoft.com/office/drawing/2014/main" id="{00000000-0008-0000-0400-000064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01" name="Line 370">
          <a:extLst>
            <a:ext uri="{FF2B5EF4-FFF2-40B4-BE49-F238E27FC236}">
              <a16:creationId xmlns:a16="http://schemas.microsoft.com/office/drawing/2014/main" id="{00000000-0008-0000-0400-000065000000}"/>
            </a:ext>
          </a:extLst>
        </xdr:cNvPr>
        <xdr:cNvSpPr>
          <a:spLocks noChangeShapeType="1"/>
        </xdr:cNvSpPr>
      </xdr:nvSpPr>
      <xdr:spPr bwMode="auto">
        <a:xfrm>
          <a:off x="4886325" y="51435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02" name="Line 371">
          <a:extLst>
            <a:ext uri="{FF2B5EF4-FFF2-40B4-BE49-F238E27FC236}">
              <a16:creationId xmlns:a16="http://schemas.microsoft.com/office/drawing/2014/main" id="{00000000-0008-0000-0400-000066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03" name="Line 372">
          <a:extLst>
            <a:ext uri="{FF2B5EF4-FFF2-40B4-BE49-F238E27FC236}">
              <a16:creationId xmlns:a16="http://schemas.microsoft.com/office/drawing/2014/main" id="{00000000-0008-0000-0400-000067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04" name="Line 373">
          <a:extLst>
            <a:ext uri="{FF2B5EF4-FFF2-40B4-BE49-F238E27FC236}">
              <a16:creationId xmlns:a16="http://schemas.microsoft.com/office/drawing/2014/main" id="{00000000-0008-0000-0400-000068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05" name="Line 374">
          <a:extLst>
            <a:ext uri="{FF2B5EF4-FFF2-40B4-BE49-F238E27FC236}">
              <a16:creationId xmlns:a16="http://schemas.microsoft.com/office/drawing/2014/main" id="{00000000-0008-0000-0400-000069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06" name="Line 375">
          <a:extLst>
            <a:ext uri="{FF2B5EF4-FFF2-40B4-BE49-F238E27FC236}">
              <a16:creationId xmlns:a16="http://schemas.microsoft.com/office/drawing/2014/main" id="{00000000-0008-0000-0400-00006A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07" name="Line 376">
          <a:extLst>
            <a:ext uri="{FF2B5EF4-FFF2-40B4-BE49-F238E27FC236}">
              <a16:creationId xmlns:a16="http://schemas.microsoft.com/office/drawing/2014/main" id="{00000000-0008-0000-0400-00006B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08" name="Line 377">
          <a:extLst>
            <a:ext uri="{FF2B5EF4-FFF2-40B4-BE49-F238E27FC236}">
              <a16:creationId xmlns:a16="http://schemas.microsoft.com/office/drawing/2014/main" id="{00000000-0008-0000-0400-00006C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09" name="Line 378">
          <a:extLst>
            <a:ext uri="{FF2B5EF4-FFF2-40B4-BE49-F238E27FC236}">
              <a16:creationId xmlns:a16="http://schemas.microsoft.com/office/drawing/2014/main" id="{00000000-0008-0000-0400-00006D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10" name="Line 379">
          <a:extLst>
            <a:ext uri="{FF2B5EF4-FFF2-40B4-BE49-F238E27FC236}">
              <a16:creationId xmlns:a16="http://schemas.microsoft.com/office/drawing/2014/main" id="{00000000-0008-0000-0400-00006E000000}"/>
            </a:ext>
          </a:extLst>
        </xdr:cNvPr>
        <xdr:cNvSpPr>
          <a:spLocks noChangeShapeType="1"/>
        </xdr:cNvSpPr>
      </xdr:nvSpPr>
      <xdr:spPr bwMode="auto">
        <a:xfrm>
          <a:off x="4886325" y="51435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11" name="Line 380">
          <a:extLst>
            <a:ext uri="{FF2B5EF4-FFF2-40B4-BE49-F238E27FC236}">
              <a16:creationId xmlns:a16="http://schemas.microsoft.com/office/drawing/2014/main" id="{00000000-0008-0000-0400-00006F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12" name="Line 381">
          <a:extLst>
            <a:ext uri="{FF2B5EF4-FFF2-40B4-BE49-F238E27FC236}">
              <a16:creationId xmlns:a16="http://schemas.microsoft.com/office/drawing/2014/main" id="{00000000-0008-0000-0400-000070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13" name="Line 382">
          <a:extLst>
            <a:ext uri="{FF2B5EF4-FFF2-40B4-BE49-F238E27FC236}">
              <a16:creationId xmlns:a16="http://schemas.microsoft.com/office/drawing/2014/main" id="{00000000-0008-0000-0400-000071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14" name="Line 383">
          <a:extLst>
            <a:ext uri="{FF2B5EF4-FFF2-40B4-BE49-F238E27FC236}">
              <a16:creationId xmlns:a16="http://schemas.microsoft.com/office/drawing/2014/main" id="{00000000-0008-0000-0400-000072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15" name="Line 384">
          <a:extLst>
            <a:ext uri="{FF2B5EF4-FFF2-40B4-BE49-F238E27FC236}">
              <a16:creationId xmlns:a16="http://schemas.microsoft.com/office/drawing/2014/main" id="{00000000-0008-0000-0400-000073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16" name="Line 385">
          <a:extLst>
            <a:ext uri="{FF2B5EF4-FFF2-40B4-BE49-F238E27FC236}">
              <a16:creationId xmlns:a16="http://schemas.microsoft.com/office/drawing/2014/main" id="{00000000-0008-0000-0400-000074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17" name="Line 386">
          <a:extLst>
            <a:ext uri="{FF2B5EF4-FFF2-40B4-BE49-F238E27FC236}">
              <a16:creationId xmlns:a16="http://schemas.microsoft.com/office/drawing/2014/main" id="{00000000-0008-0000-0400-000075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18" name="Line 387">
          <a:extLst>
            <a:ext uri="{FF2B5EF4-FFF2-40B4-BE49-F238E27FC236}">
              <a16:creationId xmlns:a16="http://schemas.microsoft.com/office/drawing/2014/main" id="{00000000-0008-0000-0400-000076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19" name="Line 388">
          <a:extLst>
            <a:ext uri="{FF2B5EF4-FFF2-40B4-BE49-F238E27FC236}">
              <a16:creationId xmlns:a16="http://schemas.microsoft.com/office/drawing/2014/main" id="{00000000-0008-0000-0400-000077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20" name="Line 389">
          <a:extLst>
            <a:ext uri="{FF2B5EF4-FFF2-40B4-BE49-F238E27FC236}">
              <a16:creationId xmlns:a16="http://schemas.microsoft.com/office/drawing/2014/main" id="{00000000-0008-0000-0400-000078000000}"/>
            </a:ext>
          </a:extLst>
        </xdr:cNvPr>
        <xdr:cNvSpPr>
          <a:spLocks noChangeShapeType="1"/>
        </xdr:cNvSpPr>
      </xdr:nvSpPr>
      <xdr:spPr bwMode="auto">
        <a:xfrm>
          <a:off x="4886325" y="51435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21" name="Line 390">
          <a:extLst>
            <a:ext uri="{FF2B5EF4-FFF2-40B4-BE49-F238E27FC236}">
              <a16:creationId xmlns:a16="http://schemas.microsoft.com/office/drawing/2014/main" id="{00000000-0008-0000-0400-000079000000}"/>
            </a:ext>
          </a:extLst>
        </xdr:cNvPr>
        <xdr:cNvSpPr>
          <a:spLocks noChangeShapeType="1"/>
        </xdr:cNvSpPr>
      </xdr:nvSpPr>
      <xdr:spPr bwMode="auto">
        <a:xfrm>
          <a:off x="4886325" y="51435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22" name="Line 391">
          <a:extLst>
            <a:ext uri="{FF2B5EF4-FFF2-40B4-BE49-F238E27FC236}">
              <a16:creationId xmlns:a16="http://schemas.microsoft.com/office/drawing/2014/main" id="{00000000-0008-0000-0400-00007A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23" name="Line 392">
          <a:extLst>
            <a:ext uri="{FF2B5EF4-FFF2-40B4-BE49-F238E27FC236}">
              <a16:creationId xmlns:a16="http://schemas.microsoft.com/office/drawing/2014/main" id="{00000000-0008-0000-0400-00007B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24" name="Line 393">
          <a:extLst>
            <a:ext uri="{FF2B5EF4-FFF2-40B4-BE49-F238E27FC236}">
              <a16:creationId xmlns:a16="http://schemas.microsoft.com/office/drawing/2014/main" id="{00000000-0008-0000-0400-00007C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25" name="Line 394">
          <a:extLst>
            <a:ext uri="{FF2B5EF4-FFF2-40B4-BE49-F238E27FC236}">
              <a16:creationId xmlns:a16="http://schemas.microsoft.com/office/drawing/2014/main" id="{00000000-0008-0000-0400-00007D000000}"/>
            </a:ext>
          </a:extLst>
        </xdr:cNvPr>
        <xdr:cNvSpPr>
          <a:spLocks noChangeShapeType="1"/>
        </xdr:cNvSpPr>
      </xdr:nvSpPr>
      <xdr:spPr bwMode="auto">
        <a:xfrm>
          <a:off x="4886325" y="51435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26" name="Line 395">
          <a:extLst>
            <a:ext uri="{FF2B5EF4-FFF2-40B4-BE49-F238E27FC236}">
              <a16:creationId xmlns:a16="http://schemas.microsoft.com/office/drawing/2014/main" id="{00000000-0008-0000-0400-00007E000000}"/>
            </a:ext>
          </a:extLst>
        </xdr:cNvPr>
        <xdr:cNvSpPr>
          <a:spLocks noChangeShapeType="1"/>
        </xdr:cNvSpPr>
      </xdr:nvSpPr>
      <xdr:spPr bwMode="auto">
        <a:xfrm>
          <a:off x="4886325" y="51435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27" name="Line 396">
          <a:extLst>
            <a:ext uri="{FF2B5EF4-FFF2-40B4-BE49-F238E27FC236}">
              <a16:creationId xmlns:a16="http://schemas.microsoft.com/office/drawing/2014/main" id="{00000000-0008-0000-0400-00007F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28" name="Line 397">
          <a:extLst>
            <a:ext uri="{FF2B5EF4-FFF2-40B4-BE49-F238E27FC236}">
              <a16:creationId xmlns:a16="http://schemas.microsoft.com/office/drawing/2014/main" id="{00000000-0008-0000-0400-000080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29" name="Line 398">
          <a:extLst>
            <a:ext uri="{FF2B5EF4-FFF2-40B4-BE49-F238E27FC236}">
              <a16:creationId xmlns:a16="http://schemas.microsoft.com/office/drawing/2014/main" id="{00000000-0008-0000-0400-000081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30" name="Line 399">
          <a:extLst>
            <a:ext uri="{FF2B5EF4-FFF2-40B4-BE49-F238E27FC236}">
              <a16:creationId xmlns:a16="http://schemas.microsoft.com/office/drawing/2014/main" id="{00000000-0008-0000-0400-000082000000}"/>
            </a:ext>
          </a:extLst>
        </xdr:cNvPr>
        <xdr:cNvSpPr>
          <a:spLocks noChangeShapeType="1"/>
        </xdr:cNvSpPr>
      </xdr:nvSpPr>
      <xdr:spPr bwMode="auto">
        <a:xfrm>
          <a:off x="4886325" y="51435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31" name="Line 400">
          <a:extLst>
            <a:ext uri="{FF2B5EF4-FFF2-40B4-BE49-F238E27FC236}">
              <a16:creationId xmlns:a16="http://schemas.microsoft.com/office/drawing/2014/main" id="{00000000-0008-0000-0400-000083000000}"/>
            </a:ext>
          </a:extLst>
        </xdr:cNvPr>
        <xdr:cNvSpPr>
          <a:spLocks noChangeShapeType="1"/>
        </xdr:cNvSpPr>
      </xdr:nvSpPr>
      <xdr:spPr bwMode="auto">
        <a:xfrm>
          <a:off x="4886325" y="51435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32" name="Line 401">
          <a:extLst>
            <a:ext uri="{FF2B5EF4-FFF2-40B4-BE49-F238E27FC236}">
              <a16:creationId xmlns:a16="http://schemas.microsoft.com/office/drawing/2014/main" id="{00000000-0008-0000-0400-000084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33" name="Line 402">
          <a:extLst>
            <a:ext uri="{FF2B5EF4-FFF2-40B4-BE49-F238E27FC236}">
              <a16:creationId xmlns:a16="http://schemas.microsoft.com/office/drawing/2014/main" id="{00000000-0008-0000-0400-000085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34" name="Line 403">
          <a:extLst>
            <a:ext uri="{FF2B5EF4-FFF2-40B4-BE49-F238E27FC236}">
              <a16:creationId xmlns:a16="http://schemas.microsoft.com/office/drawing/2014/main" id="{00000000-0008-0000-0400-000086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35" name="Line 404">
          <a:extLst>
            <a:ext uri="{FF2B5EF4-FFF2-40B4-BE49-F238E27FC236}">
              <a16:creationId xmlns:a16="http://schemas.microsoft.com/office/drawing/2014/main" id="{00000000-0008-0000-0400-000087000000}"/>
            </a:ext>
          </a:extLst>
        </xdr:cNvPr>
        <xdr:cNvSpPr>
          <a:spLocks noChangeShapeType="1"/>
        </xdr:cNvSpPr>
      </xdr:nvSpPr>
      <xdr:spPr bwMode="auto">
        <a:xfrm>
          <a:off x="4886325" y="51435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36" name="Line 405">
          <a:extLst>
            <a:ext uri="{FF2B5EF4-FFF2-40B4-BE49-F238E27FC236}">
              <a16:creationId xmlns:a16="http://schemas.microsoft.com/office/drawing/2014/main" id="{00000000-0008-0000-0400-000088000000}"/>
            </a:ext>
          </a:extLst>
        </xdr:cNvPr>
        <xdr:cNvSpPr>
          <a:spLocks noChangeShapeType="1"/>
        </xdr:cNvSpPr>
      </xdr:nvSpPr>
      <xdr:spPr bwMode="auto">
        <a:xfrm>
          <a:off x="4886325" y="51435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37" name="Line 406">
          <a:extLst>
            <a:ext uri="{FF2B5EF4-FFF2-40B4-BE49-F238E27FC236}">
              <a16:creationId xmlns:a16="http://schemas.microsoft.com/office/drawing/2014/main" id="{00000000-0008-0000-0400-000089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38" name="Line 407">
          <a:extLst>
            <a:ext uri="{FF2B5EF4-FFF2-40B4-BE49-F238E27FC236}">
              <a16:creationId xmlns:a16="http://schemas.microsoft.com/office/drawing/2014/main" id="{00000000-0008-0000-0400-00008A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39" name="Line 408">
          <a:extLst>
            <a:ext uri="{FF2B5EF4-FFF2-40B4-BE49-F238E27FC236}">
              <a16:creationId xmlns:a16="http://schemas.microsoft.com/office/drawing/2014/main" id="{00000000-0008-0000-0400-00008B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40" name="Line 409">
          <a:extLst>
            <a:ext uri="{FF2B5EF4-FFF2-40B4-BE49-F238E27FC236}">
              <a16:creationId xmlns:a16="http://schemas.microsoft.com/office/drawing/2014/main" id="{00000000-0008-0000-0400-00008C000000}"/>
            </a:ext>
          </a:extLst>
        </xdr:cNvPr>
        <xdr:cNvSpPr>
          <a:spLocks noChangeShapeType="1"/>
        </xdr:cNvSpPr>
      </xdr:nvSpPr>
      <xdr:spPr bwMode="auto">
        <a:xfrm>
          <a:off x="4886325" y="51435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41" name="Line 410">
          <a:extLst>
            <a:ext uri="{FF2B5EF4-FFF2-40B4-BE49-F238E27FC236}">
              <a16:creationId xmlns:a16="http://schemas.microsoft.com/office/drawing/2014/main" id="{00000000-0008-0000-0400-00008D000000}"/>
            </a:ext>
          </a:extLst>
        </xdr:cNvPr>
        <xdr:cNvSpPr>
          <a:spLocks noChangeShapeType="1"/>
        </xdr:cNvSpPr>
      </xdr:nvSpPr>
      <xdr:spPr bwMode="auto">
        <a:xfrm>
          <a:off x="4886325" y="51435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42" name="Line 411">
          <a:extLst>
            <a:ext uri="{FF2B5EF4-FFF2-40B4-BE49-F238E27FC236}">
              <a16:creationId xmlns:a16="http://schemas.microsoft.com/office/drawing/2014/main" id="{00000000-0008-0000-0400-00008E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43" name="Line 412">
          <a:extLst>
            <a:ext uri="{FF2B5EF4-FFF2-40B4-BE49-F238E27FC236}">
              <a16:creationId xmlns:a16="http://schemas.microsoft.com/office/drawing/2014/main" id="{00000000-0008-0000-0400-00008F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44" name="Line 413">
          <a:extLst>
            <a:ext uri="{FF2B5EF4-FFF2-40B4-BE49-F238E27FC236}">
              <a16:creationId xmlns:a16="http://schemas.microsoft.com/office/drawing/2014/main" id="{00000000-0008-0000-0400-000090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45" name="Line 414">
          <a:extLst>
            <a:ext uri="{FF2B5EF4-FFF2-40B4-BE49-F238E27FC236}">
              <a16:creationId xmlns:a16="http://schemas.microsoft.com/office/drawing/2014/main" id="{00000000-0008-0000-0400-000091000000}"/>
            </a:ext>
          </a:extLst>
        </xdr:cNvPr>
        <xdr:cNvSpPr>
          <a:spLocks noChangeShapeType="1"/>
        </xdr:cNvSpPr>
      </xdr:nvSpPr>
      <xdr:spPr bwMode="auto">
        <a:xfrm>
          <a:off x="4886325" y="51435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46" name="Line 415">
          <a:extLst>
            <a:ext uri="{FF2B5EF4-FFF2-40B4-BE49-F238E27FC236}">
              <a16:creationId xmlns:a16="http://schemas.microsoft.com/office/drawing/2014/main" id="{00000000-0008-0000-0400-000092000000}"/>
            </a:ext>
          </a:extLst>
        </xdr:cNvPr>
        <xdr:cNvSpPr>
          <a:spLocks noChangeShapeType="1"/>
        </xdr:cNvSpPr>
      </xdr:nvSpPr>
      <xdr:spPr bwMode="auto">
        <a:xfrm>
          <a:off x="4886325" y="51435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47" name="Line 431">
          <a:extLst>
            <a:ext uri="{FF2B5EF4-FFF2-40B4-BE49-F238E27FC236}">
              <a16:creationId xmlns:a16="http://schemas.microsoft.com/office/drawing/2014/main" id="{00000000-0008-0000-0400-000093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48" name="Line 432">
          <a:extLst>
            <a:ext uri="{FF2B5EF4-FFF2-40B4-BE49-F238E27FC236}">
              <a16:creationId xmlns:a16="http://schemas.microsoft.com/office/drawing/2014/main" id="{00000000-0008-0000-0400-000094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49" name="Line 433">
          <a:extLst>
            <a:ext uri="{FF2B5EF4-FFF2-40B4-BE49-F238E27FC236}">
              <a16:creationId xmlns:a16="http://schemas.microsoft.com/office/drawing/2014/main" id="{00000000-0008-0000-0400-000095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50" name="Line 434">
          <a:extLst>
            <a:ext uri="{FF2B5EF4-FFF2-40B4-BE49-F238E27FC236}">
              <a16:creationId xmlns:a16="http://schemas.microsoft.com/office/drawing/2014/main" id="{00000000-0008-0000-0400-000096000000}"/>
            </a:ext>
          </a:extLst>
        </xdr:cNvPr>
        <xdr:cNvSpPr>
          <a:spLocks noChangeShapeType="1"/>
        </xdr:cNvSpPr>
      </xdr:nvSpPr>
      <xdr:spPr bwMode="auto">
        <a:xfrm>
          <a:off x="4886325" y="51435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51" name="Line 435">
          <a:extLst>
            <a:ext uri="{FF2B5EF4-FFF2-40B4-BE49-F238E27FC236}">
              <a16:creationId xmlns:a16="http://schemas.microsoft.com/office/drawing/2014/main" id="{00000000-0008-0000-0400-000097000000}"/>
            </a:ext>
          </a:extLst>
        </xdr:cNvPr>
        <xdr:cNvSpPr>
          <a:spLocks noChangeShapeType="1"/>
        </xdr:cNvSpPr>
      </xdr:nvSpPr>
      <xdr:spPr bwMode="auto">
        <a:xfrm>
          <a:off x="4886325" y="51435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52" name="Line 436">
          <a:extLst>
            <a:ext uri="{FF2B5EF4-FFF2-40B4-BE49-F238E27FC236}">
              <a16:creationId xmlns:a16="http://schemas.microsoft.com/office/drawing/2014/main" id="{00000000-0008-0000-0400-000098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53" name="Line 437">
          <a:extLst>
            <a:ext uri="{FF2B5EF4-FFF2-40B4-BE49-F238E27FC236}">
              <a16:creationId xmlns:a16="http://schemas.microsoft.com/office/drawing/2014/main" id="{00000000-0008-0000-0400-000099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54" name="Line 438">
          <a:extLst>
            <a:ext uri="{FF2B5EF4-FFF2-40B4-BE49-F238E27FC236}">
              <a16:creationId xmlns:a16="http://schemas.microsoft.com/office/drawing/2014/main" id="{00000000-0008-0000-0400-00009A000000}"/>
            </a:ext>
          </a:extLst>
        </xdr:cNvPr>
        <xdr:cNvSpPr>
          <a:spLocks noChangeShapeType="1"/>
        </xdr:cNvSpPr>
      </xdr:nvSpPr>
      <xdr:spPr bwMode="auto">
        <a:xfrm>
          <a:off x="488632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55" name="Line 439">
          <a:extLst>
            <a:ext uri="{FF2B5EF4-FFF2-40B4-BE49-F238E27FC236}">
              <a16:creationId xmlns:a16="http://schemas.microsoft.com/office/drawing/2014/main" id="{00000000-0008-0000-0400-00009B000000}"/>
            </a:ext>
          </a:extLst>
        </xdr:cNvPr>
        <xdr:cNvSpPr>
          <a:spLocks noChangeShapeType="1"/>
        </xdr:cNvSpPr>
      </xdr:nvSpPr>
      <xdr:spPr bwMode="auto">
        <a:xfrm>
          <a:off x="4886325" y="51435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3</xdr:col>
      <xdr:colOff>0</xdr:colOff>
      <xdr:row>3</xdr:row>
      <xdr:rowOff>0</xdr:rowOff>
    </xdr:to>
    <xdr:sp macro="" textlink="">
      <xdr:nvSpPr>
        <xdr:cNvPr id="156" name="Line 440">
          <a:extLst>
            <a:ext uri="{FF2B5EF4-FFF2-40B4-BE49-F238E27FC236}">
              <a16:creationId xmlns:a16="http://schemas.microsoft.com/office/drawing/2014/main" id="{00000000-0008-0000-0400-00009C000000}"/>
            </a:ext>
          </a:extLst>
        </xdr:cNvPr>
        <xdr:cNvSpPr>
          <a:spLocks noChangeShapeType="1"/>
        </xdr:cNvSpPr>
      </xdr:nvSpPr>
      <xdr:spPr bwMode="auto">
        <a:xfrm>
          <a:off x="4886325" y="51435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157" name="Line 271">
          <a:extLst>
            <a:ext uri="{FF2B5EF4-FFF2-40B4-BE49-F238E27FC236}">
              <a16:creationId xmlns:a16="http://schemas.microsoft.com/office/drawing/2014/main" id="{00000000-0008-0000-0400-00009D000000}"/>
            </a:ext>
          </a:extLst>
        </xdr:cNvPr>
        <xdr:cNvSpPr>
          <a:spLocks noChangeShapeType="1"/>
        </xdr:cNvSpPr>
      </xdr:nvSpPr>
      <xdr:spPr bwMode="auto">
        <a:xfrm>
          <a:off x="4886325" y="312420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158" name="Line 272">
          <a:extLst>
            <a:ext uri="{FF2B5EF4-FFF2-40B4-BE49-F238E27FC236}">
              <a16:creationId xmlns:a16="http://schemas.microsoft.com/office/drawing/2014/main" id="{00000000-0008-0000-0400-00009E00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159" name="Line 273">
          <a:extLst>
            <a:ext uri="{FF2B5EF4-FFF2-40B4-BE49-F238E27FC236}">
              <a16:creationId xmlns:a16="http://schemas.microsoft.com/office/drawing/2014/main" id="{00000000-0008-0000-0400-00009F000000}"/>
            </a:ext>
          </a:extLst>
        </xdr:cNvPr>
        <xdr:cNvSpPr>
          <a:spLocks noChangeShapeType="1"/>
        </xdr:cNvSpPr>
      </xdr:nvSpPr>
      <xdr:spPr bwMode="auto">
        <a:xfrm>
          <a:off x="4886325" y="312420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160" name="Line 274">
          <a:extLst>
            <a:ext uri="{FF2B5EF4-FFF2-40B4-BE49-F238E27FC236}">
              <a16:creationId xmlns:a16="http://schemas.microsoft.com/office/drawing/2014/main" id="{00000000-0008-0000-0400-0000A000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161" name="Line 275">
          <a:extLst>
            <a:ext uri="{FF2B5EF4-FFF2-40B4-BE49-F238E27FC236}">
              <a16:creationId xmlns:a16="http://schemas.microsoft.com/office/drawing/2014/main" id="{00000000-0008-0000-0400-0000A1000000}"/>
            </a:ext>
          </a:extLst>
        </xdr:cNvPr>
        <xdr:cNvSpPr>
          <a:spLocks noChangeShapeType="1"/>
        </xdr:cNvSpPr>
      </xdr:nvSpPr>
      <xdr:spPr bwMode="auto">
        <a:xfrm>
          <a:off x="4886325" y="312420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162" name="Line 276">
          <a:extLst>
            <a:ext uri="{FF2B5EF4-FFF2-40B4-BE49-F238E27FC236}">
              <a16:creationId xmlns:a16="http://schemas.microsoft.com/office/drawing/2014/main" id="{00000000-0008-0000-0400-0000A200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163" name="Line 277">
          <a:extLst>
            <a:ext uri="{FF2B5EF4-FFF2-40B4-BE49-F238E27FC236}">
              <a16:creationId xmlns:a16="http://schemas.microsoft.com/office/drawing/2014/main" id="{00000000-0008-0000-0400-0000A300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164" name="Line 278">
          <a:extLst>
            <a:ext uri="{FF2B5EF4-FFF2-40B4-BE49-F238E27FC236}">
              <a16:creationId xmlns:a16="http://schemas.microsoft.com/office/drawing/2014/main" id="{00000000-0008-0000-0400-0000A400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165" name="Line 279">
          <a:extLst>
            <a:ext uri="{FF2B5EF4-FFF2-40B4-BE49-F238E27FC236}">
              <a16:creationId xmlns:a16="http://schemas.microsoft.com/office/drawing/2014/main" id="{00000000-0008-0000-0400-0000A5000000}"/>
            </a:ext>
          </a:extLst>
        </xdr:cNvPr>
        <xdr:cNvSpPr>
          <a:spLocks noChangeShapeType="1"/>
        </xdr:cNvSpPr>
      </xdr:nvSpPr>
      <xdr:spPr bwMode="auto">
        <a:xfrm>
          <a:off x="4886325" y="312420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166" name="Line 280">
          <a:extLst>
            <a:ext uri="{FF2B5EF4-FFF2-40B4-BE49-F238E27FC236}">
              <a16:creationId xmlns:a16="http://schemas.microsoft.com/office/drawing/2014/main" id="{00000000-0008-0000-0400-0000A600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167" name="Line 281">
          <a:extLst>
            <a:ext uri="{FF2B5EF4-FFF2-40B4-BE49-F238E27FC236}">
              <a16:creationId xmlns:a16="http://schemas.microsoft.com/office/drawing/2014/main" id="{00000000-0008-0000-0400-0000A700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168" name="Line 282">
          <a:extLst>
            <a:ext uri="{FF2B5EF4-FFF2-40B4-BE49-F238E27FC236}">
              <a16:creationId xmlns:a16="http://schemas.microsoft.com/office/drawing/2014/main" id="{00000000-0008-0000-0400-0000A8000000}"/>
            </a:ext>
          </a:extLst>
        </xdr:cNvPr>
        <xdr:cNvSpPr>
          <a:spLocks noChangeShapeType="1"/>
        </xdr:cNvSpPr>
      </xdr:nvSpPr>
      <xdr:spPr bwMode="auto">
        <a:xfrm>
          <a:off x="4886325" y="312420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169" name="Line 283">
          <a:extLst>
            <a:ext uri="{FF2B5EF4-FFF2-40B4-BE49-F238E27FC236}">
              <a16:creationId xmlns:a16="http://schemas.microsoft.com/office/drawing/2014/main" id="{00000000-0008-0000-0400-0000A900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170" name="Line 284">
          <a:extLst>
            <a:ext uri="{FF2B5EF4-FFF2-40B4-BE49-F238E27FC236}">
              <a16:creationId xmlns:a16="http://schemas.microsoft.com/office/drawing/2014/main" id="{00000000-0008-0000-0400-0000AA00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171" name="Line 285">
          <a:extLst>
            <a:ext uri="{FF2B5EF4-FFF2-40B4-BE49-F238E27FC236}">
              <a16:creationId xmlns:a16="http://schemas.microsoft.com/office/drawing/2014/main" id="{00000000-0008-0000-0400-0000AB00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172" name="Line 286">
          <a:extLst>
            <a:ext uri="{FF2B5EF4-FFF2-40B4-BE49-F238E27FC236}">
              <a16:creationId xmlns:a16="http://schemas.microsoft.com/office/drawing/2014/main" id="{00000000-0008-0000-0400-0000AC000000}"/>
            </a:ext>
          </a:extLst>
        </xdr:cNvPr>
        <xdr:cNvSpPr>
          <a:spLocks noChangeShapeType="1"/>
        </xdr:cNvSpPr>
      </xdr:nvSpPr>
      <xdr:spPr bwMode="auto">
        <a:xfrm>
          <a:off x="4886325" y="312420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173" name="Line 287">
          <a:extLst>
            <a:ext uri="{FF2B5EF4-FFF2-40B4-BE49-F238E27FC236}">
              <a16:creationId xmlns:a16="http://schemas.microsoft.com/office/drawing/2014/main" id="{00000000-0008-0000-0400-0000AD00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174" name="Line 288">
          <a:extLst>
            <a:ext uri="{FF2B5EF4-FFF2-40B4-BE49-F238E27FC236}">
              <a16:creationId xmlns:a16="http://schemas.microsoft.com/office/drawing/2014/main" id="{00000000-0008-0000-0400-0000AE000000}"/>
            </a:ext>
          </a:extLst>
        </xdr:cNvPr>
        <xdr:cNvSpPr>
          <a:spLocks noChangeShapeType="1"/>
        </xdr:cNvSpPr>
      </xdr:nvSpPr>
      <xdr:spPr bwMode="auto">
        <a:xfrm>
          <a:off x="4886325" y="312420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175" name="Line 289">
          <a:extLst>
            <a:ext uri="{FF2B5EF4-FFF2-40B4-BE49-F238E27FC236}">
              <a16:creationId xmlns:a16="http://schemas.microsoft.com/office/drawing/2014/main" id="{00000000-0008-0000-0400-0000AF00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176" name="Line 290">
          <a:extLst>
            <a:ext uri="{FF2B5EF4-FFF2-40B4-BE49-F238E27FC236}">
              <a16:creationId xmlns:a16="http://schemas.microsoft.com/office/drawing/2014/main" id="{00000000-0008-0000-0400-0000B0000000}"/>
            </a:ext>
          </a:extLst>
        </xdr:cNvPr>
        <xdr:cNvSpPr>
          <a:spLocks noChangeShapeType="1"/>
        </xdr:cNvSpPr>
      </xdr:nvSpPr>
      <xdr:spPr bwMode="auto">
        <a:xfrm>
          <a:off x="4886325" y="312420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177" name="Line 291">
          <a:extLst>
            <a:ext uri="{FF2B5EF4-FFF2-40B4-BE49-F238E27FC236}">
              <a16:creationId xmlns:a16="http://schemas.microsoft.com/office/drawing/2014/main" id="{00000000-0008-0000-0400-0000B100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178" name="Line 292">
          <a:extLst>
            <a:ext uri="{FF2B5EF4-FFF2-40B4-BE49-F238E27FC236}">
              <a16:creationId xmlns:a16="http://schemas.microsoft.com/office/drawing/2014/main" id="{00000000-0008-0000-0400-0000B200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179" name="Line 293">
          <a:extLst>
            <a:ext uri="{FF2B5EF4-FFF2-40B4-BE49-F238E27FC236}">
              <a16:creationId xmlns:a16="http://schemas.microsoft.com/office/drawing/2014/main" id="{00000000-0008-0000-0400-0000B300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180" name="Line 294">
          <a:extLst>
            <a:ext uri="{FF2B5EF4-FFF2-40B4-BE49-F238E27FC236}">
              <a16:creationId xmlns:a16="http://schemas.microsoft.com/office/drawing/2014/main" id="{00000000-0008-0000-0400-0000B4000000}"/>
            </a:ext>
          </a:extLst>
        </xdr:cNvPr>
        <xdr:cNvSpPr>
          <a:spLocks noChangeShapeType="1"/>
        </xdr:cNvSpPr>
      </xdr:nvSpPr>
      <xdr:spPr bwMode="auto">
        <a:xfrm>
          <a:off x="4886325" y="312420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181" name="Line 295">
          <a:extLst>
            <a:ext uri="{FF2B5EF4-FFF2-40B4-BE49-F238E27FC236}">
              <a16:creationId xmlns:a16="http://schemas.microsoft.com/office/drawing/2014/main" id="{00000000-0008-0000-0400-0000B500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182" name="Line 296">
          <a:extLst>
            <a:ext uri="{FF2B5EF4-FFF2-40B4-BE49-F238E27FC236}">
              <a16:creationId xmlns:a16="http://schemas.microsoft.com/office/drawing/2014/main" id="{00000000-0008-0000-0400-0000B600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183" name="Line 297">
          <a:extLst>
            <a:ext uri="{FF2B5EF4-FFF2-40B4-BE49-F238E27FC236}">
              <a16:creationId xmlns:a16="http://schemas.microsoft.com/office/drawing/2014/main" id="{00000000-0008-0000-0400-0000B7000000}"/>
            </a:ext>
          </a:extLst>
        </xdr:cNvPr>
        <xdr:cNvSpPr>
          <a:spLocks noChangeShapeType="1"/>
        </xdr:cNvSpPr>
      </xdr:nvSpPr>
      <xdr:spPr bwMode="auto">
        <a:xfrm>
          <a:off x="4886325" y="312420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184" name="Line 298">
          <a:extLst>
            <a:ext uri="{FF2B5EF4-FFF2-40B4-BE49-F238E27FC236}">
              <a16:creationId xmlns:a16="http://schemas.microsoft.com/office/drawing/2014/main" id="{00000000-0008-0000-0400-0000B800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185" name="Line 299">
          <a:extLst>
            <a:ext uri="{FF2B5EF4-FFF2-40B4-BE49-F238E27FC236}">
              <a16:creationId xmlns:a16="http://schemas.microsoft.com/office/drawing/2014/main" id="{00000000-0008-0000-0400-0000B900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186" name="Line 300">
          <a:extLst>
            <a:ext uri="{FF2B5EF4-FFF2-40B4-BE49-F238E27FC236}">
              <a16:creationId xmlns:a16="http://schemas.microsoft.com/office/drawing/2014/main" id="{00000000-0008-0000-0400-0000BA00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187" name="Line 301">
          <a:extLst>
            <a:ext uri="{FF2B5EF4-FFF2-40B4-BE49-F238E27FC236}">
              <a16:creationId xmlns:a16="http://schemas.microsoft.com/office/drawing/2014/main" id="{00000000-0008-0000-0400-0000BB00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188" name="Line 302">
          <a:extLst>
            <a:ext uri="{FF2B5EF4-FFF2-40B4-BE49-F238E27FC236}">
              <a16:creationId xmlns:a16="http://schemas.microsoft.com/office/drawing/2014/main" id="{00000000-0008-0000-0400-0000BC00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189" name="Line 303">
          <a:extLst>
            <a:ext uri="{FF2B5EF4-FFF2-40B4-BE49-F238E27FC236}">
              <a16:creationId xmlns:a16="http://schemas.microsoft.com/office/drawing/2014/main" id="{00000000-0008-0000-0400-0000BD00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190" name="Line 304">
          <a:extLst>
            <a:ext uri="{FF2B5EF4-FFF2-40B4-BE49-F238E27FC236}">
              <a16:creationId xmlns:a16="http://schemas.microsoft.com/office/drawing/2014/main" id="{00000000-0008-0000-0400-0000BE00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191" name="Line 305">
          <a:extLst>
            <a:ext uri="{FF2B5EF4-FFF2-40B4-BE49-F238E27FC236}">
              <a16:creationId xmlns:a16="http://schemas.microsoft.com/office/drawing/2014/main" id="{00000000-0008-0000-0400-0000BF00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192" name="Line 306">
          <a:extLst>
            <a:ext uri="{FF2B5EF4-FFF2-40B4-BE49-F238E27FC236}">
              <a16:creationId xmlns:a16="http://schemas.microsoft.com/office/drawing/2014/main" id="{00000000-0008-0000-0400-0000C000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193" name="Line 307">
          <a:extLst>
            <a:ext uri="{FF2B5EF4-FFF2-40B4-BE49-F238E27FC236}">
              <a16:creationId xmlns:a16="http://schemas.microsoft.com/office/drawing/2014/main" id="{00000000-0008-0000-0400-0000C100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194" name="Line 308">
          <a:extLst>
            <a:ext uri="{FF2B5EF4-FFF2-40B4-BE49-F238E27FC236}">
              <a16:creationId xmlns:a16="http://schemas.microsoft.com/office/drawing/2014/main" id="{00000000-0008-0000-0400-0000C200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195" name="Line 309">
          <a:extLst>
            <a:ext uri="{FF2B5EF4-FFF2-40B4-BE49-F238E27FC236}">
              <a16:creationId xmlns:a16="http://schemas.microsoft.com/office/drawing/2014/main" id="{00000000-0008-0000-0400-0000C300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196" name="Line 310">
          <a:extLst>
            <a:ext uri="{FF2B5EF4-FFF2-40B4-BE49-F238E27FC236}">
              <a16:creationId xmlns:a16="http://schemas.microsoft.com/office/drawing/2014/main" id="{00000000-0008-0000-0400-0000C4000000}"/>
            </a:ext>
          </a:extLst>
        </xdr:cNvPr>
        <xdr:cNvSpPr>
          <a:spLocks noChangeShapeType="1"/>
        </xdr:cNvSpPr>
      </xdr:nvSpPr>
      <xdr:spPr bwMode="auto">
        <a:xfrm>
          <a:off x="4886325" y="312420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197" name="Line 311">
          <a:extLst>
            <a:ext uri="{FF2B5EF4-FFF2-40B4-BE49-F238E27FC236}">
              <a16:creationId xmlns:a16="http://schemas.microsoft.com/office/drawing/2014/main" id="{00000000-0008-0000-0400-0000C500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198" name="Line 312">
          <a:extLst>
            <a:ext uri="{FF2B5EF4-FFF2-40B4-BE49-F238E27FC236}">
              <a16:creationId xmlns:a16="http://schemas.microsoft.com/office/drawing/2014/main" id="{00000000-0008-0000-0400-0000C600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199" name="Line 313">
          <a:extLst>
            <a:ext uri="{FF2B5EF4-FFF2-40B4-BE49-F238E27FC236}">
              <a16:creationId xmlns:a16="http://schemas.microsoft.com/office/drawing/2014/main" id="{00000000-0008-0000-0400-0000C700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00" name="Line 314">
          <a:extLst>
            <a:ext uri="{FF2B5EF4-FFF2-40B4-BE49-F238E27FC236}">
              <a16:creationId xmlns:a16="http://schemas.microsoft.com/office/drawing/2014/main" id="{00000000-0008-0000-0400-0000C800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01" name="Line 315">
          <a:extLst>
            <a:ext uri="{FF2B5EF4-FFF2-40B4-BE49-F238E27FC236}">
              <a16:creationId xmlns:a16="http://schemas.microsoft.com/office/drawing/2014/main" id="{00000000-0008-0000-0400-0000C900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02" name="Line 316">
          <a:extLst>
            <a:ext uri="{FF2B5EF4-FFF2-40B4-BE49-F238E27FC236}">
              <a16:creationId xmlns:a16="http://schemas.microsoft.com/office/drawing/2014/main" id="{00000000-0008-0000-0400-0000CA00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03" name="Line 317">
          <a:extLst>
            <a:ext uri="{FF2B5EF4-FFF2-40B4-BE49-F238E27FC236}">
              <a16:creationId xmlns:a16="http://schemas.microsoft.com/office/drawing/2014/main" id="{00000000-0008-0000-0400-0000CB00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04" name="Line 318">
          <a:extLst>
            <a:ext uri="{FF2B5EF4-FFF2-40B4-BE49-F238E27FC236}">
              <a16:creationId xmlns:a16="http://schemas.microsoft.com/office/drawing/2014/main" id="{00000000-0008-0000-0400-0000CC00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05" name="Line 319">
          <a:extLst>
            <a:ext uri="{FF2B5EF4-FFF2-40B4-BE49-F238E27FC236}">
              <a16:creationId xmlns:a16="http://schemas.microsoft.com/office/drawing/2014/main" id="{00000000-0008-0000-0400-0000CD000000}"/>
            </a:ext>
          </a:extLst>
        </xdr:cNvPr>
        <xdr:cNvSpPr>
          <a:spLocks noChangeShapeType="1"/>
        </xdr:cNvSpPr>
      </xdr:nvSpPr>
      <xdr:spPr bwMode="auto">
        <a:xfrm>
          <a:off x="4886325" y="312420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06" name="Line 320">
          <a:extLst>
            <a:ext uri="{FF2B5EF4-FFF2-40B4-BE49-F238E27FC236}">
              <a16:creationId xmlns:a16="http://schemas.microsoft.com/office/drawing/2014/main" id="{00000000-0008-0000-0400-0000CE00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07" name="Line 321">
          <a:extLst>
            <a:ext uri="{FF2B5EF4-FFF2-40B4-BE49-F238E27FC236}">
              <a16:creationId xmlns:a16="http://schemas.microsoft.com/office/drawing/2014/main" id="{00000000-0008-0000-0400-0000CF00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08" name="Line 322">
          <a:extLst>
            <a:ext uri="{FF2B5EF4-FFF2-40B4-BE49-F238E27FC236}">
              <a16:creationId xmlns:a16="http://schemas.microsoft.com/office/drawing/2014/main" id="{00000000-0008-0000-0400-0000D000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09" name="Line 323">
          <a:extLst>
            <a:ext uri="{FF2B5EF4-FFF2-40B4-BE49-F238E27FC236}">
              <a16:creationId xmlns:a16="http://schemas.microsoft.com/office/drawing/2014/main" id="{00000000-0008-0000-0400-0000D100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10" name="Line 324">
          <a:extLst>
            <a:ext uri="{FF2B5EF4-FFF2-40B4-BE49-F238E27FC236}">
              <a16:creationId xmlns:a16="http://schemas.microsoft.com/office/drawing/2014/main" id="{00000000-0008-0000-0400-0000D200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11" name="Line 325">
          <a:extLst>
            <a:ext uri="{FF2B5EF4-FFF2-40B4-BE49-F238E27FC236}">
              <a16:creationId xmlns:a16="http://schemas.microsoft.com/office/drawing/2014/main" id="{00000000-0008-0000-0400-0000D300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12" name="Line 326">
          <a:extLst>
            <a:ext uri="{FF2B5EF4-FFF2-40B4-BE49-F238E27FC236}">
              <a16:creationId xmlns:a16="http://schemas.microsoft.com/office/drawing/2014/main" id="{00000000-0008-0000-0400-0000D400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13" name="Line 327">
          <a:extLst>
            <a:ext uri="{FF2B5EF4-FFF2-40B4-BE49-F238E27FC236}">
              <a16:creationId xmlns:a16="http://schemas.microsoft.com/office/drawing/2014/main" id="{00000000-0008-0000-0400-0000D500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14" name="Line 328">
          <a:extLst>
            <a:ext uri="{FF2B5EF4-FFF2-40B4-BE49-F238E27FC236}">
              <a16:creationId xmlns:a16="http://schemas.microsoft.com/office/drawing/2014/main" id="{00000000-0008-0000-0400-0000D600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15" name="Line 329">
          <a:extLst>
            <a:ext uri="{FF2B5EF4-FFF2-40B4-BE49-F238E27FC236}">
              <a16:creationId xmlns:a16="http://schemas.microsoft.com/office/drawing/2014/main" id="{00000000-0008-0000-0400-0000D7000000}"/>
            </a:ext>
          </a:extLst>
        </xdr:cNvPr>
        <xdr:cNvSpPr>
          <a:spLocks noChangeShapeType="1"/>
        </xdr:cNvSpPr>
      </xdr:nvSpPr>
      <xdr:spPr bwMode="auto">
        <a:xfrm>
          <a:off x="4886325" y="312420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16" name="Line 330">
          <a:extLst>
            <a:ext uri="{FF2B5EF4-FFF2-40B4-BE49-F238E27FC236}">
              <a16:creationId xmlns:a16="http://schemas.microsoft.com/office/drawing/2014/main" id="{00000000-0008-0000-0400-0000D8000000}"/>
            </a:ext>
          </a:extLst>
        </xdr:cNvPr>
        <xdr:cNvSpPr>
          <a:spLocks noChangeShapeType="1"/>
        </xdr:cNvSpPr>
      </xdr:nvSpPr>
      <xdr:spPr bwMode="auto">
        <a:xfrm>
          <a:off x="4886325" y="312420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17" name="Line 331">
          <a:extLst>
            <a:ext uri="{FF2B5EF4-FFF2-40B4-BE49-F238E27FC236}">
              <a16:creationId xmlns:a16="http://schemas.microsoft.com/office/drawing/2014/main" id="{00000000-0008-0000-0400-0000D9000000}"/>
            </a:ext>
          </a:extLst>
        </xdr:cNvPr>
        <xdr:cNvSpPr>
          <a:spLocks noChangeShapeType="1"/>
        </xdr:cNvSpPr>
      </xdr:nvSpPr>
      <xdr:spPr bwMode="auto">
        <a:xfrm>
          <a:off x="4886325" y="312420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18" name="Line 332">
          <a:extLst>
            <a:ext uri="{FF2B5EF4-FFF2-40B4-BE49-F238E27FC236}">
              <a16:creationId xmlns:a16="http://schemas.microsoft.com/office/drawing/2014/main" id="{00000000-0008-0000-0400-0000DA00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19" name="Line 333">
          <a:extLst>
            <a:ext uri="{FF2B5EF4-FFF2-40B4-BE49-F238E27FC236}">
              <a16:creationId xmlns:a16="http://schemas.microsoft.com/office/drawing/2014/main" id="{00000000-0008-0000-0400-0000DB000000}"/>
            </a:ext>
          </a:extLst>
        </xdr:cNvPr>
        <xdr:cNvSpPr>
          <a:spLocks noChangeShapeType="1"/>
        </xdr:cNvSpPr>
      </xdr:nvSpPr>
      <xdr:spPr bwMode="auto">
        <a:xfrm>
          <a:off x="4886325" y="312420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20" name="Line 334">
          <a:extLst>
            <a:ext uri="{FF2B5EF4-FFF2-40B4-BE49-F238E27FC236}">
              <a16:creationId xmlns:a16="http://schemas.microsoft.com/office/drawing/2014/main" id="{00000000-0008-0000-0400-0000DC00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21" name="Line 335">
          <a:extLst>
            <a:ext uri="{FF2B5EF4-FFF2-40B4-BE49-F238E27FC236}">
              <a16:creationId xmlns:a16="http://schemas.microsoft.com/office/drawing/2014/main" id="{00000000-0008-0000-0400-0000DD000000}"/>
            </a:ext>
          </a:extLst>
        </xdr:cNvPr>
        <xdr:cNvSpPr>
          <a:spLocks noChangeShapeType="1"/>
        </xdr:cNvSpPr>
      </xdr:nvSpPr>
      <xdr:spPr bwMode="auto">
        <a:xfrm>
          <a:off x="4886325" y="312420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22" name="Line 336">
          <a:extLst>
            <a:ext uri="{FF2B5EF4-FFF2-40B4-BE49-F238E27FC236}">
              <a16:creationId xmlns:a16="http://schemas.microsoft.com/office/drawing/2014/main" id="{00000000-0008-0000-0400-0000DE00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23" name="Line 337">
          <a:extLst>
            <a:ext uri="{FF2B5EF4-FFF2-40B4-BE49-F238E27FC236}">
              <a16:creationId xmlns:a16="http://schemas.microsoft.com/office/drawing/2014/main" id="{00000000-0008-0000-0400-0000DF00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24" name="Line 338">
          <a:extLst>
            <a:ext uri="{FF2B5EF4-FFF2-40B4-BE49-F238E27FC236}">
              <a16:creationId xmlns:a16="http://schemas.microsoft.com/office/drawing/2014/main" id="{00000000-0008-0000-0400-0000E000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25" name="Line 339">
          <a:extLst>
            <a:ext uri="{FF2B5EF4-FFF2-40B4-BE49-F238E27FC236}">
              <a16:creationId xmlns:a16="http://schemas.microsoft.com/office/drawing/2014/main" id="{00000000-0008-0000-0400-0000E1000000}"/>
            </a:ext>
          </a:extLst>
        </xdr:cNvPr>
        <xdr:cNvSpPr>
          <a:spLocks noChangeShapeType="1"/>
        </xdr:cNvSpPr>
      </xdr:nvSpPr>
      <xdr:spPr bwMode="auto">
        <a:xfrm>
          <a:off x="4886325" y="312420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26" name="Line 340">
          <a:extLst>
            <a:ext uri="{FF2B5EF4-FFF2-40B4-BE49-F238E27FC236}">
              <a16:creationId xmlns:a16="http://schemas.microsoft.com/office/drawing/2014/main" id="{00000000-0008-0000-0400-0000E200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27" name="Line 341">
          <a:extLst>
            <a:ext uri="{FF2B5EF4-FFF2-40B4-BE49-F238E27FC236}">
              <a16:creationId xmlns:a16="http://schemas.microsoft.com/office/drawing/2014/main" id="{00000000-0008-0000-0400-0000E300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28" name="Line 342">
          <a:extLst>
            <a:ext uri="{FF2B5EF4-FFF2-40B4-BE49-F238E27FC236}">
              <a16:creationId xmlns:a16="http://schemas.microsoft.com/office/drawing/2014/main" id="{00000000-0008-0000-0400-0000E4000000}"/>
            </a:ext>
          </a:extLst>
        </xdr:cNvPr>
        <xdr:cNvSpPr>
          <a:spLocks noChangeShapeType="1"/>
        </xdr:cNvSpPr>
      </xdr:nvSpPr>
      <xdr:spPr bwMode="auto">
        <a:xfrm>
          <a:off x="4886325" y="312420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29" name="Line 343">
          <a:extLst>
            <a:ext uri="{FF2B5EF4-FFF2-40B4-BE49-F238E27FC236}">
              <a16:creationId xmlns:a16="http://schemas.microsoft.com/office/drawing/2014/main" id="{00000000-0008-0000-0400-0000E500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30" name="Line 344">
          <a:extLst>
            <a:ext uri="{FF2B5EF4-FFF2-40B4-BE49-F238E27FC236}">
              <a16:creationId xmlns:a16="http://schemas.microsoft.com/office/drawing/2014/main" id="{00000000-0008-0000-0400-0000E600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31" name="Line 345">
          <a:extLst>
            <a:ext uri="{FF2B5EF4-FFF2-40B4-BE49-F238E27FC236}">
              <a16:creationId xmlns:a16="http://schemas.microsoft.com/office/drawing/2014/main" id="{00000000-0008-0000-0400-0000E700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32" name="Line 346">
          <a:extLst>
            <a:ext uri="{FF2B5EF4-FFF2-40B4-BE49-F238E27FC236}">
              <a16:creationId xmlns:a16="http://schemas.microsoft.com/office/drawing/2014/main" id="{00000000-0008-0000-0400-0000E8000000}"/>
            </a:ext>
          </a:extLst>
        </xdr:cNvPr>
        <xdr:cNvSpPr>
          <a:spLocks noChangeShapeType="1"/>
        </xdr:cNvSpPr>
      </xdr:nvSpPr>
      <xdr:spPr bwMode="auto">
        <a:xfrm>
          <a:off x="4886325" y="312420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33" name="Line 347">
          <a:extLst>
            <a:ext uri="{FF2B5EF4-FFF2-40B4-BE49-F238E27FC236}">
              <a16:creationId xmlns:a16="http://schemas.microsoft.com/office/drawing/2014/main" id="{00000000-0008-0000-0400-0000E900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34" name="Line 348">
          <a:extLst>
            <a:ext uri="{FF2B5EF4-FFF2-40B4-BE49-F238E27FC236}">
              <a16:creationId xmlns:a16="http://schemas.microsoft.com/office/drawing/2014/main" id="{00000000-0008-0000-0400-0000EA000000}"/>
            </a:ext>
          </a:extLst>
        </xdr:cNvPr>
        <xdr:cNvSpPr>
          <a:spLocks noChangeShapeType="1"/>
        </xdr:cNvSpPr>
      </xdr:nvSpPr>
      <xdr:spPr bwMode="auto">
        <a:xfrm>
          <a:off x="4886325" y="312420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35" name="Line 349">
          <a:extLst>
            <a:ext uri="{FF2B5EF4-FFF2-40B4-BE49-F238E27FC236}">
              <a16:creationId xmlns:a16="http://schemas.microsoft.com/office/drawing/2014/main" id="{00000000-0008-0000-0400-0000EB00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36" name="Line 350">
          <a:extLst>
            <a:ext uri="{FF2B5EF4-FFF2-40B4-BE49-F238E27FC236}">
              <a16:creationId xmlns:a16="http://schemas.microsoft.com/office/drawing/2014/main" id="{00000000-0008-0000-0400-0000EC000000}"/>
            </a:ext>
          </a:extLst>
        </xdr:cNvPr>
        <xdr:cNvSpPr>
          <a:spLocks noChangeShapeType="1"/>
        </xdr:cNvSpPr>
      </xdr:nvSpPr>
      <xdr:spPr bwMode="auto">
        <a:xfrm>
          <a:off x="4886325" y="312420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37" name="Line 351">
          <a:extLst>
            <a:ext uri="{FF2B5EF4-FFF2-40B4-BE49-F238E27FC236}">
              <a16:creationId xmlns:a16="http://schemas.microsoft.com/office/drawing/2014/main" id="{00000000-0008-0000-0400-0000ED00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38" name="Line 352">
          <a:extLst>
            <a:ext uri="{FF2B5EF4-FFF2-40B4-BE49-F238E27FC236}">
              <a16:creationId xmlns:a16="http://schemas.microsoft.com/office/drawing/2014/main" id="{00000000-0008-0000-0400-0000EE00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39" name="Line 353">
          <a:extLst>
            <a:ext uri="{FF2B5EF4-FFF2-40B4-BE49-F238E27FC236}">
              <a16:creationId xmlns:a16="http://schemas.microsoft.com/office/drawing/2014/main" id="{00000000-0008-0000-0400-0000EF00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40" name="Line 354">
          <a:extLst>
            <a:ext uri="{FF2B5EF4-FFF2-40B4-BE49-F238E27FC236}">
              <a16:creationId xmlns:a16="http://schemas.microsoft.com/office/drawing/2014/main" id="{00000000-0008-0000-0400-0000F0000000}"/>
            </a:ext>
          </a:extLst>
        </xdr:cNvPr>
        <xdr:cNvSpPr>
          <a:spLocks noChangeShapeType="1"/>
        </xdr:cNvSpPr>
      </xdr:nvSpPr>
      <xdr:spPr bwMode="auto">
        <a:xfrm>
          <a:off x="4886325" y="312420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41" name="Line 355">
          <a:extLst>
            <a:ext uri="{FF2B5EF4-FFF2-40B4-BE49-F238E27FC236}">
              <a16:creationId xmlns:a16="http://schemas.microsoft.com/office/drawing/2014/main" id="{00000000-0008-0000-0400-0000F100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42" name="Line 356">
          <a:extLst>
            <a:ext uri="{FF2B5EF4-FFF2-40B4-BE49-F238E27FC236}">
              <a16:creationId xmlns:a16="http://schemas.microsoft.com/office/drawing/2014/main" id="{00000000-0008-0000-0400-0000F200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43" name="Line 357">
          <a:extLst>
            <a:ext uri="{FF2B5EF4-FFF2-40B4-BE49-F238E27FC236}">
              <a16:creationId xmlns:a16="http://schemas.microsoft.com/office/drawing/2014/main" id="{00000000-0008-0000-0400-0000F3000000}"/>
            </a:ext>
          </a:extLst>
        </xdr:cNvPr>
        <xdr:cNvSpPr>
          <a:spLocks noChangeShapeType="1"/>
        </xdr:cNvSpPr>
      </xdr:nvSpPr>
      <xdr:spPr bwMode="auto">
        <a:xfrm>
          <a:off x="4886325" y="312420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44" name="Line 358">
          <a:extLst>
            <a:ext uri="{FF2B5EF4-FFF2-40B4-BE49-F238E27FC236}">
              <a16:creationId xmlns:a16="http://schemas.microsoft.com/office/drawing/2014/main" id="{00000000-0008-0000-0400-0000F400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45" name="Line 359">
          <a:extLst>
            <a:ext uri="{FF2B5EF4-FFF2-40B4-BE49-F238E27FC236}">
              <a16:creationId xmlns:a16="http://schemas.microsoft.com/office/drawing/2014/main" id="{00000000-0008-0000-0400-0000F500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46" name="Line 360">
          <a:extLst>
            <a:ext uri="{FF2B5EF4-FFF2-40B4-BE49-F238E27FC236}">
              <a16:creationId xmlns:a16="http://schemas.microsoft.com/office/drawing/2014/main" id="{00000000-0008-0000-0400-0000F600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47" name="Line 361">
          <a:extLst>
            <a:ext uri="{FF2B5EF4-FFF2-40B4-BE49-F238E27FC236}">
              <a16:creationId xmlns:a16="http://schemas.microsoft.com/office/drawing/2014/main" id="{00000000-0008-0000-0400-0000F700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48" name="Line 362">
          <a:extLst>
            <a:ext uri="{FF2B5EF4-FFF2-40B4-BE49-F238E27FC236}">
              <a16:creationId xmlns:a16="http://schemas.microsoft.com/office/drawing/2014/main" id="{00000000-0008-0000-0400-0000F800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49" name="Line 363">
          <a:extLst>
            <a:ext uri="{FF2B5EF4-FFF2-40B4-BE49-F238E27FC236}">
              <a16:creationId xmlns:a16="http://schemas.microsoft.com/office/drawing/2014/main" id="{00000000-0008-0000-0400-0000F900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50" name="Line 364">
          <a:extLst>
            <a:ext uri="{FF2B5EF4-FFF2-40B4-BE49-F238E27FC236}">
              <a16:creationId xmlns:a16="http://schemas.microsoft.com/office/drawing/2014/main" id="{00000000-0008-0000-0400-0000FA00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51" name="Line 365">
          <a:extLst>
            <a:ext uri="{FF2B5EF4-FFF2-40B4-BE49-F238E27FC236}">
              <a16:creationId xmlns:a16="http://schemas.microsoft.com/office/drawing/2014/main" id="{00000000-0008-0000-0400-0000FB00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52" name="Line 366">
          <a:extLst>
            <a:ext uri="{FF2B5EF4-FFF2-40B4-BE49-F238E27FC236}">
              <a16:creationId xmlns:a16="http://schemas.microsoft.com/office/drawing/2014/main" id="{00000000-0008-0000-0400-0000FC00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53" name="Line 367">
          <a:extLst>
            <a:ext uri="{FF2B5EF4-FFF2-40B4-BE49-F238E27FC236}">
              <a16:creationId xmlns:a16="http://schemas.microsoft.com/office/drawing/2014/main" id="{00000000-0008-0000-0400-0000FD00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54" name="Line 368">
          <a:extLst>
            <a:ext uri="{FF2B5EF4-FFF2-40B4-BE49-F238E27FC236}">
              <a16:creationId xmlns:a16="http://schemas.microsoft.com/office/drawing/2014/main" id="{00000000-0008-0000-0400-0000FE00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55" name="Line 369">
          <a:extLst>
            <a:ext uri="{FF2B5EF4-FFF2-40B4-BE49-F238E27FC236}">
              <a16:creationId xmlns:a16="http://schemas.microsoft.com/office/drawing/2014/main" id="{00000000-0008-0000-0400-0000FF00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56" name="Line 370">
          <a:extLst>
            <a:ext uri="{FF2B5EF4-FFF2-40B4-BE49-F238E27FC236}">
              <a16:creationId xmlns:a16="http://schemas.microsoft.com/office/drawing/2014/main" id="{00000000-0008-0000-0400-000000010000}"/>
            </a:ext>
          </a:extLst>
        </xdr:cNvPr>
        <xdr:cNvSpPr>
          <a:spLocks noChangeShapeType="1"/>
        </xdr:cNvSpPr>
      </xdr:nvSpPr>
      <xdr:spPr bwMode="auto">
        <a:xfrm>
          <a:off x="4886325" y="312420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57" name="Line 371">
          <a:extLst>
            <a:ext uri="{FF2B5EF4-FFF2-40B4-BE49-F238E27FC236}">
              <a16:creationId xmlns:a16="http://schemas.microsoft.com/office/drawing/2014/main" id="{00000000-0008-0000-0400-00000101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58" name="Line 372">
          <a:extLst>
            <a:ext uri="{FF2B5EF4-FFF2-40B4-BE49-F238E27FC236}">
              <a16:creationId xmlns:a16="http://schemas.microsoft.com/office/drawing/2014/main" id="{00000000-0008-0000-0400-00000201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59" name="Line 373">
          <a:extLst>
            <a:ext uri="{FF2B5EF4-FFF2-40B4-BE49-F238E27FC236}">
              <a16:creationId xmlns:a16="http://schemas.microsoft.com/office/drawing/2014/main" id="{00000000-0008-0000-0400-00000301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60" name="Line 374">
          <a:extLst>
            <a:ext uri="{FF2B5EF4-FFF2-40B4-BE49-F238E27FC236}">
              <a16:creationId xmlns:a16="http://schemas.microsoft.com/office/drawing/2014/main" id="{00000000-0008-0000-0400-00000401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61" name="Line 375">
          <a:extLst>
            <a:ext uri="{FF2B5EF4-FFF2-40B4-BE49-F238E27FC236}">
              <a16:creationId xmlns:a16="http://schemas.microsoft.com/office/drawing/2014/main" id="{00000000-0008-0000-0400-00000501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62" name="Line 376">
          <a:extLst>
            <a:ext uri="{FF2B5EF4-FFF2-40B4-BE49-F238E27FC236}">
              <a16:creationId xmlns:a16="http://schemas.microsoft.com/office/drawing/2014/main" id="{00000000-0008-0000-0400-00000601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63" name="Line 377">
          <a:extLst>
            <a:ext uri="{FF2B5EF4-FFF2-40B4-BE49-F238E27FC236}">
              <a16:creationId xmlns:a16="http://schemas.microsoft.com/office/drawing/2014/main" id="{00000000-0008-0000-0400-00000701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64" name="Line 378">
          <a:extLst>
            <a:ext uri="{FF2B5EF4-FFF2-40B4-BE49-F238E27FC236}">
              <a16:creationId xmlns:a16="http://schemas.microsoft.com/office/drawing/2014/main" id="{00000000-0008-0000-0400-00000801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65" name="Line 379">
          <a:extLst>
            <a:ext uri="{FF2B5EF4-FFF2-40B4-BE49-F238E27FC236}">
              <a16:creationId xmlns:a16="http://schemas.microsoft.com/office/drawing/2014/main" id="{00000000-0008-0000-0400-000009010000}"/>
            </a:ext>
          </a:extLst>
        </xdr:cNvPr>
        <xdr:cNvSpPr>
          <a:spLocks noChangeShapeType="1"/>
        </xdr:cNvSpPr>
      </xdr:nvSpPr>
      <xdr:spPr bwMode="auto">
        <a:xfrm>
          <a:off x="4886325" y="312420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66" name="Line 380">
          <a:extLst>
            <a:ext uri="{FF2B5EF4-FFF2-40B4-BE49-F238E27FC236}">
              <a16:creationId xmlns:a16="http://schemas.microsoft.com/office/drawing/2014/main" id="{00000000-0008-0000-0400-00000A01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67" name="Line 381">
          <a:extLst>
            <a:ext uri="{FF2B5EF4-FFF2-40B4-BE49-F238E27FC236}">
              <a16:creationId xmlns:a16="http://schemas.microsoft.com/office/drawing/2014/main" id="{00000000-0008-0000-0400-00000B01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68" name="Line 382">
          <a:extLst>
            <a:ext uri="{FF2B5EF4-FFF2-40B4-BE49-F238E27FC236}">
              <a16:creationId xmlns:a16="http://schemas.microsoft.com/office/drawing/2014/main" id="{00000000-0008-0000-0400-00000C01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69" name="Line 383">
          <a:extLst>
            <a:ext uri="{FF2B5EF4-FFF2-40B4-BE49-F238E27FC236}">
              <a16:creationId xmlns:a16="http://schemas.microsoft.com/office/drawing/2014/main" id="{00000000-0008-0000-0400-00000D01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70" name="Line 384">
          <a:extLst>
            <a:ext uri="{FF2B5EF4-FFF2-40B4-BE49-F238E27FC236}">
              <a16:creationId xmlns:a16="http://schemas.microsoft.com/office/drawing/2014/main" id="{00000000-0008-0000-0400-00000E01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71" name="Line 385">
          <a:extLst>
            <a:ext uri="{FF2B5EF4-FFF2-40B4-BE49-F238E27FC236}">
              <a16:creationId xmlns:a16="http://schemas.microsoft.com/office/drawing/2014/main" id="{00000000-0008-0000-0400-00000F01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72" name="Line 386">
          <a:extLst>
            <a:ext uri="{FF2B5EF4-FFF2-40B4-BE49-F238E27FC236}">
              <a16:creationId xmlns:a16="http://schemas.microsoft.com/office/drawing/2014/main" id="{00000000-0008-0000-0400-00001001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73" name="Line 387">
          <a:extLst>
            <a:ext uri="{FF2B5EF4-FFF2-40B4-BE49-F238E27FC236}">
              <a16:creationId xmlns:a16="http://schemas.microsoft.com/office/drawing/2014/main" id="{00000000-0008-0000-0400-00001101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74" name="Line 388">
          <a:extLst>
            <a:ext uri="{FF2B5EF4-FFF2-40B4-BE49-F238E27FC236}">
              <a16:creationId xmlns:a16="http://schemas.microsoft.com/office/drawing/2014/main" id="{00000000-0008-0000-0400-00001201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75" name="Line 389">
          <a:extLst>
            <a:ext uri="{FF2B5EF4-FFF2-40B4-BE49-F238E27FC236}">
              <a16:creationId xmlns:a16="http://schemas.microsoft.com/office/drawing/2014/main" id="{00000000-0008-0000-0400-000013010000}"/>
            </a:ext>
          </a:extLst>
        </xdr:cNvPr>
        <xdr:cNvSpPr>
          <a:spLocks noChangeShapeType="1"/>
        </xdr:cNvSpPr>
      </xdr:nvSpPr>
      <xdr:spPr bwMode="auto">
        <a:xfrm>
          <a:off x="4886325" y="312420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76" name="Line 390">
          <a:extLst>
            <a:ext uri="{FF2B5EF4-FFF2-40B4-BE49-F238E27FC236}">
              <a16:creationId xmlns:a16="http://schemas.microsoft.com/office/drawing/2014/main" id="{00000000-0008-0000-0400-000014010000}"/>
            </a:ext>
          </a:extLst>
        </xdr:cNvPr>
        <xdr:cNvSpPr>
          <a:spLocks noChangeShapeType="1"/>
        </xdr:cNvSpPr>
      </xdr:nvSpPr>
      <xdr:spPr bwMode="auto">
        <a:xfrm>
          <a:off x="4886325" y="312420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77" name="Line 391">
          <a:extLst>
            <a:ext uri="{FF2B5EF4-FFF2-40B4-BE49-F238E27FC236}">
              <a16:creationId xmlns:a16="http://schemas.microsoft.com/office/drawing/2014/main" id="{00000000-0008-0000-0400-00001501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78" name="Line 392">
          <a:extLst>
            <a:ext uri="{FF2B5EF4-FFF2-40B4-BE49-F238E27FC236}">
              <a16:creationId xmlns:a16="http://schemas.microsoft.com/office/drawing/2014/main" id="{00000000-0008-0000-0400-00001601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79" name="Line 393">
          <a:extLst>
            <a:ext uri="{FF2B5EF4-FFF2-40B4-BE49-F238E27FC236}">
              <a16:creationId xmlns:a16="http://schemas.microsoft.com/office/drawing/2014/main" id="{00000000-0008-0000-0400-00001701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80" name="Line 394">
          <a:extLst>
            <a:ext uri="{FF2B5EF4-FFF2-40B4-BE49-F238E27FC236}">
              <a16:creationId xmlns:a16="http://schemas.microsoft.com/office/drawing/2014/main" id="{00000000-0008-0000-0400-000018010000}"/>
            </a:ext>
          </a:extLst>
        </xdr:cNvPr>
        <xdr:cNvSpPr>
          <a:spLocks noChangeShapeType="1"/>
        </xdr:cNvSpPr>
      </xdr:nvSpPr>
      <xdr:spPr bwMode="auto">
        <a:xfrm>
          <a:off x="4886325" y="312420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81" name="Line 395">
          <a:extLst>
            <a:ext uri="{FF2B5EF4-FFF2-40B4-BE49-F238E27FC236}">
              <a16:creationId xmlns:a16="http://schemas.microsoft.com/office/drawing/2014/main" id="{00000000-0008-0000-0400-000019010000}"/>
            </a:ext>
          </a:extLst>
        </xdr:cNvPr>
        <xdr:cNvSpPr>
          <a:spLocks noChangeShapeType="1"/>
        </xdr:cNvSpPr>
      </xdr:nvSpPr>
      <xdr:spPr bwMode="auto">
        <a:xfrm>
          <a:off x="4886325" y="312420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82" name="Line 396">
          <a:extLst>
            <a:ext uri="{FF2B5EF4-FFF2-40B4-BE49-F238E27FC236}">
              <a16:creationId xmlns:a16="http://schemas.microsoft.com/office/drawing/2014/main" id="{00000000-0008-0000-0400-00001A01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83" name="Line 397">
          <a:extLst>
            <a:ext uri="{FF2B5EF4-FFF2-40B4-BE49-F238E27FC236}">
              <a16:creationId xmlns:a16="http://schemas.microsoft.com/office/drawing/2014/main" id="{00000000-0008-0000-0400-00001B01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84" name="Line 398">
          <a:extLst>
            <a:ext uri="{FF2B5EF4-FFF2-40B4-BE49-F238E27FC236}">
              <a16:creationId xmlns:a16="http://schemas.microsoft.com/office/drawing/2014/main" id="{00000000-0008-0000-0400-00001C01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85" name="Line 399">
          <a:extLst>
            <a:ext uri="{FF2B5EF4-FFF2-40B4-BE49-F238E27FC236}">
              <a16:creationId xmlns:a16="http://schemas.microsoft.com/office/drawing/2014/main" id="{00000000-0008-0000-0400-00001D010000}"/>
            </a:ext>
          </a:extLst>
        </xdr:cNvPr>
        <xdr:cNvSpPr>
          <a:spLocks noChangeShapeType="1"/>
        </xdr:cNvSpPr>
      </xdr:nvSpPr>
      <xdr:spPr bwMode="auto">
        <a:xfrm>
          <a:off x="4886325" y="312420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86" name="Line 400">
          <a:extLst>
            <a:ext uri="{FF2B5EF4-FFF2-40B4-BE49-F238E27FC236}">
              <a16:creationId xmlns:a16="http://schemas.microsoft.com/office/drawing/2014/main" id="{00000000-0008-0000-0400-00001E010000}"/>
            </a:ext>
          </a:extLst>
        </xdr:cNvPr>
        <xdr:cNvSpPr>
          <a:spLocks noChangeShapeType="1"/>
        </xdr:cNvSpPr>
      </xdr:nvSpPr>
      <xdr:spPr bwMode="auto">
        <a:xfrm>
          <a:off x="4886325" y="312420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87" name="Line 401">
          <a:extLst>
            <a:ext uri="{FF2B5EF4-FFF2-40B4-BE49-F238E27FC236}">
              <a16:creationId xmlns:a16="http://schemas.microsoft.com/office/drawing/2014/main" id="{00000000-0008-0000-0400-00001F01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88" name="Line 402">
          <a:extLst>
            <a:ext uri="{FF2B5EF4-FFF2-40B4-BE49-F238E27FC236}">
              <a16:creationId xmlns:a16="http://schemas.microsoft.com/office/drawing/2014/main" id="{00000000-0008-0000-0400-00002001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89" name="Line 403">
          <a:extLst>
            <a:ext uri="{FF2B5EF4-FFF2-40B4-BE49-F238E27FC236}">
              <a16:creationId xmlns:a16="http://schemas.microsoft.com/office/drawing/2014/main" id="{00000000-0008-0000-0400-00002101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90" name="Line 404">
          <a:extLst>
            <a:ext uri="{FF2B5EF4-FFF2-40B4-BE49-F238E27FC236}">
              <a16:creationId xmlns:a16="http://schemas.microsoft.com/office/drawing/2014/main" id="{00000000-0008-0000-0400-000022010000}"/>
            </a:ext>
          </a:extLst>
        </xdr:cNvPr>
        <xdr:cNvSpPr>
          <a:spLocks noChangeShapeType="1"/>
        </xdr:cNvSpPr>
      </xdr:nvSpPr>
      <xdr:spPr bwMode="auto">
        <a:xfrm>
          <a:off x="4886325" y="312420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91" name="Line 405">
          <a:extLst>
            <a:ext uri="{FF2B5EF4-FFF2-40B4-BE49-F238E27FC236}">
              <a16:creationId xmlns:a16="http://schemas.microsoft.com/office/drawing/2014/main" id="{00000000-0008-0000-0400-000023010000}"/>
            </a:ext>
          </a:extLst>
        </xdr:cNvPr>
        <xdr:cNvSpPr>
          <a:spLocks noChangeShapeType="1"/>
        </xdr:cNvSpPr>
      </xdr:nvSpPr>
      <xdr:spPr bwMode="auto">
        <a:xfrm>
          <a:off x="4886325" y="312420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92" name="Line 406">
          <a:extLst>
            <a:ext uri="{FF2B5EF4-FFF2-40B4-BE49-F238E27FC236}">
              <a16:creationId xmlns:a16="http://schemas.microsoft.com/office/drawing/2014/main" id="{00000000-0008-0000-0400-00002401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93" name="Line 407">
          <a:extLst>
            <a:ext uri="{FF2B5EF4-FFF2-40B4-BE49-F238E27FC236}">
              <a16:creationId xmlns:a16="http://schemas.microsoft.com/office/drawing/2014/main" id="{00000000-0008-0000-0400-00002501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94" name="Line 408">
          <a:extLst>
            <a:ext uri="{FF2B5EF4-FFF2-40B4-BE49-F238E27FC236}">
              <a16:creationId xmlns:a16="http://schemas.microsoft.com/office/drawing/2014/main" id="{00000000-0008-0000-0400-00002601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95" name="Line 409">
          <a:extLst>
            <a:ext uri="{FF2B5EF4-FFF2-40B4-BE49-F238E27FC236}">
              <a16:creationId xmlns:a16="http://schemas.microsoft.com/office/drawing/2014/main" id="{00000000-0008-0000-0400-000027010000}"/>
            </a:ext>
          </a:extLst>
        </xdr:cNvPr>
        <xdr:cNvSpPr>
          <a:spLocks noChangeShapeType="1"/>
        </xdr:cNvSpPr>
      </xdr:nvSpPr>
      <xdr:spPr bwMode="auto">
        <a:xfrm>
          <a:off x="4886325" y="312420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96" name="Line 410">
          <a:extLst>
            <a:ext uri="{FF2B5EF4-FFF2-40B4-BE49-F238E27FC236}">
              <a16:creationId xmlns:a16="http://schemas.microsoft.com/office/drawing/2014/main" id="{00000000-0008-0000-0400-000028010000}"/>
            </a:ext>
          </a:extLst>
        </xdr:cNvPr>
        <xdr:cNvSpPr>
          <a:spLocks noChangeShapeType="1"/>
        </xdr:cNvSpPr>
      </xdr:nvSpPr>
      <xdr:spPr bwMode="auto">
        <a:xfrm>
          <a:off x="4886325" y="312420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97" name="Line 411">
          <a:extLst>
            <a:ext uri="{FF2B5EF4-FFF2-40B4-BE49-F238E27FC236}">
              <a16:creationId xmlns:a16="http://schemas.microsoft.com/office/drawing/2014/main" id="{00000000-0008-0000-0400-00002901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98" name="Line 412">
          <a:extLst>
            <a:ext uri="{FF2B5EF4-FFF2-40B4-BE49-F238E27FC236}">
              <a16:creationId xmlns:a16="http://schemas.microsoft.com/office/drawing/2014/main" id="{00000000-0008-0000-0400-00002A01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299" name="Line 413">
          <a:extLst>
            <a:ext uri="{FF2B5EF4-FFF2-40B4-BE49-F238E27FC236}">
              <a16:creationId xmlns:a16="http://schemas.microsoft.com/office/drawing/2014/main" id="{00000000-0008-0000-0400-00002B01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300" name="Line 414">
          <a:extLst>
            <a:ext uri="{FF2B5EF4-FFF2-40B4-BE49-F238E27FC236}">
              <a16:creationId xmlns:a16="http://schemas.microsoft.com/office/drawing/2014/main" id="{00000000-0008-0000-0400-00002C010000}"/>
            </a:ext>
          </a:extLst>
        </xdr:cNvPr>
        <xdr:cNvSpPr>
          <a:spLocks noChangeShapeType="1"/>
        </xdr:cNvSpPr>
      </xdr:nvSpPr>
      <xdr:spPr bwMode="auto">
        <a:xfrm>
          <a:off x="4886325" y="312420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301" name="Line 415">
          <a:extLst>
            <a:ext uri="{FF2B5EF4-FFF2-40B4-BE49-F238E27FC236}">
              <a16:creationId xmlns:a16="http://schemas.microsoft.com/office/drawing/2014/main" id="{00000000-0008-0000-0400-00002D010000}"/>
            </a:ext>
          </a:extLst>
        </xdr:cNvPr>
        <xdr:cNvSpPr>
          <a:spLocks noChangeShapeType="1"/>
        </xdr:cNvSpPr>
      </xdr:nvSpPr>
      <xdr:spPr bwMode="auto">
        <a:xfrm>
          <a:off x="4886325" y="312420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302" name="Line 431">
          <a:extLst>
            <a:ext uri="{FF2B5EF4-FFF2-40B4-BE49-F238E27FC236}">
              <a16:creationId xmlns:a16="http://schemas.microsoft.com/office/drawing/2014/main" id="{00000000-0008-0000-0400-00002E01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303" name="Line 432">
          <a:extLst>
            <a:ext uri="{FF2B5EF4-FFF2-40B4-BE49-F238E27FC236}">
              <a16:creationId xmlns:a16="http://schemas.microsoft.com/office/drawing/2014/main" id="{00000000-0008-0000-0400-00002F01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304" name="Line 433">
          <a:extLst>
            <a:ext uri="{FF2B5EF4-FFF2-40B4-BE49-F238E27FC236}">
              <a16:creationId xmlns:a16="http://schemas.microsoft.com/office/drawing/2014/main" id="{00000000-0008-0000-0400-00003001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305" name="Line 434">
          <a:extLst>
            <a:ext uri="{FF2B5EF4-FFF2-40B4-BE49-F238E27FC236}">
              <a16:creationId xmlns:a16="http://schemas.microsoft.com/office/drawing/2014/main" id="{00000000-0008-0000-0400-000031010000}"/>
            </a:ext>
          </a:extLst>
        </xdr:cNvPr>
        <xdr:cNvSpPr>
          <a:spLocks noChangeShapeType="1"/>
        </xdr:cNvSpPr>
      </xdr:nvSpPr>
      <xdr:spPr bwMode="auto">
        <a:xfrm>
          <a:off x="4886325" y="312420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306" name="Line 435">
          <a:extLst>
            <a:ext uri="{FF2B5EF4-FFF2-40B4-BE49-F238E27FC236}">
              <a16:creationId xmlns:a16="http://schemas.microsoft.com/office/drawing/2014/main" id="{00000000-0008-0000-0400-000032010000}"/>
            </a:ext>
          </a:extLst>
        </xdr:cNvPr>
        <xdr:cNvSpPr>
          <a:spLocks noChangeShapeType="1"/>
        </xdr:cNvSpPr>
      </xdr:nvSpPr>
      <xdr:spPr bwMode="auto">
        <a:xfrm>
          <a:off x="4886325" y="312420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307" name="Line 436">
          <a:extLst>
            <a:ext uri="{FF2B5EF4-FFF2-40B4-BE49-F238E27FC236}">
              <a16:creationId xmlns:a16="http://schemas.microsoft.com/office/drawing/2014/main" id="{00000000-0008-0000-0400-00003301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308" name="Line 437">
          <a:extLst>
            <a:ext uri="{FF2B5EF4-FFF2-40B4-BE49-F238E27FC236}">
              <a16:creationId xmlns:a16="http://schemas.microsoft.com/office/drawing/2014/main" id="{00000000-0008-0000-0400-00003401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309" name="Line 438">
          <a:extLst>
            <a:ext uri="{FF2B5EF4-FFF2-40B4-BE49-F238E27FC236}">
              <a16:creationId xmlns:a16="http://schemas.microsoft.com/office/drawing/2014/main" id="{00000000-0008-0000-0400-000035010000}"/>
            </a:ext>
          </a:extLst>
        </xdr:cNvPr>
        <xdr:cNvSpPr>
          <a:spLocks noChangeShapeType="1"/>
        </xdr:cNvSpPr>
      </xdr:nvSpPr>
      <xdr:spPr bwMode="auto">
        <a:xfrm>
          <a:off x="4886325" y="312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310" name="Line 439">
          <a:extLst>
            <a:ext uri="{FF2B5EF4-FFF2-40B4-BE49-F238E27FC236}">
              <a16:creationId xmlns:a16="http://schemas.microsoft.com/office/drawing/2014/main" id="{00000000-0008-0000-0400-000036010000}"/>
            </a:ext>
          </a:extLst>
        </xdr:cNvPr>
        <xdr:cNvSpPr>
          <a:spLocks noChangeShapeType="1"/>
        </xdr:cNvSpPr>
      </xdr:nvSpPr>
      <xdr:spPr bwMode="auto">
        <a:xfrm>
          <a:off x="4886325" y="312420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0</xdr:rowOff>
    </xdr:from>
    <xdr:to>
      <xdr:col>3</xdr:col>
      <xdr:colOff>0</xdr:colOff>
      <xdr:row>5</xdr:row>
      <xdr:rowOff>0</xdr:rowOff>
    </xdr:to>
    <xdr:sp macro="" textlink="">
      <xdr:nvSpPr>
        <xdr:cNvPr id="311" name="Line 440">
          <a:extLst>
            <a:ext uri="{FF2B5EF4-FFF2-40B4-BE49-F238E27FC236}">
              <a16:creationId xmlns:a16="http://schemas.microsoft.com/office/drawing/2014/main" id="{00000000-0008-0000-0400-000037010000}"/>
            </a:ext>
          </a:extLst>
        </xdr:cNvPr>
        <xdr:cNvSpPr>
          <a:spLocks noChangeShapeType="1"/>
        </xdr:cNvSpPr>
      </xdr:nvSpPr>
      <xdr:spPr bwMode="auto">
        <a:xfrm>
          <a:off x="4886325" y="3124200"/>
          <a:ext cx="0" cy="0"/>
        </a:xfrm>
        <a:prstGeom prst="line">
          <a:avLst/>
        </a:prstGeom>
        <a:noFill/>
        <a:ln w="1">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904875</xdr:colOff>
      <xdr:row>0</xdr:row>
      <xdr:rowOff>0</xdr:rowOff>
    </xdr:from>
    <xdr:to>
      <xdr:col>1</xdr:col>
      <xdr:colOff>2295525</xdr:colOff>
      <xdr:row>0</xdr:row>
      <xdr:rowOff>0</xdr:rowOff>
    </xdr:to>
    <xdr:sp macro="" textlink="">
      <xdr:nvSpPr>
        <xdr:cNvPr id="2" name="Besedilo 1">
          <a:extLst>
            <a:ext uri="{FF2B5EF4-FFF2-40B4-BE49-F238E27FC236}">
              <a16:creationId xmlns:a16="http://schemas.microsoft.com/office/drawing/2014/main" id="{00000000-0008-0000-0A00-000002000000}"/>
            </a:ext>
          </a:extLst>
        </xdr:cNvPr>
        <xdr:cNvSpPr txBox="1">
          <a:spLocks noChangeArrowheads="1"/>
        </xdr:cNvSpPr>
      </xdr:nvSpPr>
      <xdr:spPr bwMode="auto">
        <a:xfrm>
          <a:off x="1314450" y="0"/>
          <a:ext cx="139065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sl-SI" sz="1000" b="0" i="0" u="none" strike="noStrike" baseline="0">
              <a:solidFill>
                <a:srgbClr val="000000"/>
              </a:solidFill>
              <a:latin typeface="Arial"/>
              <a:cs typeface="Arial"/>
            </a:rPr>
            <a:t>JR OB RUSKIH BLOKIH</a:t>
          </a:r>
        </a:p>
        <a:p>
          <a:pPr algn="l" rtl="0">
            <a:defRPr sz="1000"/>
          </a:pPr>
          <a:endParaRPr lang="sl-SI"/>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904875</xdr:colOff>
      <xdr:row>0</xdr:row>
      <xdr:rowOff>0</xdr:rowOff>
    </xdr:from>
    <xdr:to>
      <xdr:col>1</xdr:col>
      <xdr:colOff>2295525</xdr:colOff>
      <xdr:row>0</xdr:row>
      <xdr:rowOff>0</xdr:rowOff>
    </xdr:to>
    <xdr:sp macro="" textlink="">
      <xdr:nvSpPr>
        <xdr:cNvPr id="2" name="Besedilo 1">
          <a:extLst>
            <a:ext uri="{FF2B5EF4-FFF2-40B4-BE49-F238E27FC236}">
              <a16:creationId xmlns:a16="http://schemas.microsoft.com/office/drawing/2014/main" id="{00000000-0008-0000-0B00-000002000000}"/>
            </a:ext>
          </a:extLst>
        </xdr:cNvPr>
        <xdr:cNvSpPr txBox="1">
          <a:spLocks noChangeArrowheads="1"/>
        </xdr:cNvSpPr>
      </xdr:nvSpPr>
      <xdr:spPr bwMode="auto">
        <a:xfrm>
          <a:off x="1314450" y="0"/>
          <a:ext cx="139065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sl-SI" sz="1000" b="0" i="0" u="none" strike="noStrike" baseline="0">
              <a:solidFill>
                <a:srgbClr val="000000"/>
              </a:solidFill>
              <a:latin typeface="Arial"/>
              <a:cs typeface="Arial"/>
            </a:rPr>
            <a:t>JR OB RUSKIH BLOKIH</a:t>
          </a:r>
        </a:p>
        <a:p>
          <a:pPr algn="l" rtl="0">
            <a:defRPr sz="1000"/>
          </a:pPr>
          <a:endParaRPr lang="sl-SI"/>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LOVNI\_2012\110305_EUROSPIN\PZI\ELEKTRO%20INSTALACIJE\POPIS\El_110305_EUROSPIN_PZI_brez%20c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ELOVNI\_2012\111201_Zunanja%20IGRALNICA%20AURORA%20Kobarid\pzi\Elektro\Popis\111201_EI_Popis_Aurora_s%20cenami-PZI.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ell\Documents\Popisi\BIPA-&#268;RNU&#352;KI%20BAJER%20kon&#269;ni%20popisi%2030.4.2012\2-crnuski%20bajer_arh_klet_pzi_2604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enis\Arhiv%20(D)\2004\Hit-PGD,PZI\Projekt%20PZI\FAZA1\Excell\POPIS\Popis-ogre+hlaj_Park-PZI-F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enis\denis_c\MM-Biro\Dejan_K\Dejan\050201_Icit\PZI\Modeli%20za%20popis\Objekt-C\Strojne%20instalacije%20-Objekt%20C.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mpnet\kalkulac\Marko%2099\ABC.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_2017\170101_IZC%20Korona\10_Popisi%20STROJNE\S%20cenami\SANITARIJE%20V%20KLETI\_2014\111207_NZS-ve&#269;namenski%20objekt-PZI\PZI-2014\STROJNE\Excell\priloga%20x_IZR-klima_VO-PZI.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_2017\170101_IZC%20Korona\10_Popisi%20STROJNE\S%20cenami\SANITARIJE%20V%20KLETI\_2014\111207_NZS-ve&#269;namenski%20objekt-PZI\PZI-2014\STROJNE\Excell\06%2001%2001%20-%20Igralnica%20VENKO-toplotne%20izgube\060101_toplotne_izgube_I%20nadstropje_IGRALNICA_VENKO.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imitrij_h\BlokPrva&#269;na\ACAD\PGD-PZI\Poslovni%20prostori\Hotel%20Cerkno\POK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IT"/>
      <sheetName val="1_INSTALACIJSKI MATERIAL"/>
      <sheetName val="2_STIKALNI BLOKI"/>
      <sheetName val="3_SVETILA "/>
      <sheetName val="4_STRELOVOD"/>
      <sheetName val="5_ STRUKTURIRANO OŽIČENJE"/>
      <sheetName val="6_AOJP"/>
      <sheetName val="7_OZVOČENJE"/>
      <sheetName val="8_VIDEONADZOR"/>
      <sheetName val="9_UPS"/>
      <sheetName val="10_VLOMNO VAROVANJE"/>
      <sheetName val="11_DOKUMENTACIJA"/>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IT"/>
      <sheetName val="1_INSTALACIJSKI MATERIAL"/>
      <sheetName val="2_STIKALNI BLOKI"/>
      <sheetName val="3_SVETILA"/>
      <sheetName val="4_ ONLINE in TV OŽIČENJE"/>
      <sheetName val="5_AOJP"/>
      <sheetName val="6_OZVOČENJE"/>
      <sheetName val="7_STRELOVOD"/>
      <sheetName val="8_OGREVANJE ODTOKOV"/>
      <sheetName val="9_DOKUMENTACIJA"/>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LAVNA REKAPITULACIJA"/>
      <sheetName val="REKAPITULACIJA GR.+OB. DELA"/>
      <sheetName val="ZEM.D.+pripr.dela-temeljenje"/>
      <sheetName val="GLOBOKO TEMELJENJE"/>
      <sheetName val="BETONSKA DELA (2)"/>
      <sheetName val="ZIDARSKA DELA (2)"/>
      <sheetName val="TESARSKA DELA (2)"/>
      <sheetName val="ZEM.D.+pripr.dela"/>
      <sheetName val="BETONSKA DELA"/>
      <sheetName val="ZIDARSKA DELA"/>
      <sheetName val="TESARSKA DELA"/>
      <sheetName val="NEPREDVIDENA GR.DELA"/>
      <sheetName val="KLJUČAVNIČARSKA DELA"/>
      <sheetName val="KERAMIČARSKA DELA"/>
      <sheetName val="PODOPOLAGALSKA DELA"/>
      <sheetName val="OKNA,VRATA"/>
      <sheetName val="SLIKOPLESKARSKA DELA"/>
      <sheetName val="NEPREDVIDENA OB. DELA"/>
      <sheetName val="STENE IN STROPOVI"/>
      <sheetName val="FASADA V1"/>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LADILNA STROJNICA"/>
      <sheetName val="glavni razvodi"/>
      <sheetName val="ELEMENTI OGREVANJA"/>
      <sheetName val="PRIKLOPI NA KLIMATE"/>
      <sheetName val="priprava stv"/>
      <sheetName val="PLINSKA INSTALACIJA"/>
      <sheetName val="demontažna dela"/>
      <sheetName val="rekapitulacija"/>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
      <sheetName val="8"/>
      <sheetName val="%"/>
      <sheetName val="_"/>
    </sheetNames>
    <sheetDataSet>
      <sheetData sheetId="0" refreshError="1"/>
      <sheetData sheetId="1" refreshError="1"/>
      <sheetData sheetId="2" refreshError="1">
        <row r="1">
          <cell r="B1">
            <v>7.0000000000000007E-2</v>
          </cell>
        </row>
      </sheetData>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
      <sheetName val="1"/>
      <sheetName val="2"/>
      <sheetName val="%"/>
      <sheetName val="_"/>
    </sheetNames>
    <sheetDataSet>
      <sheetData sheetId="0"/>
      <sheetData sheetId="1"/>
      <sheetData sheetId="2"/>
      <sheetData sheetId="3" refreshError="1">
        <row r="1">
          <cell r="B1">
            <v>0</v>
          </cell>
        </row>
      </sheetData>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1,AR-2"/>
      <sheetName val="AR-4"/>
      <sheetName val="OD-1"/>
      <sheetName val="OD-4"/>
      <sheetName val="OD-6"/>
      <sheetName val="OD-7"/>
      <sheetName val="OD-8 "/>
      <sheetName val="OD-9"/>
      <sheetName val="LD"/>
      <sheetName val="KD-1"/>
      <sheetName val="AZR 4"/>
      <sheetName val="KOL.ZRAKA"/>
      <sheetName val="SISTEMI"/>
      <sheetName val="TABELA-VO"/>
      <sheetName val="GRELNIK"/>
      <sheetName val="HLADILNIK"/>
      <sheetName val="VLAŽENJE"/>
      <sheetName val="Entalpija"/>
      <sheetName val="Zračno hlajenje"/>
      <sheetName val="DUŠILEC ZVOKA"/>
      <sheetName val="VENTI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
      <sheetName val="Q.T."/>
      <sheetName val="Q-TABELA"/>
      <sheetName val="RAD-pl"/>
      <sheetName val="VSEB-VODE"/>
      <sheetName val="PREZRAČEVANJE KOTLARNE"/>
      <sheetName val="VENTILI"/>
      <sheetName val="ČRPALKE"/>
      <sheetName val="PADEC TLAKA V CEVEH"/>
      <sheetName val="Q.T.-B"/>
      <sheetName val="Rad-B"/>
      <sheetName val="Makro"/>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itulacija"/>
      <sheetName val="Svetilna_telesa"/>
      <sheetName val="Vodovni_material"/>
      <sheetName val="Stikalni_bloki"/>
      <sheetName val="Telefon"/>
      <sheetName val="Ozvocenje"/>
      <sheetName val="Pozar"/>
      <sheetName val="RTV"/>
      <sheetName val="Strelovod"/>
    </sheetNames>
    <sheetDataSet>
      <sheetData sheetId="0" refreshError="1">
        <row r="40">
          <cell r="D40">
            <v>1.0548999999999999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8"/>
  <sheetViews>
    <sheetView topLeftCell="A7" zoomScale="85" zoomScaleNormal="85" workbookViewId="0">
      <selection activeCell="C54" sqref="C54"/>
    </sheetView>
  </sheetViews>
  <sheetFormatPr defaultRowHeight="12.75"/>
  <cols>
    <col min="1" max="1" width="9.140625" style="917"/>
    <col min="2" max="2" width="14" style="917" customWidth="1"/>
    <col min="3" max="3" width="27.7109375" style="917" customWidth="1"/>
    <col min="4" max="5" width="9.140625" style="917"/>
    <col min="6" max="6" width="14.7109375" style="917" customWidth="1"/>
    <col min="7" max="16384" width="9.140625" style="1"/>
  </cols>
  <sheetData>
    <row r="1" spans="1:6">
      <c r="A1" s="1179" t="s">
        <v>46</v>
      </c>
      <c r="B1" s="1179"/>
      <c r="C1" s="1179"/>
      <c r="D1" s="1179"/>
      <c r="E1" s="1179"/>
      <c r="F1" s="1179"/>
    </row>
    <row r="2" spans="1:6">
      <c r="A2" s="1179"/>
      <c r="B2" s="1179"/>
      <c r="C2" s="1179"/>
      <c r="D2" s="1179"/>
      <c r="E2" s="1179"/>
      <c r="F2" s="1179"/>
    </row>
    <row r="3" spans="1:6" ht="20.25" customHeight="1">
      <c r="A3" s="1179"/>
      <c r="B3" s="1179"/>
      <c r="C3" s="1179"/>
      <c r="D3" s="1179"/>
      <c r="E3" s="1179"/>
      <c r="F3" s="1179"/>
    </row>
    <row r="4" spans="1:6" ht="15">
      <c r="A4" s="842"/>
      <c r="B4" s="843"/>
      <c r="C4" s="843"/>
      <c r="D4" s="843"/>
      <c r="E4" s="843"/>
      <c r="F4" s="844"/>
    </row>
    <row r="5" spans="1:6" ht="15">
      <c r="A5" s="845" t="s">
        <v>45</v>
      </c>
      <c r="B5" s="844"/>
      <c r="C5" s="846" t="s">
        <v>125</v>
      </c>
      <c r="D5" s="843"/>
      <c r="E5" s="843"/>
      <c r="F5" s="844"/>
    </row>
    <row r="6" spans="1:6" ht="15">
      <c r="A6" s="847"/>
      <c r="B6" s="848"/>
      <c r="C6" s="849" t="s">
        <v>126</v>
      </c>
      <c r="D6" s="850"/>
      <c r="E6" s="850"/>
      <c r="F6" s="851"/>
    </row>
    <row r="7" spans="1:6">
      <c r="A7" s="852"/>
      <c r="B7" s="853"/>
      <c r="C7" s="853"/>
      <c r="D7" s="854"/>
      <c r="E7" s="853"/>
      <c r="F7" s="855"/>
    </row>
    <row r="8" spans="1:6" ht="15">
      <c r="A8" s="845" t="s">
        <v>44</v>
      </c>
      <c r="B8" s="844"/>
      <c r="C8" s="856" t="s">
        <v>43</v>
      </c>
      <c r="D8" s="850"/>
      <c r="E8" s="850"/>
      <c r="F8" s="851"/>
    </row>
    <row r="9" spans="1:6" ht="15">
      <c r="A9" s="857"/>
      <c r="B9" s="848"/>
      <c r="C9" s="857" t="s">
        <v>42</v>
      </c>
      <c r="D9" s="858"/>
      <c r="E9" s="858"/>
      <c r="F9" s="848"/>
    </row>
    <row r="10" spans="1:6">
      <c r="A10" s="859"/>
      <c r="B10" s="860"/>
      <c r="C10" s="860"/>
      <c r="D10" s="860"/>
      <c r="E10" s="860"/>
      <c r="F10" s="861"/>
    </row>
    <row r="11" spans="1:6" ht="15">
      <c r="A11" s="845" t="s">
        <v>41</v>
      </c>
      <c r="B11" s="844"/>
      <c r="C11" s="862" t="s">
        <v>29</v>
      </c>
      <c r="D11" s="843"/>
      <c r="E11" s="843"/>
      <c r="F11" s="844"/>
    </row>
    <row r="12" spans="1:6" ht="15">
      <c r="A12" s="863"/>
      <c r="B12" s="864"/>
      <c r="C12" s="862" t="s">
        <v>40</v>
      </c>
      <c r="D12" s="843"/>
      <c r="E12" s="843"/>
      <c r="F12" s="844"/>
    </row>
    <row r="13" spans="1:6" ht="15">
      <c r="A13" s="847"/>
      <c r="B13" s="848"/>
      <c r="C13" s="862" t="s">
        <v>39</v>
      </c>
      <c r="D13" s="843"/>
      <c r="E13" s="843"/>
      <c r="F13" s="844"/>
    </row>
    <row r="14" spans="1:6">
      <c r="A14" s="865"/>
      <c r="B14" s="866"/>
      <c r="C14" s="866"/>
      <c r="D14" s="866"/>
      <c r="E14" s="866"/>
      <c r="F14" s="867"/>
    </row>
    <row r="15" spans="1:6" ht="15">
      <c r="A15" s="849" t="s">
        <v>38</v>
      </c>
      <c r="B15" s="850"/>
      <c r="C15" s="856" t="s">
        <v>127</v>
      </c>
      <c r="D15" s="850"/>
      <c r="E15" s="850"/>
      <c r="F15" s="851"/>
    </row>
    <row r="16" spans="1:6">
      <c r="A16" s="868"/>
      <c r="B16" s="853"/>
      <c r="C16" s="869"/>
      <c r="D16" s="853"/>
      <c r="E16" s="853"/>
      <c r="F16" s="853"/>
    </row>
    <row r="17" spans="1:6" ht="15">
      <c r="A17" s="849" t="s">
        <v>37</v>
      </c>
      <c r="B17" s="851"/>
      <c r="C17" s="1176" t="s">
        <v>36</v>
      </c>
      <c r="D17" s="1177"/>
      <c r="E17" s="1177"/>
      <c r="F17" s="1178"/>
    </row>
    <row r="18" spans="1:6">
      <c r="A18" s="859"/>
      <c r="B18" s="860"/>
      <c r="C18" s="860"/>
      <c r="D18" s="860"/>
      <c r="E18" s="860"/>
      <c r="F18" s="861"/>
    </row>
    <row r="19" spans="1:6" ht="15">
      <c r="A19" s="845" t="s">
        <v>35</v>
      </c>
      <c r="B19" s="844"/>
      <c r="C19" s="862" t="s">
        <v>34</v>
      </c>
      <c r="D19" s="843"/>
      <c r="E19" s="843"/>
      <c r="F19" s="844"/>
    </row>
    <row r="20" spans="1:6" ht="15">
      <c r="A20" s="870" t="s">
        <v>33</v>
      </c>
      <c r="B20" s="864"/>
      <c r="C20" s="862" t="s">
        <v>32</v>
      </c>
      <c r="D20" s="843"/>
      <c r="E20" s="843"/>
      <c r="F20" s="844"/>
    </row>
    <row r="21" spans="1:6" ht="15">
      <c r="A21" s="870" t="s">
        <v>31</v>
      </c>
      <c r="B21" s="864"/>
      <c r="C21" s="862" t="s">
        <v>128</v>
      </c>
      <c r="D21" s="843"/>
      <c r="E21" s="843"/>
      <c r="F21" s="844"/>
    </row>
    <row r="22" spans="1:6">
      <c r="A22" s="871"/>
      <c r="B22" s="872"/>
      <c r="C22" s="872"/>
      <c r="D22" s="872"/>
      <c r="E22" s="872"/>
      <c r="F22" s="873"/>
    </row>
    <row r="23" spans="1:6" ht="15">
      <c r="A23" s="870" t="s">
        <v>30</v>
      </c>
      <c r="B23" s="864"/>
      <c r="C23" s="856" t="s">
        <v>29</v>
      </c>
      <c r="D23" s="850"/>
      <c r="E23" s="850"/>
      <c r="F23" s="851"/>
    </row>
    <row r="24" spans="1:6" ht="15">
      <c r="A24" s="863"/>
      <c r="B24" s="864"/>
      <c r="C24" s="874" t="s">
        <v>29</v>
      </c>
      <c r="D24" s="875"/>
      <c r="E24" s="875"/>
      <c r="F24" s="864"/>
    </row>
    <row r="25" spans="1:6" ht="15">
      <c r="A25" s="870"/>
      <c r="B25" s="875"/>
      <c r="C25" s="876" t="s">
        <v>29</v>
      </c>
      <c r="D25" s="843"/>
      <c r="E25" s="843"/>
      <c r="F25" s="844"/>
    </row>
    <row r="26" spans="1:6">
      <c r="A26" s="871"/>
      <c r="B26" s="872"/>
      <c r="C26" s="872"/>
      <c r="D26" s="872"/>
      <c r="E26" s="872"/>
      <c r="F26" s="873"/>
    </row>
    <row r="27" spans="1:6" ht="15">
      <c r="A27" s="1180" t="s">
        <v>28</v>
      </c>
      <c r="B27" s="1180"/>
      <c r="C27" s="1181" t="s">
        <v>129</v>
      </c>
      <c r="D27" s="1182"/>
      <c r="E27" s="1182"/>
      <c r="F27" s="1182"/>
    </row>
    <row r="28" spans="1:6">
      <c r="A28" s="877"/>
      <c r="B28" s="878"/>
      <c r="C28" s="879"/>
      <c r="D28" s="880"/>
      <c r="E28" s="880"/>
      <c r="F28" s="881"/>
    </row>
    <row r="29" spans="1:6">
      <c r="A29" s="1183" t="s">
        <v>27</v>
      </c>
      <c r="B29" s="1184"/>
      <c r="C29" s="882" t="s">
        <v>26</v>
      </c>
      <c r="D29" s="883"/>
      <c r="E29" s="884"/>
      <c r="F29" s="885"/>
    </row>
    <row r="30" spans="1:6">
      <c r="A30" s="1185"/>
      <c r="B30" s="1186"/>
      <c r="C30" s="882" t="s">
        <v>25</v>
      </c>
      <c r="D30" s="886"/>
      <c r="E30" s="887"/>
      <c r="F30" s="888"/>
    </row>
    <row r="31" spans="1:6">
      <c r="A31" s="1187"/>
      <c r="B31" s="1188"/>
      <c r="C31" s="882" t="s">
        <v>24</v>
      </c>
      <c r="D31" s="886"/>
      <c r="E31" s="887"/>
      <c r="F31" s="888"/>
    </row>
    <row r="32" spans="1:6">
      <c r="A32" s="1189"/>
      <c r="B32" s="1188"/>
      <c r="C32" s="882" t="s">
        <v>23</v>
      </c>
      <c r="D32" s="886"/>
      <c r="E32" s="887"/>
      <c r="F32" s="888"/>
    </row>
    <row r="33" spans="1:12">
      <c r="A33" s="889"/>
      <c r="B33" s="855"/>
      <c r="C33" s="882" t="s">
        <v>22</v>
      </c>
      <c r="D33" s="886"/>
      <c r="E33" s="887"/>
      <c r="F33" s="888"/>
    </row>
    <row r="34" spans="1:12">
      <c r="A34" s="889"/>
      <c r="B34" s="855"/>
      <c r="C34" s="882" t="s">
        <v>21</v>
      </c>
      <c r="D34" s="886"/>
      <c r="E34" s="887"/>
      <c r="F34" s="888"/>
    </row>
    <row r="35" spans="1:12">
      <c r="A35" s="889"/>
      <c r="B35" s="855"/>
      <c r="C35" s="882" t="s">
        <v>20</v>
      </c>
      <c r="D35" s="886"/>
      <c r="E35" s="887"/>
      <c r="F35" s="888"/>
    </row>
    <row r="36" spans="1:12">
      <c r="A36" s="889"/>
      <c r="B36" s="855"/>
      <c r="C36" s="882" t="s">
        <v>19</v>
      </c>
      <c r="D36" s="890"/>
      <c r="E36" s="887"/>
      <c r="F36" s="888"/>
      <c r="L36" s="6"/>
    </row>
    <row r="37" spans="1:12">
      <c r="A37" s="889"/>
      <c r="B37" s="855"/>
      <c r="C37" s="882" t="s">
        <v>18</v>
      </c>
      <c r="D37" s="891"/>
      <c r="E37" s="887"/>
      <c r="F37" s="888"/>
    </row>
    <row r="38" spans="1:12">
      <c r="A38" s="892"/>
      <c r="B38" s="861"/>
      <c r="C38" s="882" t="s">
        <v>17</v>
      </c>
      <c r="D38" s="886"/>
      <c r="E38" s="887"/>
      <c r="F38" s="888"/>
    </row>
    <row r="39" spans="1:12" ht="13.5" thickBot="1">
      <c r="A39" s="865"/>
      <c r="B39" s="866"/>
      <c r="C39" s="866"/>
      <c r="D39" s="893"/>
      <c r="E39" s="866"/>
      <c r="F39" s="867"/>
    </row>
    <row r="40" spans="1:12" ht="15">
      <c r="A40" s="1172" t="s">
        <v>16</v>
      </c>
      <c r="B40" s="1173"/>
      <c r="C40" s="1173"/>
      <c r="D40" s="1174"/>
      <c r="E40" s="1174"/>
      <c r="F40" s="1175"/>
    </row>
    <row r="41" spans="1:12">
      <c r="A41" s="894"/>
      <c r="B41" s="866"/>
      <c r="C41" s="866"/>
      <c r="D41" s="866"/>
      <c r="E41" s="866"/>
      <c r="F41" s="895"/>
    </row>
    <row r="42" spans="1:12" ht="15">
      <c r="A42" s="896" t="s">
        <v>3</v>
      </c>
      <c r="B42" s="897" t="s">
        <v>130</v>
      </c>
      <c r="C42" s="898"/>
      <c r="D42" s="898"/>
      <c r="E42" s="899"/>
      <c r="F42" s="5">
        <f>+'A_GO DELA'!E12</f>
        <v>0</v>
      </c>
    </row>
    <row r="43" spans="1:12" ht="15">
      <c r="A43" s="900" t="s">
        <v>4</v>
      </c>
      <c r="B43" s="901" t="s">
        <v>15</v>
      </c>
      <c r="C43" s="902"/>
      <c r="D43" s="902"/>
      <c r="E43" s="903"/>
      <c r="F43" s="5">
        <f>+B_EI_REKAPIT!D7</f>
        <v>0</v>
      </c>
    </row>
    <row r="44" spans="1:12" ht="15">
      <c r="A44" s="900" t="s">
        <v>8</v>
      </c>
      <c r="B44" s="901" t="s">
        <v>14</v>
      </c>
      <c r="C44" s="902"/>
      <c r="D44" s="902"/>
      <c r="E44" s="903"/>
      <c r="F44" s="5">
        <f>+C_SI_REKAPIT!C7</f>
        <v>0</v>
      </c>
    </row>
    <row r="45" spans="1:12" ht="15.75" thickBot="1">
      <c r="A45" s="904" t="s">
        <v>9</v>
      </c>
      <c r="B45" s="905" t="s">
        <v>131</v>
      </c>
      <c r="C45" s="906"/>
      <c r="D45" s="906"/>
      <c r="E45" s="907"/>
      <c r="F45" s="5">
        <f>+D_KUH_TEHN!F625</f>
        <v>0</v>
      </c>
    </row>
    <row r="46" spans="1:12" ht="15.75" thickTop="1">
      <c r="A46" s="908" t="s">
        <v>132</v>
      </c>
      <c r="B46" s="909"/>
      <c r="C46" s="909"/>
      <c r="D46" s="909"/>
      <c r="E46" s="910"/>
      <c r="F46" s="4">
        <f>SUM(F42:F45)</f>
        <v>0</v>
      </c>
    </row>
    <row r="47" spans="1:12" ht="15">
      <c r="A47" s="911" t="s">
        <v>13</v>
      </c>
      <c r="B47" s="912"/>
      <c r="C47" s="912"/>
      <c r="D47" s="913"/>
      <c r="E47" s="914"/>
      <c r="F47" s="3">
        <f>F46*0.22</f>
        <v>0</v>
      </c>
    </row>
    <row r="48" spans="1:12" ht="15.75" thickBot="1">
      <c r="A48" s="915" t="s">
        <v>133</v>
      </c>
      <c r="B48" s="916"/>
      <c r="C48" s="916"/>
      <c r="D48" s="916"/>
      <c r="E48" s="916"/>
      <c r="F48" s="2">
        <f>F47+F46</f>
        <v>0</v>
      </c>
    </row>
  </sheetData>
  <sheetProtection algorithmName="SHA-512" hashValue="KZe3f34NZA9UJdO6Yu9FkQvA91rR2qdbRdpj+w0PJ2mnwVuj0Z4YzBWDfQENkdBu+ZRDfrb8oxAx0xl4NaPiIw==" saltValue="CGZNpTuAmvmqCPSfhzIRWg==" spinCount="100000" sheet="1" objects="1" scenarios="1"/>
  <mergeCells count="7">
    <mergeCell ref="A40:F40"/>
    <mergeCell ref="C17:F17"/>
    <mergeCell ref="A1:F3"/>
    <mergeCell ref="A27:B27"/>
    <mergeCell ref="C27:F27"/>
    <mergeCell ref="A29:B30"/>
    <mergeCell ref="A31:B32"/>
  </mergeCells>
  <pageMargins left="0.7" right="0.7" top="0.75" bottom="0.75" header="0.3" footer="0.3"/>
  <pageSetup paperSize="9" orientation="portrait" horizontalDpi="4294967293" vertic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syncHorizontal="1" syncVertical="1" syncRef="A25">
    <tabColor rgb="FF00B0F0"/>
  </sheetPr>
  <dimension ref="A1:S157"/>
  <sheetViews>
    <sheetView view="pageBreakPreview" topLeftCell="A25" zoomScaleNormal="100" zoomScaleSheetLayoutView="100" workbookViewId="0">
      <selection activeCell="H38" sqref="H38"/>
    </sheetView>
  </sheetViews>
  <sheetFormatPr defaultRowHeight="12.75"/>
  <cols>
    <col min="1" max="1" width="5.5703125" style="397" customWidth="1"/>
    <col min="2" max="2" width="56.28515625" style="431" customWidth="1"/>
    <col min="3" max="3" width="6.7109375" style="369" bestFit="1" customWidth="1"/>
    <col min="4" max="4" width="8.85546875" style="369" bestFit="1" customWidth="1"/>
    <col min="5" max="5" width="11.5703125" style="369" bestFit="1" customWidth="1"/>
    <col min="6" max="6" width="11.85546875" style="369" customWidth="1"/>
    <col min="7" max="7" width="13.28515625" style="253" bestFit="1" customWidth="1"/>
    <col min="8" max="8" width="12.5703125" style="371" customWidth="1"/>
    <col min="9" max="9" width="9.140625" style="371"/>
    <col min="10" max="10" width="11.85546875" style="372" customWidth="1"/>
    <col min="11" max="256" width="9.140625" style="371"/>
    <col min="257" max="257" width="5.5703125" style="371" customWidth="1"/>
    <col min="258" max="258" width="63.28515625" style="371" bestFit="1" customWidth="1"/>
    <col min="259" max="259" width="6.7109375" style="371" bestFit="1" customWidth="1"/>
    <col min="260" max="260" width="8.85546875" style="371" bestFit="1" customWidth="1"/>
    <col min="261" max="261" width="11.5703125" style="371" bestFit="1" customWidth="1"/>
    <col min="262" max="262" width="11.85546875" style="371" customWidth="1"/>
    <col min="263" max="263" width="13.28515625" style="371" bestFit="1" customWidth="1"/>
    <col min="264" max="264" width="12.5703125" style="371" customWidth="1"/>
    <col min="265" max="265" width="9.140625" style="371"/>
    <col min="266" max="266" width="11.85546875" style="371" customWidth="1"/>
    <col min="267" max="512" width="9.140625" style="371"/>
    <col min="513" max="513" width="5.5703125" style="371" customWidth="1"/>
    <col min="514" max="514" width="63.28515625" style="371" bestFit="1" customWidth="1"/>
    <col min="515" max="515" width="6.7109375" style="371" bestFit="1" customWidth="1"/>
    <col min="516" max="516" width="8.85546875" style="371" bestFit="1" customWidth="1"/>
    <col min="517" max="517" width="11.5703125" style="371" bestFit="1" customWidth="1"/>
    <col min="518" max="518" width="11.85546875" style="371" customWidth="1"/>
    <col min="519" max="519" width="13.28515625" style="371" bestFit="1" customWidth="1"/>
    <col min="520" max="520" width="12.5703125" style="371" customWidth="1"/>
    <col min="521" max="521" width="9.140625" style="371"/>
    <col min="522" max="522" width="11.85546875" style="371" customWidth="1"/>
    <col min="523" max="768" width="9.140625" style="371"/>
    <col min="769" max="769" width="5.5703125" style="371" customWidth="1"/>
    <col min="770" max="770" width="63.28515625" style="371" bestFit="1" customWidth="1"/>
    <col min="771" max="771" width="6.7109375" style="371" bestFit="1" customWidth="1"/>
    <col min="772" max="772" width="8.85546875" style="371" bestFit="1" customWidth="1"/>
    <col min="773" max="773" width="11.5703125" style="371" bestFit="1" customWidth="1"/>
    <col min="774" max="774" width="11.85546875" style="371" customWidth="1"/>
    <col min="775" max="775" width="13.28515625" style="371" bestFit="1" customWidth="1"/>
    <col min="776" max="776" width="12.5703125" style="371" customWidth="1"/>
    <col min="777" max="777" width="9.140625" style="371"/>
    <col min="778" max="778" width="11.85546875" style="371" customWidth="1"/>
    <col min="779" max="1024" width="9.140625" style="371"/>
    <col min="1025" max="1025" width="5.5703125" style="371" customWidth="1"/>
    <col min="1026" max="1026" width="63.28515625" style="371" bestFit="1" customWidth="1"/>
    <col min="1027" max="1027" width="6.7109375" style="371" bestFit="1" customWidth="1"/>
    <col min="1028" max="1028" width="8.85546875" style="371" bestFit="1" customWidth="1"/>
    <col min="1029" max="1029" width="11.5703125" style="371" bestFit="1" customWidth="1"/>
    <col min="1030" max="1030" width="11.85546875" style="371" customWidth="1"/>
    <col min="1031" max="1031" width="13.28515625" style="371" bestFit="1" customWidth="1"/>
    <col min="1032" max="1032" width="12.5703125" style="371" customWidth="1"/>
    <col min="1033" max="1033" width="9.140625" style="371"/>
    <col min="1034" max="1034" width="11.85546875" style="371" customWidth="1"/>
    <col min="1035" max="1280" width="9.140625" style="371"/>
    <col min="1281" max="1281" width="5.5703125" style="371" customWidth="1"/>
    <col min="1282" max="1282" width="63.28515625" style="371" bestFit="1" customWidth="1"/>
    <col min="1283" max="1283" width="6.7109375" style="371" bestFit="1" customWidth="1"/>
    <col min="1284" max="1284" width="8.85546875" style="371" bestFit="1" customWidth="1"/>
    <col min="1285" max="1285" width="11.5703125" style="371" bestFit="1" customWidth="1"/>
    <col min="1286" max="1286" width="11.85546875" style="371" customWidth="1"/>
    <col min="1287" max="1287" width="13.28515625" style="371" bestFit="1" customWidth="1"/>
    <col min="1288" max="1288" width="12.5703125" style="371" customWidth="1"/>
    <col min="1289" max="1289" width="9.140625" style="371"/>
    <col min="1290" max="1290" width="11.85546875" style="371" customWidth="1"/>
    <col min="1291" max="1536" width="9.140625" style="371"/>
    <col min="1537" max="1537" width="5.5703125" style="371" customWidth="1"/>
    <col min="1538" max="1538" width="63.28515625" style="371" bestFit="1" customWidth="1"/>
    <col min="1539" max="1539" width="6.7109375" style="371" bestFit="1" customWidth="1"/>
    <col min="1540" max="1540" width="8.85546875" style="371" bestFit="1" customWidth="1"/>
    <col min="1541" max="1541" width="11.5703125" style="371" bestFit="1" customWidth="1"/>
    <col min="1542" max="1542" width="11.85546875" style="371" customWidth="1"/>
    <col min="1543" max="1543" width="13.28515625" style="371" bestFit="1" customWidth="1"/>
    <col min="1544" max="1544" width="12.5703125" style="371" customWidth="1"/>
    <col min="1545" max="1545" width="9.140625" style="371"/>
    <col min="1546" max="1546" width="11.85546875" style="371" customWidth="1"/>
    <col min="1547" max="1792" width="9.140625" style="371"/>
    <col min="1793" max="1793" width="5.5703125" style="371" customWidth="1"/>
    <col min="1794" max="1794" width="63.28515625" style="371" bestFit="1" customWidth="1"/>
    <col min="1795" max="1795" width="6.7109375" style="371" bestFit="1" customWidth="1"/>
    <col min="1796" max="1796" width="8.85546875" style="371" bestFit="1" customWidth="1"/>
    <col min="1797" max="1797" width="11.5703125" style="371" bestFit="1" customWidth="1"/>
    <col min="1798" max="1798" width="11.85546875" style="371" customWidth="1"/>
    <col min="1799" max="1799" width="13.28515625" style="371" bestFit="1" customWidth="1"/>
    <col min="1800" max="1800" width="12.5703125" style="371" customWidth="1"/>
    <col min="1801" max="1801" width="9.140625" style="371"/>
    <col min="1802" max="1802" width="11.85546875" style="371" customWidth="1"/>
    <col min="1803" max="2048" width="9.140625" style="371"/>
    <col min="2049" max="2049" width="5.5703125" style="371" customWidth="1"/>
    <col min="2050" max="2050" width="63.28515625" style="371" bestFit="1" customWidth="1"/>
    <col min="2051" max="2051" width="6.7109375" style="371" bestFit="1" customWidth="1"/>
    <col min="2052" max="2052" width="8.85546875" style="371" bestFit="1" customWidth="1"/>
    <col min="2053" max="2053" width="11.5703125" style="371" bestFit="1" customWidth="1"/>
    <col min="2054" max="2054" width="11.85546875" style="371" customWidth="1"/>
    <col min="2055" max="2055" width="13.28515625" style="371" bestFit="1" customWidth="1"/>
    <col min="2056" max="2056" width="12.5703125" style="371" customWidth="1"/>
    <col min="2057" max="2057" width="9.140625" style="371"/>
    <col min="2058" max="2058" width="11.85546875" style="371" customWidth="1"/>
    <col min="2059" max="2304" width="9.140625" style="371"/>
    <col min="2305" max="2305" width="5.5703125" style="371" customWidth="1"/>
    <col min="2306" max="2306" width="63.28515625" style="371" bestFit="1" customWidth="1"/>
    <col min="2307" max="2307" width="6.7109375" style="371" bestFit="1" customWidth="1"/>
    <col min="2308" max="2308" width="8.85546875" style="371" bestFit="1" customWidth="1"/>
    <col min="2309" max="2309" width="11.5703125" style="371" bestFit="1" customWidth="1"/>
    <col min="2310" max="2310" width="11.85546875" style="371" customWidth="1"/>
    <col min="2311" max="2311" width="13.28515625" style="371" bestFit="1" customWidth="1"/>
    <col min="2312" max="2312" width="12.5703125" style="371" customWidth="1"/>
    <col min="2313" max="2313" width="9.140625" style="371"/>
    <col min="2314" max="2314" width="11.85546875" style="371" customWidth="1"/>
    <col min="2315" max="2560" width="9.140625" style="371"/>
    <col min="2561" max="2561" width="5.5703125" style="371" customWidth="1"/>
    <col min="2562" max="2562" width="63.28515625" style="371" bestFit="1" customWidth="1"/>
    <col min="2563" max="2563" width="6.7109375" style="371" bestFit="1" customWidth="1"/>
    <col min="2564" max="2564" width="8.85546875" style="371" bestFit="1" customWidth="1"/>
    <col min="2565" max="2565" width="11.5703125" style="371" bestFit="1" customWidth="1"/>
    <col min="2566" max="2566" width="11.85546875" style="371" customWidth="1"/>
    <col min="2567" max="2567" width="13.28515625" style="371" bestFit="1" customWidth="1"/>
    <col min="2568" max="2568" width="12.5703125" style="371" customWidth="1"/>
    <col min="2569" max="2569" width="9.140625" style="371"/>
    <col min="2570" max="2570" width="11.85546875" style="371" customWidth="1"/>
    <col min="2571" max="2816" width="9.140625" style="371"/>
    <col min="2817" max="2817" width="5.5703125" style="371" customWidth="1"/>
    <col min="2818" max="2818" width="63.28515625" style="371" bestFit="1" customWidth="1"/>
    <col min="2819" max="2819" width="6.7109375" style="371" bestFit="1" customWidth="1"/>
    <col min="2820" max="2820" width="8.85546875" style="371" bestFit="1" customWidth="1"/>
    <col min="2821" max="2821" width="11.5703125" style="371" bestFit="1" customWidth="1"/>
    <col min="2822" max="2822" width="11.85546875" style="371" customWidth="1"/>
    <col min="2823" max="2823" width="13.28515625" style="371" bestFit="1" customWidth="1"/>
    <col min="2824" max="2824" width="12.5703125" style="371" customWidth="1"/>
    <col min="2825" max="2825" width="9.140625" style="371"/>
    <col min="2826" max="2826" width="11.85546875" style="371" customWidth="1"/>
    <col min="2827" max="3072" width="9.140625" style="371"/>
    <col min="3073" max="3073" width="5.5703125" style="371" customWidth="1"/>
    <col min="3074" max="3074" width="63.28515625" style="371" bestFit="1" customWidth="1"/>
    <col min="3075" max="3075" width="6.7109375" style="371" bestFit="1" customWidth="1"/>
    <col min="3076" max="3076" width="8.85546875" style="371" bestFit="1" customWidth="1"/>
    <col min="3077" max="3077" width="11.5703125" style="371" bestFit="1" customWidth="1"/>
    <col min="3078" max="3078" width="11.85546875" style="371" customWidth="1"/>
    <col min="3079" max="3079" width="13.28515625" style="371" bestFit="1" customWidth="1"/>
    <col min="3080" max="3080" width="12.5703125" style="371" customWidth="1"/>
    <col min="3081" max="3081" width="9.140625" style="371"/>
    <col min="3082" max="3082" width="11.85546875" style="371" customWidth="1"/>
    <col min="3083" max="3328" width="9.140625" style="371"/>
    <col min="3329" max="3329" width="5.5703125" style="371" customWidth="1"/>
    <col min="3330" max="3330" width="63.28515625" style="371" bestFit="1" customWidth="1"/>
    <col min="3331" max="3331" width="6.7109375" style="371" bestFit="1" customWidth="1"/>
    <col min="3332" max="3332" width="8.85546875" style="371" bestFit="1" customWidth="1"/>
    <col min="3333" max="3333" width="11.5703125" style="371" bestFit="1" customWidth="1"/>
    <col min="3334" max="3334" width="11.85546875" style="371" customWidth="1"/>
    <col min="3335" max="3335" width="13.28515625" style="371" bestFit="1" customWidth="1"/>
    <col min="3336" max="3336" width="12.5703125" style="371" customWidth="1"/>
    <col min="3337" max="3337" width="9.140625" style="371"/>
    <col min="3338" max="3338" width="11.85546875" style="371" customWidth="1"/>
    <col min="3339" max="3584" width="9.140625" style="371"/>
    <col min="3585" max="3585" width="5.5703125" style="371" customWidth="1"/>
    <col min="3586" max="3586" width="63.28515625" style="371" bestFit="1" customWidth="1"/>
    <col min="3587" max="3587" width="6.7109375" style="371" bestFit="1" customWidth="1"/>
    <col min="3588" max="3588" width="8.85546875" style="371" bestFit="1" customWidth="1"/>
    <col min="3589" max="3589" width="11.5703125" style="371" bestFit="1" customWidth="1"/>
    <col min="3590" max="3590" width="11.85546875" style="371" customWidth="1"/>
    <col min="3591" max="3591" width="13.28515625" style="371" bestFit="1" customWidth="1"/>
    <col min="3592" max="3592" width="12.5703125" style="371" customWidth="1"/>
    <col min="3593" max="3593" width="9.140625" style="371"/>
    <col min="3594" max="3594" width="11.85546875" style="371" customWidth="1"/>
    <col min="3595" max="3840" width="9.140625" style="371"/>
    <col min="3841" max="3841" width="5.5703125" style="371" customWidth="1"/>
    <col min="3842" max="3842" width="63.28515625" style="371" bestFit="1" customWidth="1"/>
    <col min="3843" max="3843" width="6.7109375" style="371" bestFit="1" customWidth="1"/>
    <col min="3844" max="3844" width="8.85546875" style="371" bestFit="1" customWidth="1"/>
    <col min="3845" max="3845" width="11.5703125" style="371" bestFit="1" customWidth="1"/>
    <col min="3846" max="3846" width="11.85546875" style="371" customWidth="1"/>
    <col min="3847" max="3847" width="13.28515625" style="371" bestFit="1" customWidth="1"/>
    <col min="3848" max="3848" width="12.5703125" style="371" customWidth="1"/>
    <col min="3849" max="3849" width="9.140625" style="371"/>
    <col min="3850" max="3850" width="11.85546875" style="371" customWidth="1"/>
    <col min="3851" max="4096" width="9.140625" style="371"/>
    <col min="4097" max="4097" width="5.5703125" style="371" customWidth="1"/>
    <col min="4098" max="4098" width="63.28515625" style="371" bestFit="1" customWidth="1"/>
    <col min="4099" max="4099" width="6.7109375" style="371" bestFit="1" customWidth="1"/>
    <col min="4100" max="4100" width="8.85546875" style="371" bestFit="1" customWidth="1"/>
    <col min="4101" max="4101" width="11.5703125" style="371" bestFit="1" customWidth="1"/>
    <col min="4102" max="4102" width="11.85546875" style="371" customWidth="1"/>
    <col min="4103" max="4103" width="13.28515625" style="371" bestFit="1" customWidth="1"/>
    <col min="4104" max="4104" width="12.5703125" style="371" customWidth="1"/>
    <col min="4105" max="4105" width="9.140625" style="371"/>
    <col min="4106" max="4106" width="11.85546875" style="371" customWidth="1"/>
    <col min="4107" max="4352" width="9.140625" style="371"/>
    <col min="4353" max="4353" width="5.5703125" style="371" customWidth="1"/>
    <col min="4354" max="4354" width="63.28515625" style="371" bestFit="1" customWidth="1"/>
    <col min="4355" max="4355" width="6.7109375" style="371" bestFit="1" customWidth="1"/>
    <col min="4356" max="4356" width="8.85546875" style="371" bestFit="1" customWidth="1"/>
    <col min="4357" max="4357" width="11.5703125" style="371" bestFit="1" customWidth="1"/>
    <col min="4358" max="4358" width="11.85546875" style="371" customWidth="1"/>
    <col min="4359" max="4359" width="13.28515625" style="371" bestFit="1" customWidth="1"/>
    <col min="4360" max="4360" width="12.5703125" style="371" customWidth="1"/>
    <col min="4361" max="4361" width="9.140625" style="371"/>
    <col min="4362" max="4362" width="11.85546875" style="371" customWidth="1"/>
    <col min="4363" max="4608" width="9.140625" style="371"/>
    <col min="4609" max="4609" width="5.5703125" style="371" customWidth="1"/>
    <col min="4610" max="4610" width="63.28515625" style="371" bestFit="1" customWidth="1"/>
    <col min="4611" max="4611" width="6.7109375" style="371" bestFit="1" customWidth="1"/>
    <col min="4612" max="4612" width="8.85546875" style="371" bestFit="1" customWidth="1"/>
    <col min="4613" max="4613" width="11.5703125" style="371" bestFit="1" customWidth="1"/>
    <col min="4614" max="4614" width="11.85546875" style="371" customWidth="1"/>
    <col min="4615" max="4615" width="13.28515625" style="371" bestFit="1" customWidth="1"/>
    <col min="4616" max="4616" width="12.5703125" style="371" customWidth="1"/>
    <col min="4617" max="4617" width="9.140625" style="371"/>
    <col min="4618" max="4618" width="11.85546875" style="371" customWidth="1"/>
    <col min="4619" max="4864" width="9.140625" style="371"/>
    <col min="4865" max="4865" width="5.5703125" style="371" customWidth="1"/>
    <col min="4866" max="4866" width="63.28515625" style="371" bestFit="1" customWidth="1"/>
    <col min="4867" max="4867" width="6.7109375" style="371" bestFit="1" customWidth="1"/>
    <col min="4868" max="4868" width="8.85546875" style="371" bestFit="1" customWidth="1"/>
    <col min="4869" max="4869" width="11.5703125" style="371" bestFit="1" customWidth="1"/>
    <col min="4870" max="4870" width="11.85546875" style="371" customWidth="1"/>
    <col min="4871" max="4871" width="13.28515625" style="371" bestFit="1" customWidth="1"/>
    <col min="4872" max="4872" width="12.5703125" style="371" customWidth="1"/>
    <col min="4873" max="4873" width="9.140625" style="371"/>
    <col min="4874" max="4874" width="11.85546875" style="371" customWidth="1"/>
    <col min="4875" max="5120" width="9.140625" style="371"/>
    <col min="5121" max="5121" width="5.5703125" style="371" customWidth="1"/>
    <col min="5122" max="5122" width="63.28515625" style="371" bestFit="1" customWidth="1"/>
    <col min="5123" max="5123" width="6.7109375" style="371" bestFit="1" customWidth="1"/>
    <col min="5124" max="5124" width="8.85546875" style="371" bestFit="1" customWidth="1"/>
    <col min="5125" max="5125" width="11.5703125" style="371" bestFit="1" customWidth="1"/>
    <col min="5126" max="5126" width="11.85546875" style="371" customWidth="1"/>
    <col min="5127" max="5127" width="13.28515625" style="371" bestFit="1" customWidth="1"/>
    <col min="5128" max="5128" width="12.5703125" style="371" customWidth="1"/>
    <col min="5129" max="5129" width="9.140625" style="371"/>
    <col min="5130" max="5130" width="11.85546875" style="371" customWidth="1"/>
    <col min="5131" max="5376" width="9.140625" style="371"/>
    <col min="5377" max="5377" width="5.5703125" style="371" customWidth="1"/>
    <col min="5378" max="5378" width="63.28515625" style="371" bestFit="1" customWidth="1"/>
    <col min="5379" max="5379" width="6.7109375" style="371" bestFit="1" customWidth="1"/>
    <col min="5380" max="5380" width="8.85546875" style="371" bestFit="1" customWidth="1"/>
    <col min="5381" max="5381" width="11.5703125" style="371" bestFit="1" customWidth="1"/>
    <col min="5382" max="5382" width="11.85546875" style="371" customWidth="1"/>
    <col min="5383" max="5383" width="13.28515625" style="371" bestFit="1" customWidth="1"/>
    <col min="5384" max="5384" width="12.5703125" style="371" customWidth="1"/>
    <col min="5385" max="5385" width="9.140625" style="371"/>
    <col min="5386" max="5386" width="11.85546875" style="371" customWidth="1"/>
    <col min="5387" max="5632" width="9.140625" style="371"/>
    <col min="5633" max="5633" width="5.5703125" style="371" customWidth="1"/>
    <col min="5634" max="5634" width="63.28515625" style="371" bestFit="1" customWidth="1"/>
    <col min="5635" max="5635" width="6.7109375" style="371" bestFit="1" customWidth="1"/>
    <col min="5636" max="5636" width="8.85546875" style="371" bestFit="1" customWidth="1"/>
    <col min="5637" max="5637" width="11.5703125" style="371" bestFit="1" customWidth="1"/>
    <col min="5638" max="5638" width="11.85546875" style="371" customWidth="1"/>
    <col min="5639" max="5639" width="13.28515625" style="371" bestFit="1" customWidth="1"/>
    <col min="5640" max="5640" width="12.5703125" style="371" customWidth="1"/>
    <col min="5641" max="5641" width="9.140625" style="371"/>
    <col min="5642" max="5642" width="11.85546875" style="371" customWidth="1"/>
    <col min="5643" max="5888" width="9.140625" style="371"/>
    <col min="5889" max="5889" width="5.5703125" style="371" customWidth="1"/>
    <col min="5890" max="5890" width="63.28515625" style="371" bestFit="1" customWidth="1"/>
    <col min="5891" max="5891" width="6.7109375" style="371" bestFit="1" customWidth="1"/>
    <col min="5892" max="5892" width="8.85546875" style="371" bestFit="1" customWidth="1"/>
    <col min="5893" max="5893" width="11.5703125" style="371" bestFit="1" customWidth="1"/>
    <col min="5894" max="5894" width="11.85546875" style="371" customWidth="1"/>
    <col min="5895" max="5895" width="13.28515625" style="371" bestFit="1" customWidth="1"/>
    <col min="5896" max="5896" width="12.5703125" style="371" customWidth="1"/>
    <col min="5897" max="5897" width="9.140625" style="371"/>
    <col min="5898" max="5898" width="11.85546875" style="371" customWidth="1"/>
    <col min="5899" max="6144" width="9.140625" style="371"/>
    <col min="6145" max="6145" width="5.5703125" style="371" customWidth="1"/>
    <col min="6146" max="6146" width="63.28515625" style="371" bestFit="1" customWidth="1"/>
    <col min="6147" max="6147" width="6.7109375" style="371" bestFit="1" customWidth="1"/>
    <col min="6148" max="6148" width="8.85546875" style="371" bestFit="1" customWidth="1"/>
    <col min="6149" max="6149" width="11.5703125" style="371" bestFit="1" customWidth="1"/>
    <col min="6150" max="6150" width="11.85546875" style="371" customWidth="1"/>
    <col min="6151" max="6151" width="13.28515625" style="371" bestFit="1" customWidth="1"/>
    <col min="6152" max="6152" width="12.5703125" style="371" customWidth="1"/>
    <col min="6153" max="6153" width="9.140625" style="371"/>
    <col min="6154" max="6154" width="11.85546875" style="371" customWidth="1"/>
    <col min="6155" max="6400" width="9.140625" style="371"/>
    <col min="6401" max="6401" width="5.5703125" style="371" customWidth="1"/>
    <col min="6402" max="6402" width="63.28515625" style="371" bestFit="1" customWidth="1"/>
    <col min="6403" max="6403" width="6.7109375" style="371" bestFit="1" customWidth="1"/>
    <col min="6404" max="6404" width="8.85546875" style="371" bestFit="1" customWidth="1"/>
    <col min="6405" max="6405" width="11.5703125" style="371" bestFit="1" customWidth="1"/>
    <col min="6406" max="6406" width="11.85546875" style="371" customWidth="1"/>
    <col min="6407" max="6407" width="13.28515625" style="371" bestFit="1" customWidth="1"/>
    <col min="6408" max="6408" width="12.5703125" style="371" customWidth="1"/>
    <col min="6409" max="6409" width="9.140625" style="371"/>
    <col min="6410" max="6410" width="11.85546875" style="371" customWidth="1"/>
    <col min="6411" max="6656" width="9.140625" style="371"/>
    <col min="6657" max="6657" width="5.5703125" style="371" customWidth="1"/>
    <col min="6658" max="6658" width="63.28515625" style="371" bestFit="1" customWidth="1"/>
    <col min="6659" max="6659" width="6.7109375" style="371" bestFit="1" customWidth="1"/>
    <col min="6660" max="6660" width="8.85546875" style="371" bestFit="1" customWidth="1"/>
    <col min="6661" max="6661" width="11.5703125" style="371" bestFit="1" customWidth="1"/>
    <col min="6662" max="6662" width="11.85546875" style="371" customWidth="1"/>
    <col min="6663" max="6663" width="13.28515625" style="371" bestFit="1" customWidth="1"/>
    <col min="6664" max="6664" width="12.5703125" style="371" customWidth="1"/>
    <col min="6665" max="6665" width="9.140625" style="371"/>
    <col min="6666" max="6666" width="11.85546875" style="371" customWidth="1"/>
    <col min="6667" max="6912" width="9.140625" style="371"/>
    <col min="6913" max="6913" width="5.5703125" style="371" customWidth="1"/>
    <col min="6914" max="6914" width="63.28515625" style="371" bestFit="1" customWidth="1"/>
    <col min="6915" max="6915" width="6.7109375" style="371" bestFit="1" customWidth="1"/>
    <col min="6916" max="6916" width="8.85546875" style="371" bestFit="1" customWidth="1"/>
    <col min="6917" max="6917" width="11.5703125" style="371" bestFit="1" customWidth="1"/>
    <col min="6918" max="6918" width="11.85546875" style="371" customWidth="1"/>
    <col min="6919" max="6919" width="13.28515625" style="371" bestFit="1" customWidth="1"/>
    <col min="6920" max="6920" width="12.5703125" style="371" customWidth="1"/>
    <col min="6921" max="6921" width="9.140625" style="371"/>
    <col min="6922" max="6922" width="11.85546875" style="371" customWidth="1"/>
    <col min="6923" max="7168" width="9.140625" style="371"/>
    <col min="7169" max="7169" width="5.5703125" style="371" customWidth="1"/>
    <col min="7170" max="7170" width="63.28515625" style="371" bestFit="1" customWidth="1"/>
    <col min="7171" max="7171" width="6.7109375" style="371" bestFit="1" customWidth="1"/>
    <col min="7172" max="7172" width="8.85546875" style="371" bestFit="1" customWidth="1"/>
    <col min="7173" max="7173" width="11.5703125" style="371" bestFit="1" customWidth="1"/>
    <col min="7174" max="7174" width="11.85546875" style="371" customWidth="1"/>
    <col min="7175" max="7175" width="13.28515625" style="371" bestFit="1" customWidth="1"/>
    <col min="7176" max="7176" width="12.5703125" style="371" customWidth="1"/>
    <col min="7177" max="7177" width="9.140625" style="371"/>
    <col min="7178" max="7178" width="11.85546875" style="371" customWidth="1"/>
    <col min="7179" max="7424" width="9.140625" style="371"/>
    <col min="7425" max="7425" width="5.5703125" style="371" customWidth="1"/>
    <col min="7426" max="7426" width="63.28515625" style="371" bestFit="1" customWidth="1"/>
    <col min="7427" max="7427" width="6.7109375" style="371" bestFit="1" customWidth="1"/>
    <col min="7428" max="7428" width="8.85546875" style="371" bestFit="1" customWidth="1"/>
    <col min="7429" max="7429" width="11.5703125" style="371" bestFit="1" customWidth="1"/>
    <col min="7430" max="7430" width="11.85546875" style="371" customWidth="1"/>
    <col min="7431" max="7431" width="13.28515625" style="371" bestFit="1" customWidth="1"/>
    <col min="7432" max="7432" width="12.5703125" style="371" customWidth="1"/>
    <col min="7433" max="7433" width="9.140625" style="371"/>
    <col min="7434" max="7434" width="11.85546875" style="371" customWidth="1"/>
    <col min="7435" max="7680" width="9.140625" style="371"/>
    <col min="7681" max="7681" width="5.5703125" style="371" customWidth="1"/>
    <col min="7682" max="7682" width="63.28515625" style="371" bestFit="1" customWidth="1"/>
    <col min="7683" max="7683" width="6.7109375" style="371" bestFit="1" customWidth="1"/>
    <col min="7684" max="7684" width="8.85546875" style="371" bestFit="1" customWidth="1"/>
    <col min="7685" max="7685" width="11.5703125" style="371" bestFit="1" customWidth="1"/>
    <col min="7686" max="7686" width="11.85546875" style="371" customWidth="1"/>
    <col min="7687" max="7687" width="13.28515625" style="371" bestFit="1" customWidth="1"/>
    <col min="7688" max="7688" width="12.5703125" style="371" customWidth="1"/>
    <col min="7689" max="7689" width="9.140625" style="371"/>
    <col min="7690" max="7690" width="11.85546875" style="371" customWidth="1"/>
    <col min="7691" max="7936" width="9.140625" style="371"/>
    <col min="7937" max="7937" width="5.5703125" style="371" customWidth="1"/>
    <col min="7938" max="7938" width="63.28515625" style="371" bestFit="1" customWidth="1"/>
    <col min="7939" max="7939" width="6.7109375" style="371" bestFit="1" customWidth="1"/>
    <col min="7940" max="7940" width="8.85546875" style="371" bestFit="1" customWidth="1"/>
    <col min="7941" max="7941" width="11.5703125" style="371" bestFit="1" customWidth="1"/>
    <col min="7942" max="7942" width="11.85546875" style="371" customWidth="1"/>
    <col min="7943" max="7943" width="13.28515625" style="371" bestFit="1" customWidth="1"/>
    <col min="7944" max="7944" width="12.5703125" style="371" customWidth="1"/>
    <col min="7945" max="7945" width="9.140625" style="371"/>
    <col min="7946" max="7946" width="11.85546875" style="371" customWidth="1"/>
    <col min="7947" max="8192" width="9.140625" style="371"/>
    <col min="8193" max="8193" width="5.5703125" style="371" customWidth="1"/>
    <col min="8194" max="8194" width="63.28515625" style="371" bestFit="1" customWidth="1"/>
    <col min="8195" max="8195" width="6.7109375" style="371" bestFit="1" customWidth="1"/>
    <col min="8196" max="8196" width="8.85546875" style="371" bestFit="1" customWidth="1"/>
    <col min="8197" max="8197" width="11.5703125" style="371" bestFit="1" customWidth="1"/>
    <col min="8198" max="8198" width="11.85546875" style="371" customWidth="1"/>
    <col min="8199" max="8199" width="13.28515625" style="371" bestFit="1" customWidth="1"/>
    <col min="8200" max="8200" width="12.5703125" style="371" customWidth="1"/>
    <col min="8201" max="8201" width="9.140625" style="371"/>
    <col min="8202" max="8202" width="11.85546875" style="371" customWidth="1"/>
    <col min="8203" max="8448" width="9.140625" style="371"/>
    <col min="8449" max="8449" width="5.5703125" style="371" customWidth="1"/>
    <col min="8450" max="8450" width="63.28515625" style="371" bestFit="1" customWidth="1"/>
    <col min="8451" max="8451" width="6.7109375" style="371" bestFit="1" customWidth="1"/>
    <col min="8452" max="8452" width="8.85546875" style="371" bestFit="1" customWidth="1"/>
    <col min="8453" max="8453" width="11.5703125" style="371" bestFit="1" customWidth="1"/>
    <col min="8454" max="8454" width="11.85546875" style="371" customWidth="1"/>
    <col min="8455" max="8455" width="13.28515625" style="371" bestFit="1" customWidth="1"/>
    <col min="8456" max="8456" width="12.5703125" style="371" customWidth="1"/>
    <col min="8457" max="8457" width="9.140625" style="371"/>
    <col min="8458" max="8458" width="11.85546875" style="371" customWidth="1"/>
    <col min="8459" max="8704" width="9.140625" style="371"/>
    <col min="8705" max="8705" width="5.5703125" style="371" customWidth="1"/>
    <col min="8706" max="8706" width="63.28515625" style="371" bestFit="1" customWidth="1"/>
    <col min="8707" max="8707" width="6.7109375" style="371" bestFit="1" customWidth="1"/>
    <col min="8708" max="8708" width="8.85546875" style="371" bestFit="1" customWidth="1"/>
    <col min="8709" max="8709" width="11.5703125" style="371" bestFit="1" customWidth="1"/>
    <col min="8710" max="8710" width="11.85546875" style="371" customWidth="1"/>
    <col min="8711" max="8711" width="13.28515625" style="371" bestFit="1" customWidth="1"/>
    <col min="8712" max="8712" width="12.5703125" style="371" customWidth="1"/>
    <col min="8713" max="8713" width="9.140625" style="371"/>
    <col min="8714" max="8714" width="11.85546875" style="371" customWidth="1"/>
    <col min="8715" max="8960" width="9.140625" style="371"/>
    <col min="8961" max="8961" width="5.5703125" style="371" customWidth="1"/>
    <col min="8962" max="8962" width="63.28515625" style="371" bestFit="1" customWidth="1"/>
    <col min="8963" max="8963" width="6.7109375" style="371" bestFit="1" customWidth="1"/>
    <col min="8964" max="8964" width="8.85546875" style="371" bestFit="1" customWidth="1"/>
    <col min="8965" max="8965" width="11.5703125" style="371" bestFit="1" customWidth="1"/>
    <col min="8966" max="8966" width="11.85546875" style="371" customWidth="1"/>
    <col min="8967" max="8967" width="13.28515625" style="371" bestFit="1" customWidth="1"/>
    <col min="8968" max="8968" width="12.5703125" style="371" customWidth="1"/>
    <col min="8969" max="8969" width="9.140625" style="371"/>
    <col min="8970" max="8970" width="11.85546875" style="371" customWidth="1"/>
    <col min="8971" max="9216" width="9.140625" style="371"/>
    <col min="9217" max="9217" width="5.5703125" style="371" customWidth="1"/>
    <col min="9218" max="9218" width="63.28515625" style="371" bestFit="1" customWidth="1"/>
    <col min="9219" max="9219" width="6.7109375" style="371" bestFit="1" customWidth="1"/>
    <col min="9220" max="9220" width="8.85546875" style="371" bestFit="1" customWidth="1"/>
    <col min="9221" max="9221" width="11.5703125" style="371" bestFit="1" customWidth="1"/>
    <col min="9222" max="9222" width="11.85546875" style="371" customWidth="1"/>
    <col min="9223" max="9223" width="13.28515625" style="371" bestFit="1" customWidth="1"/>
    <col min="9224" max="9224" width="12.5703125" style="371" customWidth="1"/>
    <col min="9225" max="9225" width="9.140625" style="371"/>
    <col min="9226" max="9226" width="11.85546875" style="371" customWidth="1"/>
    <col min="9227" max="9472" width="9.140625" style="371"/>
    <col min="9473" max="9473" width="5.5703125" style="371" customWidth="1"/>
    <col min="9474" max="9474" width="63.28515625" style="371" bestFit="1" customWidth="1"/>
    <col min="9475" max="9475" width="6.7109375" style="371" bestFit="1" customWidth="1"/>
    <col min="9476" max="9476" width="8.85546875" style="371" bestFit="1" customWidth="1"/>
    <col min="9477" max="9477" width="11.5703125" style="371" bestFit="1" customWidth="1"/>
    <col min="9478" max="9478" width="11.85546875" style="371" customWidth="1"/>
    <col min="9479" max="9479" width="13.28515625" style="371" bestFit="1" customWidth="1"/>
    <col min="9480" max="9480" width="12.5703125" style="371" customWidth="1"/>
    <col min="9481" max="9481" width="9.140625" style="371"/>
    <col min="9482" max="9482" width="11.85546875" style="371" customWidth="1"/>
    <col min="9483" max="9728" width="9.140625" style="371"/>
    <col min="9729" max="9729" width="5.5703125" style="371" customWidth="1"/>
    <col min="9730" max="9730" width="63.28515625" style="371" bestFit="1" customWidth="1"/>
    <col min="9731" max="9731" width="6.7109375" style="371" bestFit="1" customWidth="1"/>
    <col min="9732" max="9732" width="8.85546875" style="371" bestFit="1" customWidth="1"/>
    <col min="9733" max="9733" width="11.5703125" style="371" bestFit="1" customWidth="1"/>
    <col min="9734" max="9734" width="11.85546875" style="371" customWidth="1"/>
    <col min="9735" max="9735" width="13.28515625" style="371" bestFit="1" customWidth="1"/>
    <col min="9736" max="9736" width="12.5703125" style="371" customWidth="1"/>
    <col min="9737" max="9737" width="9.140625" style="371"/>
    <col min="9738" max="9738" width="11.85546875" style="371" customWidth="1"/>
    <col min="9739" max="9984" width="9.140625" style="371"/>
    <col min="9985" max="9985" width="5.5703125" style="371" customWidth="1"/>
    <col min="9986" max="9986" width="63.28515625" style="371" bestFit="1" customWidth="1"/>
    <col min="9987" max="9987" width="6.7109375" style="371" bestFit="1" customWidth="1"/>
    <col min="9988" max="9988" width="8.85546875" style="371" bestFit="1" customWidth="1"/>
    <col min="9989" max="9989" width="11.5703125" style="371" bestFit="1" customWidth="1"/>
    <col min="9990" max="9990" width="11.85546875" style="371" customWidth="1"/>
    <col min="9991" max="9991" width="13.28515625" style="371" bestFit="1" customWidth="1"/>
    <col min="9992" max="9992" width="12.5703125" style="371" customWidth="1"/>
    <col min="9993" max="9993" width="9.140625" style="371"/>
    <col min="9994" max="9994" width="11.85546875" style="371" customWidth="1"/>
    <col min="9995" max="10240" width="9.140625" style="371"/>
    <col min="10241" max="10241" width="5.5703125" style="371" customWidth="1"/>
    <col min="10242" max="10242" width="63.28515625" style="371" bestFit="1" customWidth="1"/>
    <col min="10243" max="10243" width="6.7109375" style="371" bestFit="1" customWidth="1"/>
    <col min="10244" max="10244" width="8.85546875" style="371" bestFit="1" customWidth="1"/>
    <col min="10245" max="10245" width="11.5703125" style="371" bestFit="1" customWidth="1"/>
    <col min="10246" max="10246" width="11.85546875" style="371" customWidth="1"/>
    <col min="10247" max="10247" width="13.28515625" style="371" bestFit="1" customWidth="1"/>
    <col min="10248" max="10248" width="12.5703125" style="371" customWidth="1"/>
    <col min="10249" max="10249" width="9.140625" style="371"/>
    <col min="10250" max="10250" width="11.85546875" style="371" customWidth="1"/>
    <col min="10251" max="10496" width="9.140625" style="371"/>
    <col min="10497" max="10497" width="5.5703125" style="371" customWidth="1"/>
    <col min="10498" max="10498" width="63.28515625" style="371" bestFit="1" customWidth="1"/>
    <col min="10499" max="10499" width="6.7109375" style="371" bestFit="1" customWidth="1"/>
    <col min="10500" max="10500" width="8.85546875" style="371" bestFit="1" customWidth="1"/>
    <col min="10501" max="10501" width="11.5703125" style="371" bestFit="1" customWidth="1"/>
    <col min="10502" max="10502" width="11.85546875" style="371" customWidth="1"/>
    <col min="10503" max="10503" width="13.28515625" style="371" bestFit="1" customWidth="1"/>
    <col min="10504" max="10504" width="12.5703125" style="371" customWidth="1"/>
    <col min="10505" max="10505" width="9.140625" style="371"/>
    <col min="10506" max="10506" width="11.85546875" style="371" customWidth="1"/>
    <col min="10507" max="10752" width="9.140625" style="371"/>
    <col min="10753" max="10753" width="5.5703125" style="371" customWidth="1"/>
    <col min="10754" max="10754" width="63.28515625" style="371" bestFit="1" customWidth="1"/>
    <col min="10755" max="10755" width="6.7109375" style="371" bestFit="1" customWidth="1"/>
    <col min="10756" max="10756" width="8.85546875" style="371" bestFit="1" customWidth="1"/>
    <col min="10757" max="10757" width="11.5703125" style="371" bestFit="1" customWidth="1"/>
    <col min="10758" max="10758" width="11.85546875" style="371" customWidth="1"/>
    <col min="10759" max="10759" width="13.28515625" style="371" bestFit="1" customWidth="1"/>
    <col min="10760" max="10760" width="12.5703125" style="371" customWidth="1"/>
    <col min="10761" max="10761" width="9.140625" style="371"/>
    <col min="10762" max="10762" width="11.85546875" style="371" customWidth="1"/>
    <col min="10763" max="11008" width="9.140625" style="371"/>
    <col min="11009" max="11009" width="5.5703125" style="371" customWidth="1"/>
    <col min="11010" max="11010" width="63.28515625" style="371" bestFit="1" customWidth="1"/>
    <col min="11011" max="11011" width="6.7109375" style="371" bestFit="1" customWidth="1"/>
    <col min="11012" max="11012" width="8.85546875" style="371" bestFit="1" customWidth="1"/>
    <col min="11013" max="11013" width="11.5703125" style="371" bestFit="1" customWidth="1"/>
    <col min="11014" max="11014" width="11.85546875" style="371" customWidth="1"/>
    <col min="11015" max="11015" width="13.28515625" style="371" bestFit="1" customWidth="1"/>
    <col min="11016" max="11016" width="12.5703125" style="371" customWidth="1"/>
    <col min="11017" max="11017" width="9.140625" style="371"/>
    <col min="11018" max="11018" width="11.85546875" style="371" customWidth="1"/>
    <col min="11019" max="11264" width="9.140625" style="371"/>
    <col min="11265" max="11265" width="5.5703125" style="371" customWidth="1"/>
    <col min="11266" max="11266" width="63.28515625" style="371" bestFit="1" customWidth="1"/>
    <col min="11267" max="11267" width="6.7109375" style="371" bestFit="1" customWidth="1"/>
    <col min="11268" max="11268" width="8.85546875" style="371" bestFit="1" customWidth="1"/>
    <col min="11269" max="11269" width="11.5703125" style="371" bestFit="1" customWidth="1"/>
    <col min="11270" max="11270" width="11.85546875" style="371" customWidth="1"/>
    <col min="11271" max="11271" width="13.28515625" style="371" bestFit="1" customWidth="1"/>
    <col min="11272" max="11272" width="12.5703125" style="371" customWidth="1"/>
    <col min="11273" max="11273" width="9.140625" style="371"/>
    <col min="11274" max="11274" width="11.85546875" style="371" customWidth="1"/>
    <col min="11275" max="11520" width="9.140625" style="371"/>
    <col min="11521" max="11521" width="5.5703125" style="371" customWidth="1"/>
    <col min="11522" max="11522" width="63.28515625" style="371" bestFit="1" customWidth="1"/>
    <col min="11523" max="11523" width="6.7109375" style="371" bestFit="1" customWidth="1"/>
    <col min="11524" max="11524" width="8.85546875" style="371" bestFit="1" customWidth="1"/>
    <col min="11525" max="11525" width="11.5703125" style="371" bestFit="1" customWidth="1"/>
    <col min="11526" max="11526" width="11.85546875" style="371" customWidth="1"/>
    <col min="11527" max="11527" width="13.28515625" style="371" bestFit="1" customWidth="1"/>
    <col min="11528" max="11528" width="12.5703125" style="371" customWidth="1"/>
    <col min="11529" max="11529" width="9.140625" style="371"/>
    <col min="11530" max="11530" width="11.85546875" style="371" customWidth="1"/>
    <col min="11531" max="11776" width="9.140625" style="371"/>
    <col min="11777" max="11777" width="5.5703125" style="371" customWidth="1"/>
    <col min="11778" max="11778" width="63.28515625" style="371" bestFit="1" customWidth="1"/>
    <col min="11779" max="11779" width="6.7109375" style="371" bestFit="1" customWidth="1"/>
    <col min="11780" max="11780" width="8.85546875" style="371" bestFit="1" customWidth="1"/>
    <col min="11781" max="11781" width="11.5703125" style="371" bestFit="1" customWidth="1"/>
    <col min="11782" max="11782" width="11.85546875" style="371" customWidth="1"/>
    <col min="11783" max="11783" width="13.28515625" style="371" bestFit="1" customWidth="1"/>
    <col min="11784" max="11784" width="12.5703125" style="371" customWidth="1"/>
    <col min="11785" max="11785" width="9.140625" style="371"/>
    <col min="11786" max="11786" width="11.85546875" style="371" customWidth="1"/>
    <col min="11787" max="12032" width="9.140625" style="371"/>
    <col min="12033" max="12033" width="5.5703125" style="371" customWidth="1"/>
    <col min="12034" max="12034" width="63.28515625" style="371" bestFit="1" customWidth="1"/>
    <col min="12035" max="12035" width="6.7109375" style="371" bestFit="1" customWidth="1"/>
    <col min="12036" max="12036" width="8.85546875" style="371" bestFit="1" customWidth="1"/>
    <col min="12037" max="12037" width="11.5703125" style="371" bestFit="1" customWidth="1"/>
    <col min="12038" max="12038" width="11.85546875" style="371" customWidth="1"/>
    <col min="12039" max="12039" width="13.28515625" style="371" bestFit="1" customWidth="1"/>
    <col min="12040" max="12040" width="12.5703125" style="371" customWidth="1"/>
    <col min="12041" max="12041" width="9.140625" style="371"/>
    <col min="12042" max="12042" width="11.85546875" style="371" customWidth="1"/>
    <col min="12043" max="12288" width="9.140625" style="371"/>
    <col min="12289" max="12289" width="5.5703125" style="371" customWidth="1"/>
    <col min="12290" max="12290" width="63.28515625" style="371" bestFit="1" customWidth="1"/>
    <col min="12291" max="12291" width="6.7109375" style="371" bestFit="1" customWidth="1"/>
    <col min="12292" max="12292" width="8.85546875" style="371" bestFit="1" customWidth="1"/>
    <col min="12293" max="12293" width="11.5703125" style="371" bestFit="1" customWidth="1"/>
    <col min="12294" max="12294" width="11.85546875" style="371" customWidth="1"/>
    <col min="12295" max="12295" width="13.28515625" style="371" bestFit="1" customWidth="1"/>
    <col min="12296" max="12296" width="12.5703125" style="371" customWidth="1"/>
    <col min="12297" max="12297" width="9.140625" style="371"/>
    <col min="12298" max="12298" width="11.85546875" style="371" customWidth="1"/>
    <col min="12299" max="12544" width="9.140625" style="371"/>
    <col min="12545" max="12545" width="5.5703125" style="371" customWidth="1"/>
    <col min="12546" max="12546" width="63.28515625" style="371" bestFit="1" customWidth="1"/>
    <col min="12547" max="12547" width="6.7109375" style="371" bestFit="1" customWidth="1"/>
    <col min="12548" max="12548" width="8.85546875" style="371" bestFit="1" customWidth="1"/>
    <col min="12549" max="12549" width="11.5703125" style="371" bestFit="1" customWidth="1"/>
    <col min="12550" max="12550" width="11.85546875" style="371" customWidth="1"/>
    <col min="12551" max="12551" width="13.28515625" style="371" bestFit="1" customWidth="1"/>
    <col min="12552" max="12552" width="12.5703125" style="371" customWidth="1"/>
    <col min="12553" max="12553" width="9.140625" style="371"/>
    <col min="12554" max="12554" width="11.85546875" style="371" customWidth="1"/>
    <col min="12555" max="12800" width="9.140625" style="371"/>
    <col min="12801" max="12801" width="5.5703125" style="371" customWidth="1"/>
    <col min="12802" max="12802" width="63.28515625" style="371" bestFit="1" customWidth="1"/>
    <col min="12803" max="12803" width="6.7109375" style="371" bestFit="1" customWidth="1"/>
    <col min="12804" max="12804" width="8.85546875" style="371" bestFit="1" customWidth="1"/>
    <col min="12805" max="12805" width="11.5703125" style="371" bestFit="1" customWidth="1"/>
    <col min="12806" max="12806" width="11.85546875" style="371" customWidth="1"/>
    <col min="12807" max="12807" width="13.28515625" style="371" bestFit="1" customWidth="1"/>
    <col min="12808" max="12808" width="12.5703125" style="371" customWidth="1"/>
    <col min="12809" max="12809" width="9.140625" style="371"/>
    <col min="12810" max="12810" width="11.85546875" style="371" customWidth="1"/>
    <col min="12811" max="13056" width="9.140625" style="371"/>
    <col min="13057" max="13057" width="5.5703125" style="371" customWidth="1"/>
    <col min="13058" max="13058" width="63.28515625" style="371" bestFit="1" customWidth="1"/>
    <col min="13059" max="13059" width="6.7109375" style="371" bestFit="1" customWidth="1"/>
    <col min="13060" max="13060" width="8.85546875" style="371" bestFit="1" customWidth="1"/>
    <col min="13061" max="13061" width="11.5703125" style="371" bestFit="1" customWidth="1"/>
    <col min="13062" max="13062" width="11.85546875" style="371" customWidth="1"/>
    <col min="13063" max="13063" width="13.28515625" style="371" bestFit="1" customWidth="1"/>
    <col min="13064" max="13064" width="12.5703125" style="371" customWidth="1"/>
    <col min="13065" max="13065" width="9.140625" style="371"/>
    <col min="13066" max="13066" width="11.85546875" style="371" customWidth="1"/>
    <col min="13067" max="13312" width="9.140625" style="371"/>
    <col min="13313" max="13313" width="5.5703125" style="371" customWidth="1"/>
    <col min="13314" max="13314" width="63.28515625" style="371" bestFit="1" customWidth="1"/>
    <col min="13315" max="13315" width="6.7109375" style="371" bestFit="1" customWidth="1"/>
    <col min="13316" max="13316" width="8.85546875" style="371" bestFit="1" customWidth="1"/>
    <col min="13317" max="13317" width="11.5703125" style="371" bestFit="1" customWidth="1"/>
    <col min="13318" max="13318" width="11.85546875" style="371" customWidth="1"/>
    <col min="13319" max="13319" width="13.28515625" style="371" bestFit="1" customWidth="1"/>
    <col min="13320" max="13320" width="12.5703125" style="371" customWidth="1"/>
    <col min="13321" max="13321" width="9.140625" style="371"/>
    <col min="13322" max="13322" width="11.85546875" style="371" customWidth="1"/>
    <col min="13323" max="13568" width="9.140625" style="371"/>
    <col min="13569" max="13569" width="5.5703125" style="371" customWidth="1"/>
    <col min="13570" max="13570" width="63.28515625" style="371" bestFit="1" customWidth="1"/>
    <col min="13571" max="13571" width="6.7109375" style="371" bestFit="1" customWidth="1"/>
    <col min="13572" max="13572" width="8.85546875" style="371" bestFit="1" customWidth="1"/>
    <col min="13573" max="13573" width="11.5703125" style="371" bestFit="1" customWidth="1"/>
    <col min="13574" max="13574" width="11.85546875" style="371" customWidth="1"/>
    <col min="13575" max="13575" width="13.28515625" style="371" bestFit="1" customWidth="1"/>
    <col min="13576" max="13576" width="12.5703125" style="371" customWidth="1"/>
    <col min="13577" max="13577" width="9.140625" style="371"/>
    <col min="13578" max="13578" width="11.85546875" style="371" customWidth="1"/>
    <col min="13579" max="13824" width="9.140625" style="371"/>
    <col min="13825" max="13825" width="5.5703125" style="371" customWidth="1"/>
    <col min="13826" max="13826" width="63.28515625" style="371" bestFit="1" customWidth="1"/>
    <col min="13827" max="13827" width="6.7109375" style="371" bestFit="1" customWidth="1"/>
    <col min="13828" max="13828" width="8.85546875" style="371" bestFit="1" customWidth="1"/>
    <col min="13829" max="13829" width="11.5703125" style="371" bestFit="1" customWidth="1"/>
    <col min="13830" max="13830" width="11.85546875" style="371" customWidth="1"/>
    <col min="13831" max="13831" width="13.28515625" style="371" bestFit="1" customWidth="1"/>
    <col min="13832" max="13832" width="12.5703125" style="371" customWidth="1"/>
    <col min="13833" max="13833" width="9.140625" style="371"/>
    <col min="13834" max="13834" width="11.85546875" style="371" customWidth="1"/>
    <col min="13835" max="14080" width="9.140625" style="371"/>
    <col min="14081" max="14081" width="5.5703125" style="371" customWidth="1"/>
    <col min="14082" max="14082" width="63.28515625" style="371" bestFit="1" customWidth="1"/>
    <col min="14083" max="14083" width="6.7109375" style="371" bestFit="1" customWidth="1"/>
    <col min="14084" max="14084" width="8.85546875" style="371" bestFit="1" customWidth="1"/>
    <col min="14085" max="14085" width="11.5703125" style="371" bestFit="1" customWidth="1"/>
    <col min="14086" max="14086" width="11.85546875" style="371" customWidth="1"/>
    <col min="14087" max="14087" width="13.28515625" style="371" bestFit="1" customWidth="1"/>
    <col min="14088" max="14088" width="12.5703125" style="371" customWidth="1"/>
    <col min="14089" max="14089" width="9.140625" style="371"/>
    <col min="14090" max="14090" width="11.85546875" style="371" customWidth="1"/>
    <col min="14091" max="14336" width="9.140625" style="371"/>
    <col min="14337" max="14337" width="5.5703125" style="371" customWidth="1"/>
    <col min="14338" max="14338" width="63.28515625" style="371" bestFit="1" customWidth="1"/>
    <col min="14339" max="14339" width="6.7109375" style="371" bestFit="1" customWidth="1"/>
    <col min="14340" max="14340" width="8.85546875" style="371" bestFit="1" customWidth="1"/>
    <col min="14341" max="14341" width="11.5703125" style="371" bestFit="1" customWidth="1"/>
    <col min="14342" max="14342" width="11.85546875" style="371" customWidth="1"/>
    <col min="14343" max="14343" width="13.28515625" style="371" bestFit="1" customWidth="1"/>
    <col min="14344" max="14344" width="12.5703125" style="371" customWidth="1"/>
    <col min="14345" max="14345" width="9.140625" style="371"/>
    <col min="14346" max="14346" width="11.85546875" style="371" customWidth="1"/>
    <col min="14347" max="14592" width="9.140625" style="371"/>
    <col min="14593" max="14593" width="5.5703125" style="371" customWidth="1"/>
    <col min="14594" max="14594" width="63.28515625" style="371" bestFit="1" customWidth="1"/>
    <col min="14595" max="14595" width="6.7109375" style="371" bestFit="1" customWidth="1"/>
    <col min="14596" max="14596" width="8.85546875" style="371" bestFit="1" customWidth="1"/>
    <col min="14597" max="14597" width="11.5703125" style="371" bestFit="1" customWidth="1"/>
    <col min="14598" max="14598" width="11.85546875" style="371" customWidth="1"/>
    <col min="14599" max="14599" width="13.28515625" style="371" bestFit="1" customWidth="1"/>
    <col min="14600" max="14600" width="12.5703125" style="371" customWidth="1"/>
    <col min="14601" max="14601" width="9.140625" style="371"/>
    <col min="14602" max="14602" width="11.85546875" style="371" customWidth="1"/>
    <col min="14603" max="14848" width="9.140625" style="371"/>
    <col min="14849" max="14849" width="5.5703125" style="371" customWidth="1"/>
    <col min="14850" max="14850" width="63.28515625" style="371" bestFit="1" customWidth="1"/>
    <col min="14851" max="14851" width="6.7109375" style="371" bestFit="1" customWidth="1"/>
    <col min="14852" max="14852" width="8.85546875" style="371" bestFit="1" customWidth="1"/>
    <col min="14853" max="14853" width="11.5703125" style="371" bestFit="1" customWidth="1"/>
    <col min="14854" max="14854" width="11.85546875" style="371" customWidth="1"/>
    <col min="14855" max="14855" width="13.28515625" style="371" bestFit="1" customWidth="1"/>
    <col min="14856" max="14856" width="12.5703125" style="371" customWidth="1"/>
    <col min="14857" max="14857" width="9.140625" style="371"/>
    <col min="14858" max="14858" width="11.85546875" style="371" customWidth="1"/>
    <col min="14859" max="15104" width="9.140625" style="371"/>
    <col min="15105" max="15105" width="5.5703125" style="371" customWidth="1"/>
    <col min="15106" max="15106" width="63.28515625" style="371" bestFit="1" customWidth="1"/>
    <col min="15107" max="15107" width="6.7109375" style="371" bestFit="1" customWidth="1"/>
    <col min="15108" max="15108" width="8.85546875" style="371" bestFit="1" customWidth="1"/>
    <col min="15109" max="15109" width="11.5703125" style="371" bestFit="1" customWidth="1"/>
    <col min="15110" max="15110" width="11.85546875" style="371" customWidth="1"/>
    <col min="15111" max="15111" width="13.28515625" style="371" bestFit="1" customWidth="1"/>
    <col min="15112" max="15112" width="12.5703125" style="371" customWidth="1"/>
    <col min="15113" max="15113" width="9.140625" style="371"/>
    <col min="15114" max="15114" width="11.85546875" style="371" customWidth="1"/>
    <col min="15115" max="15360" width="9.140625" style="371"/>
    <col min="15361" max="15361" width="5.5703125" style="371" customWidth="1"/>
    <col min="15362" max="15362" width="63.28515625" style="371" bestFit="1" customWidth="1"/>
    <col min="15363" max="15363" width="6.7109375" style="371" bestFit="1" customWidth="1"/>
    <col min="15364" max="15364" width="8.85546875" style="371" bestFit="1" customWidth="1"/>
    <col min="15365" max="15365" width="11.5703125" style="371" bestFit="1" customWidth="1"/>
    <col min="15366" max="15366" width="11.85546875" style="371" customWidth="1"/>
    <col min="15367" max="15367" width="13.28515625" style="371" bestFit="1" customWidth="1"/>
    <col min="15368" max="15368" width="12.5703125" style="371" customWidth="1"/>
    <col min="15369" max="15369" width="9.140625" style="371"/>
    <col min="15370" max="15370" width="11.85546875" style="371" customWidth="1"/>
    <col min="15371" max="15616" width="9.140625" style="371"/>
    <col min="15617" max="15617" width="5.5703125" style="371" customWidth="1"/>
    <col min="15618" max="15618" width="63.28515625" style="371" bestFit="1" customWidth="1"/>
    <col min="15619" max="15619" width="6.7109375" style="371" bestFit="1" customWidth="1"/>
    <col min="15620" max="15620" width="8.85546875" style="371" bestFit="1" customWidth="1"/>
    <col min="15621" max="15621" width="11.5703125" style="371" bestFit="1" customWidth="1"/>
    <col min="15622" max="15622" width="11.85546875" style="371" customWidth="1"/>
    <col min="15623" max="15623" width="13.28515625" style="371" bestFit="1" customWidth="1"/>
    <col min="15624" max="15624" width="12.5703125" style="371" customWidth="1"/>
    <col min="15625" max="15625" width="9.140625" style="371"/>
    <col min="15626" max="15626" width="11.85546875" style="371" customWidth="1"/>
    <col min="15627" max="15872" width="9.140625" style="371"/>
    <col min="15873" max="15873" width="5.5703125" style="371" customWidth="1"/>
    <col min="15874" max="15874" width="63.28515625" style="371" bestFit="1" customWidth="1"/>
    <col min="15875" max="15875" width="6.7109375" style="371" bestFit="1" customWidth="1"/>
    <col min="15876" max="15876" width="8.85546875" style="371" bestFit="1" customWidth="1"/>
    <col min="15877" max="15877" width="11.5703125" style="371" bestFit="1" customWidth="1"/>
    <col min="15878" max="15878" width="11.85546875" style="371" customWidth="1"/>
    <col min="15879" max="15879" width="13.28515625" style="371" bestFit="1" customWidth="1"/>
    <col min="15880" max="15880" width="12.5703125" style="371" customWidth="1"/>
    <col min="15881" max="15881" width="9.140625" style="371"/>
    <col min="15882" max="15882" width="11.85546875" style="371" customWidth="1"/>
    <col min="15883" max="16128" width="9.140625" style="371"/>
    <col min="16129" max="16129" width="5.5703125" style="371" customWidth="1"/>
    <col min="16130" max="16130" width="63.28515625" style="371" bestFit="1" customWidth="1"/>
    <col min="16131" max="16131" width="6.7109375" style="371" bestFit="1" customWidth="1"/>
    <col min="16132" max="16132" width="8.85546875" style="371" bestFit="1" customWidth="1"/>
    <col min="16133" max="16133" width="11.5703125" style="371" bestFit="1" customWidth="1"/>
    <col min="16134" max="16134" width="11.85546875" style="371" customWidth="1"/>
    <col min="16135" max="16135" width="13.28515625" style="371" bestFit="1" customWidth="1"/>
    <col min="16136" max="16136" width="12.5703125" style="371" customWidth="1"/>
    <col min="16137" max="16137" width="9.140625" style="371"/>
    <col min="16138" max="16138" width="11.85546875" style="371" customWidth="1"/>
    <col min="16139" max="16384" width="9.140625" style="371"/>
  </cols>
  <sheetData>
    <row r="1" spans="1:11" ht="15.75">
      <c r="A1" s="371"/>
      <c r="B1" s="841" t="s">
        <v>371</v>
      </c>
      <c r="C1" s="398"/>
      <c r="D1" s="398"/>
      <c r="E1" s="398"/>
      <c r="F1" s="398"/>
      <c r="G1" s="320"/>
      <c r="H1" s="322"/>
      <c r="I1" s="322"/>
      <c r="J1" s="399"/>
    </row>
    <row r="2" spans="1:11" ht="15.75">
      <c r="A2" s="375"/>
      <c r="B2" s="400"/>
      <c r="C2" s="398"/>
      <c r="D2" s="398"/>
      <c r="E2" s="398"/>
      <c r="F2" s="398"/>
      <c r="G2" s="320"/>
      <c r="H2" s="322"/>
      <c r="I2" s="322"/>
      <c r="J2" s="399"/>
    </row>
    <row r="3" spans="1:11" ht="36" customHeight="1">
      <c r="A3" s="401" t="s">
        <v>89</v>
      </c>
      <c r="B3" s="402" t="s">
        <v>111</v>
      </c>
      <c r="C3" s="403"/>
      <c r="D3" s="403"/>
      <c r="E3" s="403"/>
      <c r="F3" s="403"/>
      <c r="G3" s="404"/>
      <c r="H3" s="322"/>
      <c r="I3" s="322"/>
      <c r="J3" s="399"/>
    </row>
    <row r="4" spans="1:11">
      <c r="A4" s="1216" t="s">
        <v>373</v>
      </c>
      <c r="B4" s="1217"/>
      <c r="C4" s="403"/>
      <c r="D4" s="403"/>
      <c r="E4" s="403"/>
      <c r="F4" s="403"/>
      <c r="G4" s="404"/>
      <c r="H4" s="322"/>
      <c r="I4" s="322"/>
      <c r="J4" s="399"/>
    </row>
    <row r="5" spans="1:11">
      <c r="A5" s="369"/>
      <c r="B5" s="405"/>
      <c r="C5" s="403"/>
      <c r="D5" s="403"/>
      <c r="E5" s="403"/>
      <c r="F5" s="403"/>
      <c r="G5" s="404"/>
      <c r="H5" s="322"/>
      <c r="I5" s="322"/>
      <c r="J5" s="399"/>
    </row>
    <row r="6" spans="1:11" s="167" customFormat="1" ht="13.5" thickBot="1">
      <c r="A6" s="406" t="s">
        <v>88</v>
      </c>
      <c r="B6" s="406" t="s">
        <v>87</v>
      </c>
      <c r="C6" s="407" t="s">
        <v>86</v>
      </c>
      <c r="D6" s="407" t="s">
        <v>85</v>
      </c>
      <c r="E6" s="432" t="s">
        <v>84</v>
      </c>
      <c r="F6" s="432" t="s">
        <v>83</v>
      </c>
      <c r="G6" s="162"/>
    </row>
    <row r="7" spans="1:11" s="415" customFormat="1">
      <c r="A7" s="412">
        <f>COUNT($A$5:A6)+1</f>
        <v>1</v>
      </c>
      <c r="B7" s="186" t="s">
        <v>381</v>
      </c>
      <c r="C7" s="63" t="s">
        <v>2</v>
      </c>
      <c r="D7" s="63">
        <v>3</v>
      </c>
      <c r="E7" s="1049"/>
      <c r="F7" s="433">
        <f>D7*E7</f>
        <v>0</v>
      </c>
      <c r="G7" s="170"/>
      <c r="H7" s="170"/>
      <c r="I7" s="185"/>
      <c r="J7" s="170"/>
      <c r="K7" s="185"/>
    </row>
    <row r="8" spans="1:11" s="170" customFormat="1">
      <c r="A8" s="156"/>
      <c r="B8" s="93"/>
      <c r="C8" s="63"/>
      <c r="D8" s="63"/>
      <c r="E8" s="1049"/>
      <c r="F8" s="433"/>
      <c r="I8" s="185"/>
      <c r="K8" s="185"/>
    </row>
    <row r="9" spans="1:11" s="170" customFormat="1" ht="38.25">
      <c r="A9" s="412">
        <f>COUNT($A$5:A8)+1</f>
        <v>2</v>
      </c>
      <c r="B9" s="434" t="s">
        <v>382</v>
      </c>
      <c r="C9" s="79"/>
      <c r="D9" s="79"/>
      <c r="E9" s="1050"/>
      <c r="F9" s="435"/>
      <c r="I9" s="185"/>
      <c r="K9" s="185"/>
    </row>
    <row r="10" spans="1:11" s="439" customFormat="1">
      <c r="A10" s="414"/>
      <c r="B10" s="436" t="s">
        <v>107</v>
      </c>
      <c r="C10" s="63" t="s">
        <v>61</v>
      </c>
      <c r="D10" s="63">
        <v>2</v>
      </c>
      <c r="E10" s="1050"/>
      <c r="F10" s="433">
        <f>D10*E10</f>
        <v>0</v>
      </c>
      <c r="G10" s="437"/>
      <c r="H10" s="437"/>
      <c r="I10" s="438"/>
      <c r="J10" s="437"/>
      <c r="K10" s="438"/>
    </row>
    <row r="11" spans="1:11" s="170" customFormat="1">
      <c r="A11" s="156"/>
      <c r="B11" s="93"/>
      <c r="C11" s="63"/>
      <c r="D11" s="63"/>
      <c r="E11" s="1050"/>
      <c r="F11" s="435"/>
      <c r="I11" s="185"/>
      <c r="K11" s="185"/>
    </row>
    <row r="12" spans="1:11" s="170" customFormat="1" ht="25.5">
      <c r="A12" s="412">
        <f>COUNT($A$5:A11)+1</f>
        <v>3</v>
      </c>
      <c r="B12" s="1160" t="s">
        <v>383</v>
      </c>
      <c r="C12" s="79"/>
      <c r="D12" s="79"/>
      <c r="E12" s="1050"/>
      <c r="F12" s="435"/>
      <c r="I12" s="185"/>
      <c r="K12" s="185"/>
    </row>
    <row r="13" spans="1:11" s="415" customFormat="1">
      <c r="A13" s="414"/>
      <c r="B13" s="413"/>
      <c r="C13" s="63" t="s">
        <v>61</v>
      </c>
      <c r="D13" s="63">
        <v>2</v>
      </c>
      <c r="E13" s="1050"/>
      <c r="F13" s="433">
        <f>D13*E13</f>
        <v>0</v>
      </c>
      <c r="G13" s="170"/>
      <c r="H13" s="170"/>
      <c r="I13" s="185"/>
      <c r="J13" s="170"/>
      <c r="K13" s="185"/>
    </row>
    <row r="14" spans="1:11" s="170" customFormat="1">
      <c r="A14" s="156"/>
      <c r="B14" s="93"/>
      <c r="C14" s="63"/>
      <c r="D14" s="63"/>
      <c r="E14" s="1050"/>
      <c r="F14" s="435"/>
      <c r="I14" s="185"/>
      <c r="K14" s="185"/>
    </row>
    <row r="15" spans="1:11" s="170" customFormat="1">
      <c r="A15" s="412">
        <f>COUNT($A$5:A14)+1</f>
        <v>4</v>
      </c>
      <c r="B15" s="419" t="s">
        <v>384</v>
      </c>
      <c r="C15" s="79"/>
      <c r="D15" s="79"/>
      <c r="E15" s="1049"/>
      <c r="F15" s="433"/>
      <c r="I15" s="185"/>
      <c r="K15" s="185"/>
    </row>
    <row r="16" spans="1:11" s="170" customFormat="1" ht="51">
      <c r="A16" s="412"/>
      <c r="B16" s="419" t="s">
        <v>385</v>
      </c>
      <c r="C16" s="79"/>
      <c r="D16" s="79"/>
      <c r="E16" s="1049"/>
      <c r="F16" s="433"/>
      <c r="I16" s="185"/>
      <c r="K16" s="185"/>
    </row>
    <row r="17" spans="1:19" s="415" customFormat="1">
      <c r="A17" s="414"/>
      <c r="B17" s="436" t="s">
        <v>116</v>
      </c>
      <c r="C17" s="63" t="s">
        <v>64</v>
      </c>
      <c r="D17" s="63">
        <v>18</v>
      </c>
      <c r="E17" s="1049"/>
      <c r="F17" s="433">
        <f>D17*E17</f>
        <v>0</v>
      </c>
      <c r="G17" s="170"/>
      <c r="H17" s="170"/>
      <c r="I17" s="185"/>
      <c r="J17" s="170"/>
      <c r="K17" s="185"/>
    </row>
    <row r="18" spans="1:19" s="415" customFormat="1">
      <c r="A18" s="414"/>
      <c r="B18" s="436" t="s">
        <v>107</v>
      </c>
      <c r="C18" s="63" t="s">
        <v>64</v>
      </c>
      <c r="D18" s="63">
        <v>16</v>
      </c>
      <c r="E18" s="1049"/>
      <c r="F18" s="433">
        <f>D18*E18</f>
        <v>0</v>
      </c>
      <c r="G18" s="170"/>
      <c r="H18" s="170"/>
      <c r="I18" s="185"/>
      <c r="J18" s="170"/>
      <c r="K18" s="185"/>
    </row>
    <row r="19" spans="1:19" s="415" customFormat="1">
      <c r="A19" s="414"/>
      <c r="B19" s="413"/>
      <c r="C19" s="63"/>
      <c r="D19" s="63"/>
      <c r="E19" s="1049"/>
      <c r="F19" s="433"/>
      <c r="G19" s="170"/>
      <c r="H19" s="170"/>
      <c r="I19" s="185"/>
      <c r="J19" s="170"/>
      <c r="K19" s="185"/>
    </row>
    <row r="20" spans="1:19" s="415" customFormat="1">
      <c r="A20" s="412">
        <f>COUNT($A$5:A19)+1</f>
        <v>5</v>
      </c>
      <c r="B20" s="440" t="s">
        <v>386</v>
      </c>
      <c r="C20" s="441"/>
      <c r="D20" s="441"/>
      <c r="E20" s="1051"/>
      <c r="F20" s="442"/>
      <c r="G20" s="443"/>
      <c r="H20" s="444"/>
      <c r="I20" s="185"/>
      <c r="J20" s="170"/>
      <c r="K20" s="185"/>
    </row>
    <row r="21" spans="1:19" s="415" customFormat="1" ht="63.75">
      <c r="A21" s="445"/>
      <c r="B21" s="440" t="s">
        <v>387</v>
      </c>
      <c r="C21" s="441"/>
      <c r="D21" s="441"/>
      <c r="E21" s="1051"/>
      <c r="F21" s="442"/>
      <c r="G21" s="443"/>
      <c r="H21" s="444"/>
      <c r="I21" s="185"/>
      <c r="J21" s="170"/>
      <c r="K21" s="185"/>
    </row>
    <row r="22" spans="1:19" s="415" customFormat="1">
      <c r="A22" s="446"/>
      <c r="B22" s="436" t="s">
        <v>388</v>
      </c>
      <c r="C22" s="63" t="s">
        <v>64</v>
      </c>
      <c r="D22" s="63">
        <v>16</v>
      </c>
      <c r="E22" s="1052"/>
      <c r="F22" s="433">
        <f>D22*E22</f>
        <v>0</v>
      </c>
      <c r="G22" s="436"/>
      <c r="H22" s="447"/>
      <c r="I22" s="185"/>
      <c r="J22" s="170"/>
      <c r="K22" s="185"/>
    </row>
    <row r="23" spans="1:19" s="415" customFormat="1">
      <c r="A23" s="414"/>
      <c r="B23" s="436"/>
      <c r="C23" s="52"/>
      <c r="D23" s="52"/>
      <c r="E23" s="1053"/>
      <c r="F23" s="448"/>
      <c r="G23" s="170"/>
      <c r="H23" s="170"/>
      <c r="I23" s="185"/>
      <c r="J23" s="170"/>
      <c r="K23" s="185"/>
    </row>
    <row r="24" spans="1:19" s="170" customFormat="1" ht="25.5">
      <c r="A24" s="412">
        <f>COUNT($A$5:A23)+1</f>
        <v>6</v>
      </c>
      <c r="B24" s="449" t="s">
        <v>115</v>
      </c>
      <c r="C24" s="79"/>
      <c r="D24" s="79"/>
      <c r="E24" s="1049"/>
      <c r="F24" s="433"/>
      <c r="I24" s="185"/>
      <c r="K24" s="185"/>
    </row>
    <row r="25" spans="1:19" s="415" customFormat="1">
      <c r="A25" s="414"/>
      <c r="B25" s="413"/>
      <c r="C25" s="63" t="s">
        <v>1</v>
      </c>
      <c r="D25" s="63">
        <v>1</v>
      </c>
      <c r="E25" s="1049"/>
      <c r="F25" s="433">
        <f>D25*E25</f>
        <v>0</v>
      </c>
      <c r="G25" s="170"/>
      <c r="H25" s="170"/>
      <c r="I25" s="185"/>
      <c r="J25" s="170"/>
      <c r="K25" s="185"/>
    </row>
    <row r="26" spans="1:19" s="170" customFormat="1">
      <c r="A26" s="156"/>
      <c r="B26" s="93"/>
      <c r="C26" s="63"/>
      <c r="D26" s="63"/>
      <c r="E26" s="1049"/>
      <c r="F26" s="433"/>
      <c r="I26" s="185"/>
      <c r="K26" s="185"/>
    </row>
    <row r="27" spans="1:19" s="170" customFormat="1" ht="25.5">
      <c r="A27" s="412">
        <f>COUNT($A$5:A26)+1</f>
        <v>7</v>
      </c>
      <c r="B27" s="449" t="s">
        <v>389</v>
      </c>
      <c r="C27" s="79"/>
      <c r="D27" s="79"/>
      <c r="E27" s="1049"/>
      <c r="F27" s="433"/>
      <c r="I27" s="185"/>
      <c r="K27" s="185"/>
    </row>
    <row r="28" spans="1:19" s="415" customFormat="1">
      <c r="A28" s="414"/>
      <c r="B28" s="413"/>
      <c r="C28" s="63" t="s">
        <v>1</v>
      </c>
      <c r="D28" s="63">
        <v>1</v>
      </c>
      <c r="E28" s="1049"/>
      <c r="F28" s="433">
        <f>D28*E28</f>
        <v>0</v>
      </c>
      <c r="G28" s="170"/>
      <c r="H28" s="170"/>
      <c r="I28" s="185"/>
      <c r="J28" s="170"/>
      <c r="K28" s="185"/>
    </row>
    <row r="29" spans="1:19" s="170" customFormat="1">
      <c r="A29" s="156"/>
      <c r="B29" s="93"/>
      <c r="C29" s="63"/>
      <c r="D29" s="63"/>
      <c r="E29" s="1049"/>
      <c r="F29" s="433"/>
      <c r="I29" s="185"/>
      <c r="K29" s="185"/>
    </row>
    <row r="30" spans="1:19" s="170" customFormat="1">
      <c r="A30" s="412">
        <f>COUNT($A$5:A29)+1</f>
        <v>8</v>
      </c>
      <c r="B30" s="449" t="s">
        <v>114</v>
      </c>
      <c r="C30" s="63" t="s">
        <v>97</v>
      </c>
      <c r="D30" s="63">
        <v>1</v>
      </c>
      <c r="E30" s="1049"/>
      <c r="F30" s="433">
        <f>D30*E30</f>
        <v>0</v>
      </c>
      <c r="I30" s="185"/>
      <c r="K30" s="185"/>
    </row>
    <row r="31" spans="1:19" s="170" customFormat="1">
      <c r="A31" s="412"/>
      <c r="B31" s="449"/>
      <c r="C31" s="79"/>
      <c r="D31" s="79"/>
      <c r="E31" s="1049"/>
      <c r="F31" s="433"/>
      <c r="I31" s="185"/>
      <c r="K31" s="185"/>
    </row>
    <row r="32" spans="1:19" s="423" customFormat="1" ht="25.5">
      <c r="A32" s="412">
        <f>COUNT($A$5:A30)+1</f>
        <v>9</v>
      </c>
      <c r="B32" s="416" t="s">
        <v>390</v>
      </c>
      <c r="C32" s="425" t="s">
        <v>61</v>
      </c>
      <c r="D32" s="52">
        <v>3</v>
      </c>
      <c r="E32" s="1054"/>
      <c r="F32" s="450">
        <f>D32*E32</f>
        <v>0</v>
      </c>
      <c r="G32" s="451"/>
      <c r="H32" s="451"/>
      <c r="I32" s="452"/>
      <c r="J32" s="452"/>
      <c r="K32" s="452"/>
      <c r="L32" s="453"/>
      <c r="M32" s="452"/>
      <c r="N32" s="452"/>
      <c r="O32" s="452"/>
      <c r="P32" s="452"/>
      <c r="Q32" s="452"/>
      <c r="R32" s="453"/>
      <c r="S32" s="452"/>
    </row>
    <row r="33" spans="1:19" s="423" customFormat="1">
      <c r="A33" s="454"/>
      <c r="B33" s="417"/>
      <c r="E33" s="1055"/>
      <c r="F33" s="425"/>
      <c r="G33" s="451"/>
      <c r="H33" s="451"/>
      <c r="I33" s="452"/>
      <c r="J33" s="452"/>
      <c r="K33" s="452"/>
      <c r="L33" s="453"/>
      <c r="M33" s="452"/>
      <c r="N33" s="452"/>
      <c r="O33" s="452"/>
      <c r="P33" s="452"/>
      <c r="Q33" s="452"/>
      <c r="R33" s="453"/>
      <c r="S33" s="452"/>
    </row>
    <row r="34" spans="1:19" s="423" customFormat="1" ht="25.5">
      <c r="A34" s="412">
        <f>COUNT($A$5:A33)+1</f>
        <v>10</v>
      </c>
      <c r="B34" s="416" t="s">
        <v>391</v>
      </c>
      <c r="C34" s="455"/>
      <c r="D34" s="456"/>
      <c r="E34" s="1056"/>
      <c r="F34" s="457"/>
      <c r="G34" s="451"/>
      <c r="H34" s="451"/>
      <c r="I34" s="452"/>
      <c r="J34" s="452"/>
      <c r="K34" s="452"/>
      <c r="L34" s="453"/>
      <c r="M34" s="452"/>
      <c r="N34" s="452"/>
      <c r="O34" s="452"/>
      <c r="P34" s="452"/>
      <c r="Q34" s="452"/>
      <c r="R34" s="453"/>
      <c r="S34" s="452"/>
    </row>
    <row r="35" spans="1:19" s="423" customFormat="1">
      <c r="A35" s="454"/>
      <c r="B35" s="458"/>
      <c r="C35" s="425" t="s">
        <v>97</v>
      </c>
      <c r="D35" s="52">
        <v>1</v>
      </c>
      <c r="E35" s="1057"/>
      <c r="F35" s="450">
        <f>D35*E35</f>
        <v>0</v>
      </c>
      <c r="G35" s="451"/>
      <c r="H35" s="451"/>
      <c r="I35" s="452"/>
      <c r="J35" s="452"/>
      <c r="K35" s="452"/>
      <c r="L35" s="453"/>
      <c r="M35" s="452"/>
      <c r="N35" s="452"/>
      <c r="O35" s="452"/>
      <c r="P35" s="452"/>
      <c r="Q35" s="452"/>
      <c r="R35" s="453"/>
      <c r="S35" s="452"/>
    </row>
    <row r="36" spans="1:19" s="170" customFormat="1" ht="13.5" thickBot="1">
      <c r="A36" s="427"/>
      <c r="B36" s="428" t="s">
        <v>374</v>
      </c>
      <c r="C36" s="459"/>
      <c r="D36" s="459"/>
      <c r="E36" s="460"/>
      <c r="F36" s="461">
        <f>SUM(F7:F32)</f>
        <v>0</v>
      </c>
      <c r="K36" s="185"/>
    </row>
    <row r="37" spans="1:19" s="170" customFormat="1" ht="13.5" thickTop="1">
      <c r="A37" s="54"/>
      <c r="B37" s="53"/>
      <c r="C37" s="63"/>
      <c r="D37" s="63"/>
      <c r="E37" s="433"/>
      <c r="F37" s="433"/>
      <c r="K37" s="185"/>
    </row>
    <row r="38" spans="1:19" s="170" customFormat="1" ht="102">
      <c r="A38" s="412">
        <f>COUNT($A$5:A37)+1</f>
        <v>11</v>
      </c>
      <c r="B38" s="462" t="s">
        <v>392</v>
      </c>
      <c r="C38" s="52" t="s">
        <v>52</v>
      </c>
      <c r="D38" s="52">
        <v>5</v>
      </c>
      <c r="E38" s="463"/>
      <c r="F38" s="450">
        <f>F36*D38/100</f>
        <v>0</v>
      </c>
      <c r="K38" s="185"/>
    </row>
    <row r="39" spans="1:19" s="170" customFormat="1">
      <c r="A39" s="54"/>
      <c r="B39" s="53"/>
      <c r="C39" s="63"/>
      <c r="D39" s="63"/>
      <c r="E39" s="464"/>
      <c r="F39" s="433"/>
      <c r="K39" s="185"/>
    </row>
    <row r="40" spans="1:19" s="170" customFormat="1" ht="51">
      <c r="A40" s="412">
        <f>COUNT($A$5:A39)+1</f>
        <v>12</v>
      </c>
      <c r="B40" s="429" t="s">
        <v>106</v>
      </c>
      <c r="C40" s="52" t="s">
        <v>52</v>
      </c>
      <c r="D40" s="52">
        <v>0.5</v>
      </c>
      <c r="E40" s="463"/>
      <c r="F40" s="450">
        <f>D40*F36/100</f>
        <v>0</v>
      </c>
      <c r="K40" s="185"/>
    </row>
    <row r="41" spans="1:19" s="170" customFormat="1">
      <c r="A41" s="54"/>
      <c r="B41" s="53"/>
      <c r="C41" s="52"/>
      <c r="D41" s="52"/>
      <c r="E41" s="463"/>
      <c r="F41" s="450"/>
      <c r="K41" s="185"/>
    </row>
    <row r="42" spans="1:19" s="170" customFormat="1" ht="38.25">
      <c r="A42" s="412">
        <f>COUNT($A$5:A41)+1</f>
        <v>13</v>
      </c>
      <c r="B42" s="465" t="s">
        <v>393</v>
      </c>
      <c r="C42" s="52" t="s">
        <v>52</v>
      </c>
      <c r="D42" s="52">
        <v>1</v>
      </c>
      <c r="E42" s="463"/>
      <c r="F42" s="450">
        <f>D42*F36/100</f>
        <v>0</v>
      </c>
      <c r="K42" s="185"/>
    </row>
    <row r="43" spans="1:19" s="170" customFormat="1">
      <c r="A43" s="54"/>
      <c r="B43" s="53"/>
      <c r="C43" s="52"/>
      <c r="D43" s="52"/>
      <c r="E43" s="463"/>
      <c r="F43" s="450"/>
      <c r="K43" s="185"/>
    </row>
    <row r="44" spans="1:19" s="170" customFormat="1">
      <c r="A44" s="412">
        <f>COUNT($A$5:A43)+1</f>
        <v>14</v>
      </c>
      <c r="B44" s="429" t="s">
        <v>394</v>
      </c>
      <c r="C44" s="52" t="s">
        <v>52</v>
      </c>
      <c r="D44" s="52">
        <v>2.5</v>
      </c>
      <c r="E44" s="463"/>
      <c r="F44" s="450">
        <f>D44*F36/100</f>
        <v>0</v>
      </c>
      <c r="K44" s="185"/>
    </row>
    <row r="45" spans="1:19" s="170" customFormat="1">
      <c r="A45" s="412"/>
      <c r="B45" s="429"/>
      <c r="C45" s="52"/>
      <c r="D45" s="52"/>
      <c r="E45" s="463"/>
      <c r="F45" s="450"/>
      <c r="K45" s="185"/>
    </row>
    <row r="46" spans="1:19" s="170" customFormat="1" ht="25.5">
      <c r="A46" s="412">
        <f>COUNT($A$5:A45)+1</f>
        <v>15</v>
      </c>
      <c r="B46" s="429" t="s">
        <v>375</v>
      </c>
      <c r="C46" s="466" t="s">
        <v>52</v>
      </c>
      <c r="D46" s="466">
        <v>2</v>
      </c>
      <c r="E46" s="467"/>
      <c r="F46" s="450">
        <f>D46*F38/100</f>
        <v>0</v>
      </c>
      <c r="K46" s="185"/>
    </row>
    <row r="47" spans="1:19" s="170" customFormat="1">
      <c r="A47" s="412"/>
      <c r="B47" s="429"/>
      <c r="C47" s="52"/>
      <c r="D47" s="52"/>
      <c r="E47" s="463"/>
      <c r="F47" s="450"/>
      <c r="K47" s="185"/>
    </row>
    <row r="48" spans="1:19" s="469" customFormat="1">
      <c r="A48" s="54"/>
      <c r="B48" s="53"/>
      <c r="C48" s="52"/>
      <c r="D48" s="52"/>
      <c r="E48" s="463"/>
      <c r="F48" s="450"/>
      <c r="G48" s="468"/>
      <c r="H48" s="468"/>
    </row>
    <row r="49" spans="1:13" s="469" customFormat="1">
      <c r="A49" s="412">
        <f>COUNT($A$5:A48)+1</f>
        <v>16</v>
      </c>
      <c r="B49" s="449" t="s">
        <v>105</v>
      </c>
      <c r="C49" s="430" t="s">
        <v>52</v>
      </c>
      <c r="D49" s="430">
        <v>0.5</v>
      </c>
      <c r="E49" s="470"/>
      <c r="F49" s="450">
        <f>F36*D49/100</f>
        <v>0</v>
      </c>
      <c r="G49" s="468"/>
      <c r="H49" s="468"/>
    </row>
    <row r="50" spans="1:13" s="469" customFormat="1">
      <c r="A50" s="54"/>
      <c r="B50" s="70"/>
      <c r="C50" s="69"/>
      <c r="D50" s="69"/>
      <c r="E50" s="471"/>
      <c r="F50" s="433"/>
      <c r="G50" s="468"/>
      <c r="H50" s="468"/>
    </row>
    <row r="51" spans="1:13" s="170" customFormat="1" ht="13.5" thickBot="1">
      <c r="A51" s="427"/>
      <c r="B51" s="428" t="s">
        <v>380</v>
      </c>
      <c r="C51" s="459"/>
      <c r="D51" s="459"/>
      <c r="E51" s="460"/>
      <c r="F51" s="461">
        <f>SUM(F36:F50)</f>
        <v>0</v>
      </c>
      <c r="K51" s="185"/>
    </row>
    <row r="52" spans="1:13" s="253" customFormat="1" ht="15" customHeight="1" thickTop="1">
      <c r="A52" s="54"/>
      <c r="B52" s="53"/>
      <c r="C52" s="52"/>
      <c r="D52" s="52"/>
      <c r="E52" s="369"/>
      <c r="F52" s="369"/>
      <c r="H52" s="371"/>
      <c r="I52" s="371"/>
      <c r="J52" s="372"/>
      <c r="K52" s="371"/>
      <c r="L52" s="371"/>
      <c r="M52" s="371"/>
    </row>
    <row r="53" spans="1:13" s="253" customFormat="1" ht="15" customHeight="1">
      <c r="A53" s="397"/>
      <c r="B53" s="431"/>
      <c r="C53" s="369"/>
      <c r="D53" s="369"/>
      <c r="E53" s="369"/>
      <c r="F53" s="369"/>
      <c r="H53" s="371"/>
      <c r="I53" s="371"/>
      <c r="J53" s="372"/>
      <c r="K53" s="371"/>
      <c r="L53" s="371"/>
      <c r="M53" s="371"/>
    </row>
    <row r="54" spans="1:13" s="253" customFormat="1" ht="15" customHeight="1">
      <c r="A54" s="397"/>
      <c r="B54" s="431"/>
      <c r="C54" s="369"/>
      <c r="D54" s="369"/>
      <c r="E54" s="369"/>
      <c r="F54" s="369"/>
      <c r="H54" s="371"/>
      <c r="I54" s="371"/>
      <c r="J54" s="372"/>
      <c r="K54" s="371"/>
      <c r="L54" s="371"/>
      <c r="M54" s="371"/>
    </row>
    <row r="55" spans="1:13" s="253" customFormat="1" ht="15" customHeight="1">
      <c r="A55" s="397"/>
      <c r="B55" s="431"/>
      <c r="C55" s="369"/>
      <c r="D55" s="369"/>
      <c r="E55" s="369"/>
      <c r="F55" s="369"/>
      <c r="H55" s="371"/>
      <c r="I55" s="371"/>
      <c r="J55" s="372"/>
      <c r="K55" s="371"/>
      <c r="L55" s="371"/>
      <c r="M55" s="371"/>
    </row>
    <row r="56" spans="1:13" s="253" customFormat="1" ht="15" customHeight="1">
      <c r="A56" s="397"/>
      <c r="B56" s="431"/>
      <c r="C56" s="369"/>
      <c r="D56" s="369"/>
      <c r="E56" s="369"/>
      <c r="F56" s="369"/>
      <c r="H56" s="371"/>
      <c r="I56" s="371"/>
      <c r="J56" s="372"/>
      <c r="K56" s="371"/>
      <c r="L56" s="371"/>
      <c r="M56" s="371"/>
    </row>
    <row r="57" spans="1:13" s="253" customFormat="1" ht="15" customHeight="1">
      <c r="A57" s="397"/>
      <c r="B57" s="431"/>
      <c r="C57" s="369"/>
      <c r="D57" s="369"/>
      <c r="E57" s="369"/>
      <c r="F57" s="369"/>
      <c r="H57" s="371"/>
      <c r="I57" s="371"/>
      <c r="J57" s="372"/>
      <c r="K57" s="371"/>
      <c r="L57" s="371"/>
      <c r="M57" s="371"/>
    </row>
    <row r="58" spans="1:13" s="253" customFormat="1" ht="15" customHeight="1">
      <c r="A58" s="397"/>
      <c r="B58" s="431"/>
      <c r="C58" s="369"/>
      <c r="D58" s="369"/>
      <c r="E58" s="369"/>
      <c r="F58" s="369"/>
      <c r="H58" s="371"/>
      <c r="I58" s="371"/>
      <c r="J58" s="372"/>
      <c r="K58" s="371"/>
      <c r="L58" s="371"/>
      <c r="M58" s="371"/>
    </row>
    <row r="59" spans="1:13" s="253" customFormat="1" ht="15" customHeight="1">
      <c r="A59" s="397"/>
      <c r="B59" s="431"/>
      <c r="C59" s="369"/>
      <c r="D59" s="369"/>
      <c r="E59" s="369"/>
      <c r="F59" s="369"/>
      <c r="H59" s="371"/>
      <c r="I59" s="371"/>
      <c r="J59" s="372"/>
      <c r="K59" s="371"/>
      <c r="L59" s="371"/>
      <c r="M59" s="371"/>
    </row>
    <row r="60" spans="1:13" s="397" customFormat="1" ht="15" customHeight="1">
      <c r="B60" s="431"/>
      <c r="C60" s="369"/>
      <c r="D60" s="369"/>
      <c r="E60" s="369"/>
      <c r="F60" s="369"/>
      <c r="G60" s="253"/>
      <c r="H60" s="371"/>
      <c r="I60" s="371"/>
      <c r="J60" s="372"/>
      <c r="K60" s="371"/>
      <c r="L60" s="371"/>
      <c r="M60" s="371"/>
    </row>
    <row r="61" spans="1:13" s="397" customFormat="1" ht="15" customHeight="1">
      <c r="B61" s="431"/>
      <c r="C61" s="369"/>
      <c r="D61" s="369"/>
      <c r="E61" s="369"/>
      <c r="F61" s="369"/>
      <c r="G61" s="253"/>
      <c r="H61" s="371"/>
      <c r="I61" s="371"/>
      <c r="J61" s="372"/>
      <c r="K61" s="371"/>
      <c r="L61" s="371"/>
      <c r="M61" s="371"/>
    </row>
    <row r="62" spans="1:13" s="397" customFormat="1" ht="15" customHeight="1">
      <c r="B62" s="431"/>
      <c r="C62" s="369"/>
      <c r="D62" s="369"/>
      <c r="E62" s="369"/>
      <c r="F62" s="369"/>
      <c r="G62" s="253"/>
      <c r="H62" s="371"/>
      <c r="I62" s="371"/>
      <c r="J62" s="372"/>
      <c r="K62" s="371"/>
      <c r="L62" s="371"/>
      <c r="M62" s="371"/>
    </row>
    <row r="63" spans="1:13" s="397" customFormat="1" ht="15" customHeight="1">
      <c r="B63" s="431"/>
      <c r="C63" s="369"/>
      <c r="D63" s="369"/>
      <c r="E63" s="369"/>
      <c r="F63" s="369"/>
      <c r="G63" s="253"/>
      <c r="H63" s="371"/>
      <c r="I63" s="371"/>
      <c r="J63" s="372"/>
      <c r="K63" s="371"/>
      <c r="L63" s="371"/>
      <c r="M63" s="371"/>
    </row>
    <row r="64" spans="1:13" s="397" customFormat="1" ht="15" customHeight="1">
      <c r="B64" s="431"/>
      <c r="C64" s="369"/>
      <c r="D64" s="369"/>
      <c r="E64" s="369"/>
      <c r="F64" s="369"/>
      <c r="G64" s="253"/>
      <c r="H64" s="371"/>
      <c r="I64" s="371"/>
      <c r="J64" s="372"/>
      <c r="K64" s="371"/>
      <c r="L64" s="371"/>
      <c r="M64" s="371"/>
    </row>
    <row r="65" spans="2:13" s="397" customFormat="1" ht="15" customHeight="1">
      <c r="B65" s="431"/>
      <c r="C65" s="369"/>
      <c r="D65" s="369"/>
      <c r="E65" s="369"/>
      <c r="F65" s="369"/>
      <c r="G65" s="253"/>
      <c r="H65" s="371"/>
      <c r="I65" s="371"/>
      <c r="J65" s="372"/>
      <c r="K65" s="371"/>
      <c r="L65" s="371"/>
      <c r="M65" s="371"/>
    </row>
    <row r="66" spans="2:13" s="397" customFormat="1" ht="15" customHeight="1">
      <c r="B66" s="431"/>
      <c r="C66" s="369"/>
      <c r="D66" s="369"/>
      <c r="E66" s="369"/>
      <c r="F66" s="369"/>
      <c r="G66" s="253"/>
      <c r="H66" s="371"/>
      <c r="I66" s="371"/>
      <c r="J66" s="372"/>
      <c r="K66" s="371"/>
      <c r="L66" s="371"/>
      <c r="M66" s="371"/>
    </row>
    <row r="67" spans="2:13" s="397" customFormat="1" ht="15" customHeight="1">
      <c r="B67" s="431"/>
      <c r="C67" s="369"/>
      <c r="D67" s="369"/>
      <c r="E67" s="369"/>
      <c r="F67" s="369"/>
      <c r="G67" s="253"/>
      <c r="H67" s="371"/>
      <c r="I67" s="371"/>
      <c r="J67" s="372"/>
      <c r="K67" s="371"/>
      <c r="L67" s="371"/>
      <c r="M67" s="371"/>
    </row>
    <row r="68" spans="2:13" s="397" customFormat="1" ht="15" customHeight="1">
      <c r="B68" s="431"/>
      <c r="C68" s="369"/>
      <c r="D68" s="369"/>
      <c r="E68" s="369"/>
      <c r="F68" s="369"/>
      <c r="G68" s="253"/>
      <c r="H68" s="371"/>
      <c r="I68" s="371"/>
      <c r="J68" s="372"/>
      <c r="K68" s="371"/>
      <c r="L68" s="371"/>
      <c r="M68" s="371"/>
    </row>
    <row r="69" spans="2:13" s="397" customFormat="1" ht="15" customHeight="1">
      <c r="B69" s="431"/>
      <c r="C69" s="369"/>
      <c r="D69" s="369"/>
      <c r="E69" s="369"/>
      <c r="F69" s="369"/>
      <c r="G69" s="253"/>
      <c r="H69" s="371"/>
      <c r="I69" s="371"/>
      <c r="J69" s="372"/>
      <c r="K69" s="371"/>
      <c r="L69" s="371"/>
      <c r="M69" s="371"/>
    </row>
    <row r="70" spans="2:13" s="397" customFormat="1" ht="15" customHeight="1">
      <c r="B70" s="431"/>
      <c r="C70" s="369"/>
      <c r="D70" s="369"/>
      <c r="E70" s="369"/>
      <c r="F70" s="369"/>
      <c r="G70" s="253"/>
      <c r="H70" s="371"/>
      <c r="I70" s="371"/>
      <c r="J70" s="372"/>
      <c r="K70" s="371"/>
      <c r="L70" s="371"/>
      <c r="M70" s="371"/>
    </row>
    <row r="71" spans="2:13" s="397" customFormat="1" ht="15" customHeight="1">
      <c r="B71" s="431"/>
      <c r="C71" s="369"/>
      <c r="D71" s="369"/>
      <c r="E71" s="369"/>
      <c r="F71" s="369"/>
      <c r="G71" s="253"/>
      <c r="H71" s="371"/>
      <c r="I71" s="371"/>
      <c r="J71" s="372"/>
      <c r="K71" s="371"/>
      <c r="L71" s="371"/>
      <c r="M71" s="371"/>
    </row>
    <row r="72" spans="2:13" s="397" customFormat="1" ht="15" customHeight="1">
      <c r="B72" s="431"/>
      <c r="C72" s="369"/>
      <c r="D72" s="369"/>
      <c r="E72" s="369"/>
      <c r="F72" s="369"/>
      <c r="G72" s="253"/>
      <c r="H72" s="371"/>
      <c r="I72" s="371"/>
      <c r="J72" s="372"/>
      <c r="K72" s="371"/>
      <c r="L72" s="371"/>
      <c r="M72" s="371"/>
    </row>
    <row r="73" spans="2:13" s="397" customFormat="1" ht="15" customHeight="1">
      <c r="B73" s="431"/>
      <c r="C73" s="369"/>
      <c r="D73" s="369"/>
      <c r="E73" s="369"/>
      <c r="F73" s="369"/>
      <c r="G73" s="253"/>
      <c r="H73" s="371"/>
      <c r="I73" s="371"/>
      <c r="J73" s="372"/>
      <c r="K73" s="371"/>
      <c r="L73" s="371"/>
      <c r="M73" s="371"/>
    </row>
    <row r="74" spans="2:13" s="397" customFormat="1" ht="15" customHeight="1">
      <c r="B74" s="431"/>
      <c r="C74" s="369"/>
      <c r="D74" s="369"/>
      <c r="E74" s="369"/>
      <c r="F74" s="369"/>
      <c r="G74" s="253"/>
      <c r="H74" s="371"/>
      <c r="I74" s="371"/>
      <c r="J74" s="372"/>
      <c r="K74" s="371"/>
      <c r="L74" s="371"/>
      <c r="M74" s="371"/>
    </row>
    <row r="75" spans="2:13" s="397" customFormat="1" ht="15" customHeight="1">
      <c r="B75" s="431"/>
      <c r="C75" s="369"/>
      <c r="D75" s="369"/>
      <c r="E75" s="369"/>
      <c r="F75" s="369"/>
      <c r="G75" s="253"/>
      <c r="H75" s="371"/>
      <c r="I75" s="371"/>
      <c r="J75" s="372"/>
      <c r="K75" s="371"/>
      <c r="L75" s="371"/>
      <c r="M75" s="371"/>
    </row>
    <row r="76" spans="2:13" s="397" customFormat="1" ht="15" customHeight="1">
      <c r="B76" s="431"/>
      <c r="C76" s="369"/>
      <c r="D76" s="369"/>
      <c r="E76" s="369"/>
      <c r="F76" s="369"/>
      <c r="G76" s="253"/>
      <c r="H76" s="371"/>
      <c r="I76" s="371"/>
      <c r="J76" s="372"/>
      <c r="K76" s="371"/>
      <c r="L76" s="371"/>
      <c r="M76" s="371"/>
    </row>
    <row r="77" spans="2:13" s="397" customFormat="1" ht="15" customHeight="1">
      <c r="B77" s="431"/>
      <c r="C77" s="369"/>
      <c r="D77" s="369"/>
      <c r="E77" s="369"/>
      <c r="F77" s="369"/>
      <c r="G77" s="253"/>
      <c r="H77" s="371"/>
      <c r="I77" s="371"/>
      <c r="J77" s="372"/>
      <c r="K77" s="371"/>
      <c r="L77" s="371"/>
      <c r="M77" s="371"/>
    </row>
    <row r="78" spans="2:13" s="397" customFormat="1" ht="15" customHeight="1">
      <c r="B78" s="431"/>
      <c r="C78" s="369"/>
      <c r="D78" s="369"/>
      <c r="E78" s="369"/>
      <c r="F78" s="369"/>
      <c r="G78" s="253"/>
      <c r="H78" s="371"/>
      <c r="I78" s="371"/>
      <c r="J78" s="372"/>
      <c r="K78" s="371"/>
      <c r="L78" s="371"/>
      <c r="M78" s="371"/>
    </row>
    <row r="79" spans="2:13" s="397" customFormat="1" ht="15" customHeight="1">
      <c r="B79" s="431"/>
      <c r="C79" s="369"/>
      <c r="D79" s="369"/>
      <c r="E79" s="369"/>
      <c r="F79" s="369"/>
      <c r="G79" s="253"/>
      <c r="H79" s="371"/>
      <c r="I79" s="371"/>
      <c r="J79" s="372"/>
      <c r="K79" s="371"/>
      <c r="L79" s="371"/>
      <c r="M79" s="371"/>
    </row>
    <row r="80" spans="2:13" s="397" customFormat="1" ht="15" customHeight="1">
      <c r="B80" s="431"/>
      <c r="C80" s="369"/>
      <c r="D80" s="369"/>
      <c r="E80" s="369"/>
      <c r="F80" s="369"/>
      <c r="G80" s="253"/>
      <c r="H80" s="371"/>
      <c r="I80" s="371"/>
      <c r="J80" s="372"/>
      <c r="K80" s="371"/>
      <c r="L80" s="371"/>
      <c r="M80" s="371"/>
    </row>
    <row r="81" spans="2:13" s="397" customFormat="1" ht="15" customHeight="1">
      <c r="B81" s="431"/>
      <c r="C81" s="369"/>
      <c r="D81" s="369"/>
      <c r="E81" s="369"/>
      <c r="F81" s="369"/>
      <c r="G81" s="253"/>
      <c r="H81" s="371"/>
      <c r="I81" s="371"/>
      <c r="J81" s="372"/>
      <c r="K81" s="371"/>
      <c r="L81" s="371"/>
      <c r="M81" s="371"/>
    </row>
    <row r="82" spans="2:13" s="397" customFormat="1" ht="15" customHeight="1">
      <c r="B82" s="431"/>
      <c r="C82" s="369"/>
      <c r="D82" s="369"/>
      <c r="E82" s="369"/>
      <c r="F82" s="369"/>
      <c r="G82" s="253"/>
      <c r="H82" s="371"/>
      <c r="I82" s="371"/>
      <c r="J82" s="372"/>
      <c r="K82" s="371"/>
      <c r="L82" s="371"/>
      <c r="M82" s="371"/>
    </row>
    <row r="83" spans="2:13" s="397" customFormat="1" ht="15" customHeight="1">
      <c r="B83" s="431"/>
      <c r="C83" s="369"/>
      <c r="D83" s="369"/>
      <c r="E83" s="369"/>
      <c r="F83" s="369"/>
      <c r="G83" s="253"/>
      <c r="H83" s="371"/>
      <c r="I83" s="371"/>
      <c r="J83" s="372"/>
      <c r="K83" s="371"/>
      <c r="L83" s="371"/>
      <c r="M83" s="371"/>
    </row>
    <row r="84" spans="2:13" s="397" customFormat="1" ht="15" customHeight="1">
      <c r="B84" s="431"/>
      <c r="C84" s="369"/>
      <c r="D84" s="369"/>
      <c r="E84" s="369"/>
      <c r="F84" s="369"/>
      <c r="G84" s="253"/>
      <c r="H84" s="371"/>
      <c r="I84" s="371"/>
      <c r="J84" s="372"/>
      <c r="K84" s="371"/>
      <c r="L84" s="371"/>
      <c r="M84" s="371"/>
    </row>
    <row r="85" spans="2:13" s="397" customFormat="1" ht="15" customHeight="1">
      <c r="B85" s="431"/>
      <c r="C85" s="369"/>
      <c r="D85" s="369"/>
      <c r="E85" s="369"/>
      <c r="F85" s="369"/>
      <c r="G85" s="253"/>
      <c r="H85" s="371"/>
      <c r="I85" s="371"/>
      <c r="J85" s="372"/>
      <c r="K85" s="371"/>
      <c r="L85" s="371"/>
      <c r="M85" s="371"/>
    </row>
    <row r="86" spans="2:13" s="397" customFormat="1" ht="15" customHeight="1">
      <c r="B86" s="431"/>
      <c r="C86" s="369"/>
      <c r="D86" s="369"/>
      <c r="E86" s="369"/>
      <c r="F86" s="369"/>
      <c r="G86" s="253"/>
      <c r="H86" s="371"/>
      <c r="I86" s="371"/>
      <c r="J86" s="372"/>
      <c r="K86" s="371"/>
      <c r="L86" s="371"/>
      <c r="M86" s="371"/>
    </row>
    <row r="87" spans="2:13" s="397" customFormat="1" ht="15" customHeight="1">
      <c r="B87" s="431"/>
      <c r="C87" s="369"/>
      <c r="D87" s="369"/>
      <c r="E87" s="369"/>
      <c r="F87" s="369"/>
      <c r="G87" s="253"/>
      <c r="H87" s="371"/>
      <c r="I87" s="371"/>
      <c r="J87" s="372"/>
      <c r="K87" s="371"/>
      <c r="L87" s="371"/>
      <c r="M87" s="371"/>
    </row>
    <row r="88" spans="2:13" s="397" customFormat="1" ht="15" customHeight="1">
      <c r="B88" s="431"/>
      <c r="C88" s="369"/>
      <c r="D88" s="369"/>
      <c r="E88" s="369"/>
      <c r="F88" s="369"/>
      <c r="G88" s="253"/>
      <c r="H88" s="371"/>
      <c r="I88" s="371"/>
      <c r="J88" s="372"/>
      <c r="K88" s="371"/>
      <c r="L88" s="371"/>
      <c r="M88" s="371"/>
    </row>
    <row r="89" spans="2:13" s="397" customFormat="1" ht="15" customHeight="1">
      <c r="B89" s="431"/>
      <c r="C89" s="369"/>
      <c r="D89" s="369"/>
      <c r="E89" s="369"/>
      <c r="F89" s="369"/>
      <c r="G89" s="253"/>
      <c r="H89" s="371"/>
      <c r="I89" s="371"/>
      <c r="J89" s="372"/>
      <c r="K89" s="371"/>
      <c r="L89" s="371"/>
      <c r="M89" s="371"/>
    </row>
    <row r="90" spans="2:13" s="397" customFormat="1" ht="15" customHeight="1">
      <c r="B90" s="431"/>
      <c r="C90" s="369"/>
      <c r="D90" s="369"/>
      <c r="E90" s="369"/>
      <c r="F90" s="369"/>
      <c r="G90" s="253"/>
      <c r="H90" s="371"/>
      <c r="I90" s="371"/>
      <c r="J90" s="372"/>
      <c r="K90" s="371"/>
      <c r="L90" s="371"/>
      <c r="M90" s="371"/>
    </row>
    <row r="91" spans="2:13" s="397" customFormat="1" ht="15" customHeight="1">
      <c r="B91" s="431"/>
      <c r="C91" s="369"/>
      <c r="D91" s="369"/>
      <c r="E91" s="369"/>
      <c r="F91" s="369"/>
      <c r="G91" s="253"/>
      <c r="H91" s="371"/>
      <c r="I91" s="371"/>
      <c r="J91" s="372"/>
      <c r="K91" s="371"/>
      <c r="L91" s="371"/>
      <c r="M91" s="371"/>
    </row>
    <row r="92" spans="2:13" s="397" customFormat="1" ht="15" customHeight="1">
      <c r="B92" s="431"/>
      <c r="C92" s="369"/>
      <c r="D92" s="369"/>
      <c r="E92" s="369"/>
      <c r="F92" s="369"/>
      <c r="G92" s="253"/>
      <c r="H92" s="371"/>
      <c r="I92" s="371"/>
      <c r="J92" s="372"/>
      <c r="K92" s="371"/>
      <c r="L92" s="371"/>
      <c r="M92" s="371"/>
    </row>
    <row r="93" spans="2:13" s="397" customFormat="1" ht="15" customHeight="1">
      <c r="B93" s="431"/>
      <c r="C93" s="369"/>
      <c r="D93" s="369"/>
      <c r="E93" s="369"/>
      <c r="F93" s="369"/>
      <c r="G93" s="253"/>
      <c r="H93" s="371"/>
      <c r="I93" s="371"/>
      <c r="J93" s="372"/>
      <c r="K93" s="371"/>
      <c r="L93" s="371"/>
      <c r="M93" s="371"/>
    </row>
    <row r="94" spans="2:13" s="397" customFormat="1" ht="15" customHeight="1">
      <c r="B94" s="431"/>
      <c r="C94" s="369"/>
      <c r="D94" s="369"/>
      <c r="E94" s="369"/>
      <c r="F94" s="369"/>
      <c r="G94" s="253"/>
      <c r="H94" s="371"/>
      <c r="I94" s="371"/>
      <c r="J94" s="372"/>
      <c r="K94" s="371"/>
      <c r="L94" s="371"/>
      <c r="M94" s="371"/>
    </row>
    <row r="95" spans="2:13" s="397" customFormat="1" ht="15" customHeight="1">
      <c r="B95" s="431"/>
      <c r="C95" s="369"/>
      <c r="D95" s="369"/>
      <c r="E95" s="369"/>
      <c r="F95" s="369"/>
      <c r="G95" s="253"/>
      <c r="H95" s="371"/>
      <c r="I95" s="371"/>
      <c r="J95" s="372"/>
      <c r="K95" s="371"/>
      <c r="L95" s="371"/>
      <c r="M95" s="371"/>
    </row>
    <row r="96" spans="2:13" s="397" customFormat="1" ht="15" customHeight="1">
      <c r="B96" s="431"/>
      <c r="C96" s="369"/>
      <c r="D96" s="369"/>
      <c r="E96" s="369"/>
      <c r="F96" s="369"/>
      <c r="G96" s="253"/>
      <c r="H96" s="371"/>
      <c r="I96" s="371"/>
      <c r="J96" s="372"/>
      <c r="K96" s="371"/>
      <c r="L96" s="371"/>
      <c r="M96" s="371"/>
    </row>
    <row r="97" spans="2:13" s="397" customFormat="1" ht="15" customHeight="1">
      <c r="B97" s="431"/>
      <c r="C97" s="369"/>
      <c r="D97" s="369"/>
      <c r="E97" s="369"/>
      <c r="F97" s="369"/>
      <c r="G97" s="253"/>
      <c r="H97" s="371"/>
      <c r="I97" s="371"/>
      <c r="J97" s="372"/>
      <c r="K97" s="371"/>
      <c r="L97" s="371"/>
      <c r="M97" s="371"/>
    </row>
    <row r="98" spans="2:13" s="397" customFormat="1" ht="15" customHeight="1">
      <c r="B98" s="431"/>
      <c r="C98" s="369"/>
      <c r="D98" s="369"/>
      <c r="E98" s="369"/>
      <c r="F98" s="369"/>
      <c r="G98" s="253"/>
      <c r="H98" s="371"/>
      <c r="I98" s="371"/>
      <c r="J98" s="372"/>
      <c r="K98" s="371"/>
      <c r="L98" s="371"/>
      <c r="M98" s="371"/>
    </row>
    <row r="99" spans="2:13" s="397" customFormat="1" ht="15" customHeight="1">
      <c r="B99" s="431"/>
      <c r="C99" s="369"/>
      <c r="D99" s="369"/>
      <c r="E99" s="369"/>
      <c r="F99" s="369"/>
      <c r="G99" s="253"/>
      <c r="H99" s="371"/>
      <c r="I99" s="371"/>
      <c r="J99" s="372"/>
      <c r="K99" s="371"/>
      <c r="L99" s="371"/>
      <c r="M99" s="371"/>
    </row>
    <row r="100" spans="2:13" s="397" customFormat="1" ht="15" customHeight="1">
      <c r="B100" s="431"/>
      <c r="C100" s="369"/>
      <c r="D100" s="369"/>
      <c r="E100" s="369"/>
      <c r="F100" s="369"/>
      <c r="G100" s="253"/>
      <c r="H100" s="371"/>
      <c r="I100" s="371"/>
      <c r="J100" s="372"/>
      <c r="K100" s="371"/>
      <c r="L100" s="371"/>
      <c r="M100" s="371"/>
    </row>
    <row r="101" spans="2:13" s="397" customFormat="1" ht="15" customHeight="1">
      <c r="B101" s="431"/>
      <c r="C101" s="369"/>
      <c r="D101" s="369"/>
      <c r="E101" s="369"/>
      <c r="F101" s="369"/>
      <c r="G101" s="253"/>
      <c r="H101" s="371"/>
      <c r="I101" s="371"/>
      <c r="J101" s="372"/>
      <c r="K101" s="371"/>
      <c r="L101" s="371"/>
      <c r="M101" s="371"/>
    </row>
    <row r="102" spans="2:13" s="397" customFormat="1" ht="15" customHeight="1">
      <c r="B102" s="431"/>
      <c r="C102" s="369"/>
      <c r="D102" s="369"/>
      <c r="E102" s="369"/>
      <c r="F102" s="369"/>
      <c r="G102" s="253"/>
      <c r="H102" s="371"/>
      <c r="I102" s="371"/>
      <c r="J102" s="372"/>
      <c r="K102" s="371"/>
      <c r="L102" s="371"/>
      <c r="M102" s="371"/>
    </row>
    <row r="103" spans="2:13" s="397" customFormat="1" ht="15" customHeight="1">
      <c r="B103" s="431"/>
      <c r="C103" s="369"/>
      <c r="D103" s="369"/>
      <c r="E103" s="369"/>
      <c r="F103" s="369"/>
      <c r="G103" s="253"/>
      <c r="H103" s="371"/>
      <c r="I103" s="371"/>
      <c r="J103" s="372"/>
      <c r="K103" s="371"/>
      <c r="L103" s="371"/>
      <c r="M103" s="371"/>
    </row>
    <row r="104" spans="2:13" s="397" customFormat="1" ht="15" customHeight="1">
      <c r="B104" s="431"/>
      <c r="C104" s="369"/>
      <c r="D104" s="369"/>
      <c r="E104" s="369"/>
      <c r="F104" s="369"/>
      <c r="G104" s="253"/>
      <c r="H104" s="371"/>
      <c r="I104" s="371"/>
      <c r="J104" s="372"/>
      <c r="K104" s="371"/>
      <c r="L104" s="371"/>
      <c r="M104" s="371"/>
    </row>
    <row r="105" spans="2:13" s="397" customFormat="1" ht="15" customHeight="1">
      <c r="B105" s="431"/>
      <c r="C105" s="369"/>
      <c r="D105" s="369"/>
      <c r="E105" s="369"/>
      <c r="F105" s="369"/>
      <c r="G105" s="253"/>
      <c r="H105" s="371"/>
      <c r="I105" s="371"/>
      <c r="J105" s="372"/>
      <c r="K105" s="371"/>
      <c r="L105" s="371"/>
      <c r="M105" s="371"/>
    </row>
    <row r="106" spans="2:13" s="397" customFormat="1" ht="15" customHeight="1">
      <c r="B106" s="431"/>
      <c r="C106" s="369"/>
      <c r="D106" s="369"/>
      <c r="E106" s="369"/>
      <c r="F106" s="369"/>
      <c r="G106" s="253"/>
      <c r="H106" s="371"/>
      <c r="I106" s="371"/>
      <c r="J106" s="372"/>
      <c r="K106" s="371"/>
      <c r="L106" s="371"/>
      <c r="M106" s="371"/>
    </row>
    <row r="107" spans="2:13" s="397" customFormat="1" ht="15" customHeight="1">
      <c r="B107" s="431"/>
      <c r="C107" s="369"/>
      <c r="D107" s="369"/>
      <c r="E107" s="369"/>
      <c r="F107" s="369"/>
      <c r="G107" s="253"/>
      <c r="H107" s="371"/>
      <c r="I107" s="371"/>
      <c r="J107" s="372"/>
      <c r="K107" s="371"/>
      <c r="L107" s="371"/>
      <c r="M107" s="371"/>
    </row>
    <row r="108" spans="2:13" s="397" customFormat="1" ht="15" customHeight="1">
      <c r="B108" s="431"/>
      <c r="C108" s="369"/>
      <c r="D108" s="369"/>
      <c r="E108" s="369"/>
      <c r="F108" s="369"/>
      <c r="G108" s="253"/>
      <c r="H108" s="371"/>
      <c r="I108" s="371"/>
      <c r="J108" s="372"/>
      <c r="K108" s="371"/>
      <c r="L108" s="371"/>
      <c r="M108" s="371"/>
    </row>
    <row r="109" spans="2:13" s="397" customFormat="1" ht="15" customHeight="1">
      <c r="B109" s="431"/>
      <c r="C109" s="369"/>
      <c r="D109" s="369"/>
      <c r="E109" s="369"/>
      <c r="F109" s="369"/>
      <c r="G109" s="253"/>
      <c r="H109" s="371"/>
      <c r="I109" s="371"/>
      <c r="J109" s="372"/>
      <c r="K109" s="371"/>
      <c r="L109" s="371"/>
      <c r="M109" s="371"/>
    </row>
    <row r="110" spans="2:13" s="397" customFormat="1" ht="15" customHeight="1">
      <c r="B110" s="431"/>
      <c r="C110" s="369"/>
      <c r="D110" s="369"/>
      <c r="E110" s="369"/>
      <c r="F110" s="369"/>
      <c r="G110" s="253"/>
      <c r="H110" s="371"/>
      <c r="I110" s="371"/>
      <c r="J110" s="372"/>
      <c r="K110" s="371"/>
      <c r="L110" s="371"/>
      <c r="M110" s="371"/>
    </row>
    <row r="111" spans="2:13" s="397" customFormat="1" ht="15" customHeight="1">
      <c r="B111" s="431"/>
      <c r="C111" s="369"/>
      <c r="D111" s="369"/>
      <c r="E111" s="369"/>
      <c r="F111" s="369"/>
      <c r="G111" s="253"/>
      <c r="H111" s="371"/>
      <c r="I111" s="371"/>
      <c r="J111" s="372"/>
      <c r="K111" s="371"/>
      <c r="L111" s="371"/>
      <c r="M111" s="371"/>
    </row>
    <row r="112" spans="2:13" s="397" customFormat="1" ht="15" customHeight="1">
      <c r="B112" s="431"/>
      <c r="C112" s="369"/>
      <c r="D112" s="369"/>
      <c r="E112" s="369"/>
      <c r="F112" s="369"/>
      <c r="G112" s="253"/>
      <c r="H112" s="371"/>
      <c r="I112" s="371"/>
      <c r="J112" s="372"/>
      <c r="K112" s="371"/>
      <c r="L112" s="371"/>
      <c r="M112" s="371"/>
    </row>
    <row r="113" spans="2:13" s="397" customFormat="1" ht="15" customHeight="1">
      <c r="B113" s="431"/>
      <c r="C113" s="369"/>
      <c r="D113" s="369"/>
      <c r="E113" s="369"/>
      <c r="F113" s="369"/>
      <c r="G113" s="253"/>
      <c r="H113" s="371"/>
      <c r="I113" s="371"/>
      <c r="J113" s="372"/>
      <c r="K113" s="371"/>
      <c r="L113" s="371"/>
      <c r="M113" s="371"/>
    </row>
    <row r="114" spans="2:13" s="397" customFormat="1" ht="15" customHeight="1">
      <c r="B114" s="431"/>
      <c r="C114" s="369"/>
      <c r="D114" s="369"/>
      <c r="E114" s="369"/>
      <c r="F114" s="369"/>
      <c r="G114" s="253"/>
      <c r="H114" s="371"/>
      <c r="I114" s="371"/>
      <c r="J114" s="372"/>
      <c r="K114" s="371"/>
      <c r="L114" s="371"/>
      <c r="M114" s="371"/>
    </row>
    <row r="115" spans="2:13" s="397" customFormat="1" ht="15" customHeight="1">
      <c r="B115" s="431"/>
      <c r="C115" s="369"/>
      <c r="D115" s="369"/>
      <c r="E115" s="369"/>
      <c r="F115" s="369"/>
      <c r="G115" s="253"/>
      <c r="H115" s="371"/>
      <c r="I115" s="371"/>
      <c r="J115" s="372"/>
      <c r="K115" s="371"/>
      <c r="L115" s="371"/>
      <c r="M115" s="371"/>
    </row>
    <row r="116" spans="2:13" s="397" customFormat="1" ht="15" customHeight="1">
      <c r="B116" s="431"/>
      <c r="C116" s="369"/>
      <c r="D116" s="369"/>
      <c r="E116" s="369"/>
      <c r="F116" s="369"/>
      <c r="G116" s="253"/>
      <c r="H116" s="371"/>
      <c r="I116" s="371"/>
      <c r="J116" s="372"/>
      <c r="K116" s="371"/>
      <c r="L116" s="371"/>
      <c r="M116" s="371"/>
    </row>
    <row r="117" spans="2:13" s="397" customFormat="1" ht="15" customHeight="1">
      <c r="B117" s="431"/>
      <c r="C117" s="369"/>
      <c r="D117" s="369"/>
      <c r="E117" s="369"/>
      <c r="F117" s="369"/>
      <c r="G117" s="253"/>
      <c r="H117" s="371"/>
      <c r="I117" s="371"/>
      <c r="J117" s="372"/>
      <c r="K117" s="371"/>
      <c r="L117" s="371"/>
      <c r="M117" s="371"/>
    </row>
    <row r="118" spans="2:13" s="397" customFormat="1" ht="15" customHeight="1">
      <c r="B118" s="431"/>
      <c r="C118" s="369"/>
      <c r="D118" s="369"/>
      <c r="E118" s="369"/>
      <c r="F118" s="369"/>
      <c r="G118" s="253"/>
      <c r="H118" s="371"/>
      <c r="I118" s="371"/>
      <c r="J118" s="372"/>
      <c r="K118" s="371"/>
      <c r="L118" s="371"/>
      <c r="M118" s="371"/>
    </row>
    <row r="119" spans="2:13" s="397" customFormat="1" ht="15" customHeight="1">
      <c r="B119" s="431"/>
      <c r="C119" s="369"/>
      <c r="D119" s="369"/>
      <c r="E119" s="369"/>
      <c r="F119" s="369"/>
      <c r="G119" s="253"/>
      <c r="H119" s="371"/>
      <c r="I119" s="371"/>
      <c r="J119" s="372"/>
      <c r="K119" s="371"/>
      <c r="L119" s="371"/>
      <c r="M119" s="371"/>
    </row>
    <row r="120" spans="2:13" s="397" customFormat="1" ht="15" customHeight="1">
      <c r="B120" s="431"/>
      <c r="C120" s="369"/>
      <c r="D120" s="369"/>
      <c r="E120" s="369"/>
      <c r="F120" s="369"/>
      <c r="G120" s="253"/>
      <c r="H120" s="371"/>
      <c r="I120" s="371"/>
      <c r="J120" s="372"/>
      <c r="K120" s="371"/>
      <c r="L120" s="371"/>
      <c r="M120" s="371"/>
    </row>
    <row r="121" spans="2:13" s="397" customFormat="1" ht="15" customHeight="1">
      <c r="B121" s="431"/>
      <c r="C121" s="369"/>
      <c r="D121" s="369"/>
      <c r="E121" s="369"/>
      <c r="F121" s="369"/>
      <c r="G121" s="253"/>
      <c r="H121" s="371"/>
      <c r="I121" s="371"/>
      <c r="J121" s="372"/>
      <c r="K121" s="371"/>
      <c r="L121" s="371"/>
      <c r="M121" s="371"/>
    </row>
    <row r="122" spans="2:13" s="397" customFormat="1" ht="15" customHeight="1">
      <c r="B122" s="431"/>
      <c r="C122" s="369"/>
      <c r="D122" s="369"/>
      <c r="E122" s="369"/>
      <c r="F122" s="369"/>
      <c r="G122" s="253"/>
      <c r="H122" s="371"/>
      <c r="I122" s="371"/>
      <c r="J122" s="372"/>
      <c r="K122" s="371"/>
      <c r="L122" s="371"/>
      <c r="M122" s="371"/>
    </row>
    <row r="123" spans="2:13" s="397" customFormat="1" ht="15" customHeight="1">
      <c r="B123" s="431"/>
      <c r="C123" s="369"/>
      <c r="D123" s="369"/>
      <c r="E123" s="369"/>
      <c r="F123" s="369"/>
      <c r="G123" s="253"/>
      <c r="H123" s="371"/>
      <c r="I123" s="371"/>
      <c r="J123" s="372"/>
      <c r="K123" s="371"/>
      <c r="L123" s="371"/>
      <c r="M123" s="371"/>
    </row>
    <row r="124" spans="2:13" s="397" customFormat="1" ht="15" customHeight="1">
      <c r="B124" s="431"/>
      <c r="C124" s="369"/>
      <c r="D124" s="369"/>
      <c r="E124" s="369"/>
      <c r="F124" s="369"/>
      <c r="G124" s="253"/>
      <c r="H124" s="371"/>
      <c r="I124" s="371"/>
      <c r="J124" s="372"/>
      <c r="K124" s="371"/>
      <c r="L124" s="371"/>
      <c r="M124" s="371"/>
    </row>
    <row r="125" spans="2:13" s="397" customFormat="1" ht="15" customHeight="1">
      <c r="B125" s="431"/>
      <c r="C125" s="369"/>
      <c r="D125" s="369"/>
      <c r="E125" s="369"/>
      <c r="F125" s="369"/>
      <c r="G125" s="253"/>
      <c r="H125" s="371"/>
      <c r="I125" s="371"/>
      <c r="J125" s="372"/>
      <c r="K125" s="371"/>
      <c r="L125" s="371"/>
      <c r="M125" s="371"/>
    </row>
    <row r="126" spans="2:13" s="397" customFormat="1" ht="15" customHeight="1">
      <c r="B126" s="431"/>
      <c r="C126" s="369"/>
      <c r="D126" s="369"/>
      <c r="E126" s="369"/>
      <c r="F126" s="369"/>
      <c r="G126" s="253"/>
      <c r="H126" s="371"/>
      <c r="I126" s="371"/>
      <c r="J126" s="372"/>
      <c r="K126" s="371"/>
      <c r="L126" s="371"/>
      <c r="M126" s="371"/>
    </row>
    <row r="127" spans="2:13" s="397" customFormat="1" ht="15" customHeight="1">
      <c r="B127" s="431"/>
      <c r="C127" s="369"/>
      <c r="D127" s="369"/>
      <c r="E127" s="369"/>
      <c r="F127" s="369"/>
      <c r="G127" s="253"/>
      <c r="H127" s="371"/>
      <c r="I127" s="371"/>
      <c r="J127" s="372"/>
      <c r="K127" s="371"/>
      <c r="L127" s="371"/>
      <c r="M127" s="371"/>
    </row>
    <row r="128" spans="2:13" s="397" customFormat="1" ht="15" customHeight="1">
      <c r="B128" s="431"/>
      <c r="C128" s="369"/>
      <c r="D128" s="369"/>
      <c r="E128" s="369"/>
      <c r="F128" s="369"/>
      <c r="G128" s="253"/>
      <c r="H128" s="371"/>
      <c r="I128" s="371"/>
      <c r="J128" s="372"/>
      <c r="K128" s="371"/>
      <c r="L128" s="371"/>
      <c r="M128" s="371"/>
    </row>
    <row r="129" spans="2:13" s="397" customFormat="1" ht="15" customHeight="1">
      <c r="B129" s="431"/>
      <c r="C129" s="369"/>
      <c r="D129" s="369"/>
      <c r="E129" s="369"/>
      <c r="F129" s="369"/>
      <c r="G129" s="253"/>
      <c r="H129" s="371"/>
      <c r="I129" s="371"/>
      <c r="J129" s="372"/>
      <c r="K129" s="371"/>
      <c r="L129" s="371"/>
      <c r="M129" s="371"/>
    </row>
    <row r="130" spans="2:13" s="397" customFormat="1" ht="15" customHeight="1">
      <c r="B130" s="431"/>
      <c r="C130" s="369"/>
      <c r="D130" s="369"/>
      <c r="E130" s="369"/>
      <c r="F130" s="369"/>
      <c r="G130" s="253"/>
      <c r="H130" s="371"/>
      <c r="I130" s="371"/>
      <c r="J130" s="372"/>
      <c r="K130" s="371"/>
      <c r="L130" s="371"/>
      <c r="M130" s="371"/>
    </row>
    <row r="131" spans="2:13" s="397" customFormat="1" ht="15" customHeight="1">
      <c r="B131" s="431"/>
      <c r="C131" s="369"/>
      <c r="D131" s="369"/>
      <c r="E131" s="369"/>
      <c r="F131" s="369"/>
      <c r="G131" s="253"/>
      <c r="H131" s="371"/>
      <c r="I131" s="371"/>
      <c r="J131" s="372"/>
      <c r="K131" s="371"/>
      <c r="L131" s="371"/>
      <c r="M131" s="371"/>
    </row>
    <row r="132" spans="2:13" s="397" customFormat="1" ht="15" customHeight="1">
      <c r="B132" s="431"/>
      <c r="C132" s="369"/>
      <c r="D132" s="369"/>
      <c r="E132" s="369"/>
      <c r="F132" s="369"/>
      <c r="G132" s="253"/>
      <c r="H132" s="371"/>
      <c r="I132" s="371"/>
      <c r="J132" s="372"/>
      <c r="K132" s="371"/>
      <c r="L132" s="371"/>
      <c r="M132" s="371"/>
    </row>
    <row r="133" spans="2:13" s="397" customFormat="1" ht="15" customHeight="1">
      <c r="B133" s="431"/>
      <c r="C133" s="369"/>
      <c r="D133" s="369"/>
      <c r="E133" s="369"/>
      <c r="F133" s="369"/>
      <c r="G133" s="253"/>
      <c r="H133" s="371"/>
      <c r="I133" s="371"/>
      <c r="J133" s="372"/>
      <c r="K133" s="371"/>
      <c r="L133" s="371"/>
      <c r="M133" s="371"/>
    </row>
    <row r="134" spans="2:13" s="397" customFormat="1" ht="15" customHeight="1">
      <c r="B134" s="431"/>
      <c r="C134" s="369"/>
      <c r="D134" s="369"/>
      <c r="E134" s="369"/>
      <c r="F134" s="369"/>
      <c r="G134" s="253"/>
      <c r="H134" s="371"/>
      <c r="I134" s="371"/>
      <c r="J134" s="372"/>
      <c r="K134" s="371"/>
      <c r="L134" s="371"/>
      <c r="M134" s="371"/>
    </row>
    <row r="135" spans="2:13" s="397" customFormat="1" ht="15" customHeight="1">
      <c r="B135" s="431"/>
      <c r="C135" s="369"/>
      <c r="D135" s="369"/>
      <c r="E135" s="369"/>
      <c r="F135" s="369"/>
      <c r="G135" s="253"/>
      <c r="H135" s="371"/>
      <c r="I135" s="371"/>
      <c r="J135" s="372"/>
      <c r="K135" s="371"/>
      <c r="L135" s="371"/>
      <c r="M135" s="371"/>
    </row>
    <row r="136" spans="2:13" s="397" customFormat="1" ht="15" customHeight="1">
      <c r="B136" s="431"/>
      <c r="C136" s="369"/>
      <c r="D136" s="369"/>
      <c r="E136" s="369"/>
      <c r="F136" s="369"/>
      <c r="G136" s="253"/>
      <c r="H136" s="371"/>
      <c r="I136" s="371"/>
      <c r="J136" s="372"/>
      <c r="K136" s="371"/>
      <c r="L136" s="371"/>
      <c r="M136" s="371"/>
    </row>
    <row r="137" spans="2:13" s="397" customFormat="1" ht="15" customHeight="1">
      <c r="B137" s="431"/>
      <c r="C137" s="369"/>
      <c r="D137" s="369"/>
      <c r="E137" s="369"/>
      <c r="F137" s="369"/>
      <c r="G137" s="253"/>
      <c r="H137" s="371"/>
      <c r="I137" s="371"/>
      <c r="J137" s="372"/>
      <c r="K137" s="371"/>
      <c r="L137" s="371"/>
      <c r="M137" s="371"/>
    </row>
    <row r="138" spans="2:13" s="397" customFormat="1" ht="15" customHeight="1">
      <c r="B138" s="431"/>
      <c r="C138" s="369"/>
      <c r="D138" s="369"/>
      <c r="E138" s="369"/>
      <c r="F138" s="369"/>
      <c r="G138" s="253"/>
      <c r="H138" s="371"/>
      <c r="I138" s="371"/>
      <c r="J138" s="372"/>
      <c r="K138" s="371"/>
      <c r="L138" s="371"/>
      <c r="M138" s="371"/>
    </row>
    <row r="139" spans="2:13" s="397" customFormat="1" ht="15" customHeight="1">
      <c r="B139" s="431"/>
      <c r="C139" s="369"/>
      <c r="D139" s="369"/>
      <c r="E139" s="369"/>
      <c r="F139" s="369"/>
      <c r="G139" s="253"/>
      <c r="H139" s="371"/>
      <c r="I139" s="371"/>
      <c r="J139" s="372"/>
      <c r="K139" s="371"/>
      <c r="L139" s="371"/>
      <c r="M139" s="371"/>
    </row>
    <row r="140" spans="2:13" s="397" customFormat="1" ht="15" customHeight="1">
      <c r="B140" s="431"/>
      <c r="C140" s="369"/>
      <c r="D140" s="369"/>
      <c r="E140" s="369"/>
      <c r="F140" s="369"/>
      <c r="G140" s="253"/>
      <c r="H140" s="371"/>
      <c r="I140" s="371"/>
      <c r="J140" s="372"/>
      <c r="K140" s="371"/>
      <c r="L140" s="371"/>
      <c r="M140" s="371"/>
    </row>
    <row r="141" spans="2:13" s="397" customFormat="1" ht="15" customHeight="1">
      <c r="B141" s="431"/>
      <c r="C141" s="369"/>
      <c r="D141" s="369"/>
      <c r="E141" s="369"/>
      <c r="F141" s="369"/>
      <c r="G141" s="253"/>
      <c r="H141" s="371"/>
      <c r="I141" s="371"/>
      <c r="J141" s="372"/>
      <c r="K141" s="371"/>
      <c r="L141" s="371"/>
      <c r="M141" s="371"/>
    </row>
    <row r="142" spans="2:13" s="397" customFormat="1" ht="15" customHeight="1">
      <c r="B142" s="431"/>
      <c r="C142" s="369"/>
      <c r="D142" s="369"/>
      <c r="E142" s="369"/>
      <c r="F142" s="369"/>
      <c r="G142" s="253"/>
      <c r="H142" s="371"/>
      <c r="I142" s="371"/>
      <c r="J142" s="372"/>
      <c r="K142" s="371"/>
      <c r="L142" s="371"/>
      <c r="M142" s="371"/>
    </row>
    <row r="143" spans="2:13" s="397" customFormat="1" ht="15" customHeight="1">
      <c r="B143" s="431"/>
      <c r="C143" s="369"/>
      <c r="D143" s="369"/>
      <c r="E143" s="369"/>
      <c r="F143" s="369"/>
      <c r="G143" s="253"/>
      <c r="H143" s="371"/>
      <c r="I143" s="371"/>
      <c r="J143" s="372"/>
      <c r="K143" s="371"/>
      <c r="L143" s="371"/>
      <c r="M143" s="371"/>
    </row>
    <row r="144" spans="2:13" s="397" customFormat="1" ht="15" customHeight="1">
      <c r="B144" s="431"/>
      <c r="C144" s="369"/>
      <c r="D144" s="369"/>
      <c r="E144" s="369"/>
      <c r="F144" s="369"/>
      <c r="G144" s="253"/>
      <c r="H144" s="371"/>
      <c r="I144" s="371"/>
      <c r="J144" s="372"/>
      <c r="K144" s="371"/>
      <c r="L144" s="371"/>
      <c r="M144" s="371"/>
    </row>
    <row r="145" spans="2:13" s="397" customFormat="1" ht="15" customHeight="1">
      <c r="B145" s="431"/>
      <c r="C145" s="369"/>
      <c r="D145" s="369"/>
      <c r="E145" s="369"/>
      <c r="F145" s="369"/>
      <c r="G145" s="253"/>
      <c r="H145" s="371"/>
      <c r="I145" s="371"/>
      <c r="J145" s="372"/>
      <c r="K145" s="371"/>
      <c r="L145" s="371"/>
      <c r="M145" s="371"/>
    </row>
    <row r="146" spans="2:13" s="397" customFormat="1" ht="15" customHeight="1">
      <c r="B146" s="431"/>
      <c r="C146" s="369"/>
      <c r="D146" s="369"/>
      <c r="E146" s="369"/>
      <c r="F146" s="369"/>
      <c r="G146" s="253"/>
      <c r="H146" s="371"/>
      <c r="I146" s="371"/>
      <c r="J146" s="372"/>
      <c r="K146" s="371"/>
      <c r="L146" s="371"/>
      <c r="M146" s="371"/>
    </row>
    <row r="147" spans="2:13" s="397" customFormat="1" ht="15" customHeight="1">
      <c r="B147" s="431"/>
      <c r="C147" s="369"/>
      <c r="D147" s="369"/>
      <c r="E147" s="369"/>
      <c r="F147" s="369"/>
      <c r="G147" s="253"/>
      <c r="H147" s="371"/>
      <c r="I147" s="371"/>
      <c r="J147" s="372"/>
      <c r="K147" s="371"/>
      <c r="L147" s="371"/>
      <c r="M147" s="371"/>
    </row>
    <row r="148" spans="2:13" s="397" customFormat="1" ht="15" customHeight="1">
      <c r="B148" s="431"/>
      <c r="C148" s="369"/>
      <c r="D148" s="369"/>
      <c r="E148" s="369"/>
      <c r="F148" s="369"/>
      <c r="G148" s="253"/>
      <c r="H148" s="371"/>
      <c r="I148" s="371"/>
      <c r="J148" s="372"/>
      <c r="K148" s="371"/>
      <c r="L148" s="371"/>
      <c r="M148" s="371"/>
    </row>
    <row r="149" spans="2:13" s="397" customFormat="1" ht="15" customHeight="1">
      <c r="B149" s="431"/>
      <c r="C149" s="369"/>
      <c r="D149" s="369"/>
      <c r="E149" s="369"/>
      <c r="F149" s="369"/>
      <c r="G149" s="253"/>
      <c r="H149" s="371"/>
      <c r="I149" s="371"/>
      <c r="J149" s="372"/>
      <c r="K149" s="371"/>
      <c r="L149" s="371"/>
      <c r="M149" s="371"/>
    </row>
    <row r="150" spans="2:13" s="397" customFormat="1" ht="15" customHeight="1">
      <c r="B150" s="431"/>
      <c r="C150" s="369"/>
      <c r="D150" s="369"/>
      <c r="E150" s="369"/>
      <c r="F150" s="369"/>
      <c r="G150" s="253"/>
      <c r="H150" s="371"/>
      <c r="I150" s="371"/>
      <c r="J150" s="372"/>
      <c r="K150" s="371"/>
      <c r="L150" s="371"/>
      <c r="M150" s="371"/>
    </row>
    <row r="151" spans="2:13" s="397" customFormat="1" ht="15" customHeight="1">
      <c r="B151" s="431"/>
      <c r="C151" s="369"/>
      <c r="D151" s="369"/>
      <c r="E151" s="369"/>
      <c r="F151" s="369"/>
      <c r="G151" s="253"/>
      <c r="H151" s="371"/>
      <c r="I151" s="371"/>
      <c r="J151" s="372"/>
      <c r="K151" s="371"/>
      <c r="L151" s="371"/>
      <c r="M151" s="371"/>
    </row>
    <row r="152" spans="2:13" s="397" customFormat="1" ht="15" customHeight="1">
      <c r="B152" s="431"/>
      <c r="C152" s="369"/>
      <c r="D152" s="369"/>
      <c r="E152" s="369"/>
      <c r="F152" s="369"/>
      <c r="G152" s="253"/>
      <c r="H152" s="371"/>
      <c r="I152" s="371"/>
      <c r="J152" s="372"/>
      <c r="K152" s="371"/>
      <c r="L152" s="371"/>
      <c r="M152" s="371"/>
    </row>
    <row r="153" spans="2:13" s="397" customFormat="1" ht="15" customHeight="1">
      <c r="B153" s="431"/>
      <c r="C153" s="369"/>
      <c r="D153" s="369"/>
      <c r="E153" s="369"/>
      <c r="F153" s="369"/>
      <c r="G153" s="253"/>
      <c r="H153" s="371"/>
      <c r="I153" s="371"/>
      <c r="J153" s="372"/>
      <c r="K153" s="371"/>
      <c r="L153" s="371"/>
      <c r="M153" s="371"/>
    </row>
    <row r="154" spans="2:13" s="397" customFormat="1" ht="15" customHeight="1">
      <c r="B154" s="431"/>
      <c r="C154" s="369"/>
      <c r="D154" s="369"/>
      <c r="E154" s="369"/>
      <c r="F154" s="369"/>
      <c r="G154" s="253"/>
      <c r="H154" s="371"/>
      <c r="I154" s="371"/>
      <c r="J154" s="372"/>
      <c r="K154" s="371"/>
      <c r="L154" s="371"/>
      <c r="M154" s="371"/>
    </row>
    <row r="155" spans="2:13" s="397" customFormat="1" ht="15" customHeight="1">
      <c r="B155" s="431"/>
      <c r="C155" s="369"/>
      <c r="D155" s="369"/>
      <c r="E155" s="369"/>
      <c r="F155" s="369"/>
      <c r="G155" s="253"/>
      <c r="H155" s="371"/>
      <c r="I155" s="371"/>
      <c r="J155" s="372"/>
      <c r="K155" s="371"/>
      <c r="L155" s="371"/>
      <c r="M155" s="371"/>
    </row>
    <row r="156" spans="2:13" s="397" customFormat="1" ht="15" customHeight="1">
      <c r="B156" s="431"/>
      <c r="C156" s="369"/>
      <c r="D156" s="369"/>
      <c r="E156" s="369"/>
      <c r="F156" s="369"/>
      <c r="G156" s="253"/>
      <c r="H156" s="371"/>
      <c r="I156" s="371"/>
      <c r="J156" s="372"/>
      <c r="K156" s="371"/>
      <c r="L156" s="371"/>
      <c r="M156" s="371"/>
    </row>
    <row r="157" spans="2:13" s="397" customFormat="1" ht="15" customHeight="1">
      <c r="B157" s="431"/>
      <c r="C157" s="369"/>
      <c r="D157" s="369"/>
      <c r="E157" s="369"/>
      <c r="F157" s="369"/>
      <c r="G157" s="253"/>
      <c r="H157" s="371"/>
      <c r="I157" s="371"/>
      <c r="J157" s="372"/>
      <c r="K157" s="371"/>
      <c r="L157" s="371"/>
      <c r="M157" s="371"/>
    </row>
  </sheetData>
  <sheetProtection algorithmName="SHA-512" hashValue="MgpgKRxQ3kHHhivUGx1dY3PgdRMjSwDcbGK5JfaowPAfL68XwAQJlpLfNn0eV7CWWA7WlggLhwtuI8WFd/ugow==" saltValue="uDKA66P/xB/r6DttBCNe2w==" spinCount="100000" sheet="1" objects="1" scenarios="1"/>
  <mergeCells count="1">
    <mergeCell ref="A4:B4"/>
  </mergeCells>
  <printOptions gridLines="1" gridLinesSet="0"/>
  <pageMargins left="0.78740157480314965" right="0.39370078740157483" top="1.1811023622047243" bottom="0.78740157480314965" header="0.39370078740157483" footer="0.51181102362204722"/>
  <pageSetup paperSize="9" scale="85" orientation="portrait" horizontalDpi="4294967295" verticalDpi="4294967292" r:id="rId1"/>
  <headerFooter alignWithMargins="0">
    <oddHeader>&amp;L&amp;8&amp;G&amp;C&amp;8
MM-BIRO d.o.o. Ulica tolminskih puntarjev 4, 5000 Nova Gorica,  
tel: 05 333-49-40, fax: 05 333-49-39,  
e.mail: mm.biro@siol.net, http://www.mm-biro.si</oddHeader>
    <oddFooter>&amp;L&amp;8Mapa: 5&amp;R&amp;8Stran: &amp;P/&amp;N</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syncHorizontal="1" syncVertical="1" syncRef="A1">
    <tabColor rgb="FF00B050"/>
  </sheetPr>
  <dimension ref="A1:V295"/>
  <sheetViews>
    <sheetView view="pageBreakPreview" zoomScaleNormal="100" zoomScaleSheetLayoutView="100" workbookViewId="0">
      <selection activeCell="E64" sqref="E64"/>
    </sheetView>
  </sheetViews>
  <sheetFormatPr defaultRowHeight="12.75"/>
  <cols>
    <col min="1" max="1" width="6.140625" style="397" customWidth="1"/>
    <col min="2" max="2" width="56.85546875" style="431" customWidth="1"/>
    <col min="3" max="3" width="6.7109375" style="397" bestFit="1" customWidth="1"/>
    <col min="4" max="4" width="8.85546875" style="397" bestFit="1" customWidth="1"/>
    <col min="5" max="5" width="11.5703125" style="397" bestFit="1" customWidth="1"/>
    <col min="6" max="6" width="12.42578125" style="431" customWidth="1"/>
    <col min="7" max="7" width="13.28515625" style="731" bestFit="1" customWidth="1"/>
    <col min="8" max="8" width="11.140625" style="731" bestFit="1" customWidth="1"/>
    <col min="9" max="9" width="12.5703125" style="431" customWidth="1"/>
    <col min="10" max="10" width="9.140625" style="431"/>
    <col min="11" max="11" width="11.85546875" style="731" customWidth="1"/>
    <col min="12" max="256" width="9.140625" style="431"/>
    <col min="257" max="257" width="6.140625" style="431" customWidth="1"/>
    <col min="258" max="258" width="63.28515625" style="431" bestFit="1" customWidth="1"/>
    <col min="259" max="259" width="6.7109375" style="431" bestFit="1" customWidth="1"/>
    <col min="260" max="260" width="8.85546875" style="431" bestFit="1" customWidth="1"/>
    <col min="261" max="261" width="11.5703125" style="431" bestFit="1" customWidth="1"/>
    <col min="262" max="262" width="12.42578125" style="431" customWidth="1"/>
    <col min="263" max="263" width="13.28515625" style="431" bestFit="1" customWidth="1"/>
    <col min="264" max="264" width="11.140625" style="431" bestFit="1" customWidth="1"/>
    <col min="265" max="265" width="12.5703125" style="431" customWidth="1"/>
    <col min="266" max="266" width="9.140625" style="431"/>
    <col min="267" max="267" width="11.85546875" style="431" customWidth="1"/>
    <col min="268" max="512" width="9.140625" style="431"/>
    <col min="513" max="513" width="6.140625" style="431" customWidth="1"/>
    <col min="514" max="514" width="63.28515625" style="431" bestFit="1" customWidth="1"/>
    <col min="515" max="515" width="6.7109375" style="431" bestFit="1" customWidth="1"/>
    <col min="516" max="516" width="8.85546875" style="431" bestFit="1" customWidth="1"/>
    <col min="517" max="517" width="11.5703125" style="431" bestFit="1" customWidth="1"/>
    <col min="518" max="518" width="12.42578125" style="431" customWidth="1"/>
    <col min="519" max="519" width="13.28515625" style="431" bestFit="1" customWidth="1"/>
    <col min="520" max="520" width="11.140625" style="431" bestFit="1" customWidth="1"/>
    <col min="521" max="521" width="12.5703125" style="431" customWidth="1"/>
    <col min="522" max="522" width="9.140625" style="431"/>
    <col min="523" max="523" width="11.85546875" style="431" customWidth="1"/>
    <col min="524" max="768" width="9.140625" style="431"/>
    <col min="769" max="769" width="6.140625" style="431" customWidth="1"/>
    <col min="770" max="770" width="63.28515625" style="431" bestFit="1" customWidth="1"/>
    <col min="771" max="771" width="6.7109375" style="431" bestFit="1" customWidth="1"/>
    <col min="772" max="772" width="8.85546875" style="431" bestFit="1" customWidth="1"/>
    <col min="773" max="773" width="11.5703125" style="431" bestFit="1" customWidth="1"/>
    <col min="774" max="774" width="12.42578125" style="431" customWidth="1"/>
    <col min="775" max="775" width="13.28515625" style="431" bestFit="1" customWidth="1"/>
    <col min="776" max="776" width="11.140625" style="431" bestFit="1" customWidth="1"/>
    <col min="777" max="777" width="12.5703125" style="431" customWidth="1"/>
    <col min="778" max="778" width="9.140625" style="431"/>
    <col min="779" max="779" width="11.85546875" style="431" customWidth="1"/>
    <col min="780" max="1024" width="9.140625" style="431"/>
    <col min="1025" max="1025" width="6.140625" style="431" customWidth="1"/>
    <col min="1026" max="1026" width="63.28515625" style="431" bestFit="1" customWidth="1"/>
    <col min="1027" max="1027" width="6.7109375" style="431" bestFit="1" customWidth="1"/>
    <col min="1028" max="1028" width="8.85546875" style="431" bestFit="1" customWidth="1"/>
    <col min="1029" max="1029" width="11.5703125" style="431" bestFit="1" customWidth="1"/>
    <col min="1030" max="1030" width="12.42578125" style="431" customWidth="1"/>
    <col min="1031" max="1031" width="13.28515625" style="431" bestFit="1" customWidth="1"/>
    <col min="1032" max="1032" width="11.140625" style="431" bestFit="1" customWidth="1"/>
    <col min="1033" max="1033" width="12.5703125" style="431" customWidth="1"/>
    <col min="1034" max="1034" width="9.140625" style="431"/>
    <col min="1035" max="1035" width="11.85546875" style="431" customWidth="1"/>
    <col min="1036" max="1280" width="9.140625" style="431"/>
    <col min="1281" max="1281" width="6.140625" style="431" customWidth="1"/>
    <col min="1282" max="1282" width="63.28515625" style="431" bestFit="1" customWidth="1"/>
    <col min="1283" max="1283" width="6.7109375" style="431" bestFit="1" customWidth="1"/>
    <col min="1284" max="1284" width="8.85546875" style="431" bestFit="1" customWidth="1"/>
    <col min="1285" max="1285" width="11.5703125" style="431" bestFit="1" customWidth="1"/>
    <col min="1286" max="1286" width="12.42578125" style="431" customWidth="1"/>
    <col min="1287" max="1287" width="13.28515625" style="431" bestFit="1" customWidth="1"/>
    <col min="1288" max="1288" width="11.140625" style="431" bestFit="1" customWidth="1"/>
    <col min="1289" max="1289" width="12.5703125" style="431" customWidth="1"/>
    <col min="1290" max="1290" width="9.140625" style="431"/>
    <col min="1291" max="1291" width="11.85546875" style="431" customWidth="1"/>
    <col min="1292" max="1536" width="9.140625" style="431"/>
    <col min="1537" max="1537" width="6.140625" style="431" customWidth="1"/>
    <col min="1538" max="1538" width="63.28515625" style="431" bestFit="1" customWidth="1"/>
    <col min="1539" max="1539" width="6.7109375" style="431" bestFit="1" customWidth="1"/>
    <col min="1540" max="1540" width="8.85546875" style="431" bestFit="1" customWidth="1"/>
    <col min="1541" max="1541" width="11.5703125" style="431" bestFit="1" customWidth="1"/>
    <col min="1542" max="1542" width="12.42578125" style="431" customWidth="1"/>
    <col min="1543" max="1543" width="13.28515625" style="431" bestFit="1" customWidth="1"/>
    <col min="1544" max="1544" width="11.140625" style="431" bestFit="1" customWidth="1"/>
    <col min="1545" max="1545" width="12.5703125" style="431" customWidth="1"/>
    <col min="1546" max="1546" width="9.140625" style="431"/>
    <col min="1547" max="1547" width="11.85546875" style="431" customWidth="1"/>
    <col min="1548" max="1792" width="9.140625" style="431"/>
    <col min="1793" max="1793" width="6.140625" style="431" customWidth="1"/>
    <col min="1794" max="1794" width="63.28515625" style="431" bestFit="1" customWidth="1"/>
    <col min="1795" max="1795" width="6.7109375" style="431" bestFit="1" customWidth="1"/>
    <col min="1796" max="1796" width="8.85546875" style="431" bestFit="1" customWidth="1"/>
    <col min="1797" max="1797" width="11.5703125" style="431" bestFit="1" customWidth="1"/>
    <col min="1798" max="1798" width="12.42578125" style="431" customWidth="1"/>
    <col min="1799" max="1799" width="13.28515625" style="431" bestFit="1" customWidth="1"/>
    <col min="1800" max="1800" width="11.140625" style="431" bestFit="1" customWidth="1"/>
    <col min="1801" max="1801" width="12.5703125" style="431" customWidth="1"/>
    <col min="1802" max="1802" width="9.140625" style="431"/>
    <col min="1803" max="1803" width="11.85546875" style="431" customWidth="1"/>
    <col min="1804" max="2048" width="9.140625" style="431"/>
    <col min="2049" max="2049" width="6.140625" style="431" customWidth="1"/>
    <col min="2050" max="2050" width="63.28515625" style="431" bestFit="1" customWidth="1"/>
    <col min="2051" max="2051" width="6.7109375" style="431" bestFit="1" customWidth="1"/>
    <col min="2052" max="2052" width="8.85546875" style="431" bestFit="1" customWidth="1"/>
    <col min="2053" max="2053" width="11.5703125" style="431" bestFit="1" customWidth="1"/>
    <col min="2054" max="2054" width="12.42578125" style="431" customWidth="1"/>
    <col min="2055" max="2055" width="13.28515625" style="431" bestFit="1" customWidth="1"/>
    <col min="2056" max="2056" width="11.140625" style="431" bestFit="1" customWidth="1"/>
    <col min="2057" max="2057" width="12.5703125" style="431" customWidth="1"/>
    <col min="2058" max="2058" width="9.140625" style="431"/>
    <col min="2059" max="2059" width="11.85546875" style="431" customWidth="1"/>
    <col min="2060" max="2304" width="9.140625" style="431"/>
    <col min="2305" max="2305" width="6.140625" style="431" customWidth="1"/>
    <col min="2306" max="2306" width="63.28515625" style="431" bestFit="1" customWidth="1"/>
    <col min="2307" max="2307" width="6.7109375" style="431" bestFit="1" customWidth="1"/>
    <col min="2308" max="2308" width="8.85546875" style="431" bestFit="1" customWidth="1"/>
    <col min="2309" max="2309" width="11.5703125" style="431" bestFit="1" customWidth="1"/>
    <col min="2310" max="2310" width="12.42578125" style="431" customWidth="1"/>
    <col min="2311" max="2311" width="13.28515625" style="431" bestFit="1" customWidth="1"/>
    <col min="2312" max="2312" width="11.140625" style="431" bestFit="1" customWidth="1"/>
    <col min="2313" max="2313" width="12.5703125" style="431" customWidth="1"/>
    <col min="2314" max="2314" width="9.140625" style="431"/>
    <col min="2315" max="2315" width="11.85546875" style="431" customWidth="1"/>
    <col min="2316" max="2560" width="9.140625" style="431"/>
    <col min="2561" max="2561" width="6.140625" style="431" customWidth="1"/>
    <col min="2562" max="2562" width="63.28515625" style="431" bestFit="1" customWidth="1"/>
    <col min="2563" max="2563" width="6.7109375" style="431" bestFit="1" customWidth="1"/>
    <col min="2564" max="2564" width="8.85546875" style="431" bestFit="1" customWidth="1"/>
    <col min="2565" max="2565" width="11.5703125" style="431" bestFit="1" customWidth="1"/>
    <col min="2566" max="2566" width="12.42578125" style="431" customWidth="1"/>
    <col min="2567" max="2567" width="13.28515625" style="431" bestFit="1" customWidth="1"/>
    <col min="2568" max="2568" width="11.140625" style="431" bestFit="1" customWidth="1"/>
    <col min="2569" max="2569" width="12.5703125" style="431" customWidth="1"/>
    <col min="2570" max="2570" width="9.140625" style="431"/>
    <col min="2571" max="2571" width="11.85546875" style="431" customWidth="1"/>
    <col min="2572" max="2816" width="9.140625" style="431"/>
    <col min="2817" max="2817" width="6.140625" style="431" customWidth="1"/>
    <col min="2818" max="2818" width="63.28515625" style="431" bestFit="1" customWidth="1"/>
    <col min="2819" max="2819" width="6.7109375" style="431" bestFit="1" customWidth="1"/>
    <col min="2820" max="2820" width="8.85546875" style="431" bestFit="1" customWidth="1"/>
    <col min="2821" max="2821" width="11.5703125" style="431" bestFit="1" customWidth="1"/>
    <col min="2822" max="2822" width="12.42578125" style="431" customWidth="1"/>
    <col min="2823" max="2823" width="13.28515625" style="431" bestFit="1" customWidth="1"/>
    <col min="2824" max="2824" width="11.140625" style="431" bestFit="1" customWidth="1"/>
    <col min="2825" max="2825" width="12.5703125" style="431" customWidth="1"/>
    <col min="2826" max="2826" width="9.140625" style="431"/>
    <col min="2827" max="2827" width="11.85546875" style="431" customWidth="1"/>
    <col min="2828" max="3072" width="9.140625" style="431"/>
    <col min="3073" max="3073" width="6.140625" style="431" customWidth="1"/>
    <col min="3074" max="3074" width="63.28515625" style="431" bestFit="1" customWidth="1"/>
    <col min="3075" max="3075" width="6.7109375" style="431" bestFit="1" customWidth="1"/>
    <col min="3076" max="3076" width="8.85546875" style="431" bestFit="1" customWidth="1"/>
    <col min="3077" max="3077" width="11.5703125" style="431" bestFit="1" customWidth="1"/>
    <col min="3078" max="3078" width="12.42578125" style="431" customWidth="1"/>
    <col min="3079" max="3079" width="13.28515625" style="431" bestFit="1" customWidth="1"/>
    <col min="3080" max="3080" width="11.140625" style="431" bestFit="1" customWidth="1"/>
    <col min="3081" max="3081" width="12.5703125" style="431" customWidth="1"/>
    <col min="3082" max="3082" width="9.140625" style="431"/>
    <col min="3083" max="3083" width="11.85546875" style="431" customWidth="1"/>
    <col min="3084" max="3328" width="9.140625" style="431"/>
    <col min="3329" max="3329" width="6.140625" style="431" customWidth="1"/>
    <col min="3330" max="3330" width="63.28515625" style="431" bestFit="1" customWidth="1"/>
    <col min="3331" max="3331" width="6.7109375" style="431" bestFit="1" customWidth="1"/>
    <col min="3332" max="3332" width="8.85546875" style="431" bestFit="1" customWidth="1"/>
    <col min="3333" max="3333" width="11.5703125" style="431" bestFit="1" customWidth="1"/>
    <col min="3334" max="3334" width="12.42578125" style="431" customWidth="1"/>
    <col min="3335" max="3335" width="13.28515625" style="431" bestFit="1" customWidth="1"/>
    <col min="3336" max="3336" width="11.140625" style="431" bestFit="1" customWidth="1"/>
    <col min="3337" max="3337" width="12.5703125" style="431" customWidth="1"/>
    <col min="3338" max="3338" width="9.140625" style="431"/>
    <col min="3339" max="3339" width="11.85546875" style="431" customWidth="1"/>
    <col min="3340" max="3584" width="9.140625" style="431"/>
    <col min="3585" max="3585" width="6.140625" style="431" customWidth="1"/>
    <col min="3586" max="3586" width="63.28515625" style="431" bestFit="1" customWidth="1"/>
    <col min="3587" max="3587" width="6.7109375" style="431" bestFit="1" customWidth="1"/>
    <col min="3588" max="3588" width="8.85546875" style="431" bestFit="1" customWidth="1"/>
    <col min="3589" max="3589" width="11.5703125" style="431" bestFit="1" customWidth="1"/>
    <col min="3590" max="3590" width="12.42578125" style="431" customWidth="1"/>
    <col min="3591" max="3591" width="13.28515625" style="431" bestFit="1" customWidth="1"/>
    <col min="3592" max="3592" width="11.140625" style="431" bestFit="1" customWidth="1"/>
    <col min="3593" max="3593" width="12.5703125" style="431" customWidth="1"/>
    <col min="3594" max="3594" width="9.140625" style="431"/>
    <col min="3595" max="3595" width="11.85546875" style="431" customWidth="1"/>
    <col min="3596" max="3840" width="9.140625" style="431"/>
    <col min="3841" max="3841" width="6.140625" style="431" customWidth="1"/>
    <col min="3842" max="3842" width="63.28515625" style="431" bestFit="1" customWidth="1"/>
    <col min="3843" max="3843" width="6.7109375" style="431" bestFit="1" customWidth="1"/>
    <col min="3844" max="3844" width="8.85546875" style="431" bestFit="1" customWidth="1"/>
    <col min="3845" max="3845" width="11.5703125" style="431" bestFit="1" customWidth="1"/>
    <col min="3846" max="3846" width="12.42578125" style="431" customWidth="1"/>
    <col min="3847" max="3847" width="13.28515625" style="431" bestFit="1" customWidth="1"/>
    <col min="3848" max="3848" width="11.140625" style="431" bestFit="1" customWidth="1"/>
    <col min="3849" max="3849" width="12.5703125" style="431" customWidth="1"/>
    <col min="3850" max="3850" width="9.140625" style="431"/>
    <col min="3851" max="3851" width="11.85546875" style="431" customWidth="1"/>
    <col min="3852" max="4096" width="9.140625" style="431"/>
    <col min="4097" max="4097" width="6.140625" style="431" customWidth="1"/>
    <col min="4098" max="4098" width="63.28515625" style="431" bestFit="1" customWidth="1"/>
    <col min="4099" max="4099" width="6.7109375" style="431" bestFit="1" customWidth="1"/>
    <col min="4100" max="4100" width="8.85546875" style="431" bestFit="1" customWidth="1"/>
    <col min="4101" max="4101" width="11.5703125" style="431" bestFit="1" customWidth="1"/>
    <col min="4102" max="4102" width="12.42578125" style="431" customWidth="1"/>
    <col min="4103" max="4103" width="13.28515625" style="431" bestFit="1" customWidth="1"/>
    <col min="4104" max="4104" width="11.140625" style="431" bestFit="1" customWidth="1"/>
    <col min="4105" max="4105" width="12.5703125" style="431" customWidth="1"/>
    <col min="4106" max="4106" width="9.140625" style="431"/>
    <col min="4107" max="4107" width="11.85546875" style="431" customWidth="1"/>
    <col min="4108" max="4352" width="9.140625" style="431"/>
    <col min="4353" max="4353" width="6.140625" style="431" customWidth="1"/>
    <col min="4354" max="4354" width="63.28515625" style="431" bestFit="1" customWidth="1"/>
    <col min="4355" max="4355" width="6.7109375" style="431" bestFit="1" customWidth="1"/>
    <col min="4356" max="4356" width="8.85546875" style="431" bestFit="1" customWidth="1"/>
    <col min="4357" max="4357" width="11.5703125" style="431" bestFit="1" customWidth="1"/>
    <col min="4358" max="4358" width="12.42578125" style="431" customWidth="1"/>
    <col min="4359" max="4359" width="13.28515625" style="431" bestFit="1" customWidth="1"/>
    <col min="4360" max="4360" width="11.140625" style="431" bestFit="1" customWidth="1"/>
    <col min="4361" max="4361" width="12.5703125" style="431" customWidth="1"/>
    <col min="4362" max="4362" width="9.140625" style="431"/>
    <col min="4363" max="4363" width="11.85546875" style="431" customWidth="1"/>
    <col min="4364" max="4608" width="9.140625" style="431"/>
    <col min="4609" max="4609" width="6.140625" style="431" customWidth="1"/>
    <col min="4610" max="4610" width="63.28515625" style="431" bestFit="1" customWidth="1"/>
    <col min="4611" max="4611" width="6.7109375" style="431" bestFit="1" customWidth="1"/>
    <col min="4612" max="4612" width="8.85546875" style="431" bestFit="1" customWidth="1"/>
    <col min="4613" max="4613" width="11.5703125" style="431" bestFit="1" customWidth="1"/>
    <col min="4614" max="4614" width="12.42578125" style="431" customWidth="1"/>
    <col min="4615" max="4615" width="13.28515625" style="431" bestFit="1" customWidth="1"/>
    <col min="4616" max="4616" width="11.140625" style="431" bestFit="1" customWidth="1"/>
    <col min="4617" max="4617" width="12.5703125" style="431" customWidth="1"/>
    <col min="4618" max="4618" width="9.140625" style="431"/>
    <col min="4619" max="4619" width="11.85546875" style="431" customWidth="1"/>
    <col min="4620" max="4864" width="9.140625" style="431"/>
    <col min="4865" max="4865" width="6.140625" style="431" customWidth="1"/>
    <col min="4866" max="4866" width="63.28515625" style="431" bestFit="1" customWidth="1"/>
    <col min="4867" max="4867" width="6.7109375" style="431" bestFit="1" customWidth="1"/>
    <col min="4868" max="4868" width="8.85546875" style="431" bestFit="1" customWidth="1"/>
    <col min="4869" max="4869" width="11.5703125" style="431" bestFit="1" customWidth="1"/>
    <col min="4870" max="4870" width="12.42578125" style="431" customWidth="1"/>
    <col min="4871" max="4871" width="13.28515625" style="431" bestFit="1" customWidth="1"/>
    <col min="4872" max="4872" width="11.140625" style="431" bestFit="1" customWidth="1"/>
    <col min="4873" max="4873" width="12.5703125" style="431" customWidth="1"/>
    <col min="4874" max="4874" width="9.140625" style="431"/>
    <col min="4875" max="4875" width="11.85546875" style="431" customWidth="1"/>
    <col min="4876" max="5120" width="9.140625" style="431"/>
    <col min="5121" max="5121" width="6.140625" style="431" customWidth="1"/>
    <col min="5122" max="5122" width="63.28515625" style="431" bestFit="1" customWidth="1"/>
    <col min="5123" max="5123" width="6.7109375" style="431" bestFit="1" customWidth="1"/>
    <col min="5124" max="5124" width="8.85546875" style="431" bestFit="1" customWidth="1"/>
    <col min="5125" max="5125" width="11.5703125" style="431" bestFit="1" customWidth="1"/>
    <col min="5126" max="5126" width="12.42578125" style="431" customWidth="1"/>
    <col min="5127" max="5127" width="13.28515625" style="431" bestFit="1" customWidth="1"/>
    <col min="5128" max="5128" width="11.140625" style="431" bestFit="1" customWidth="1"/>
    <col min="5129" max="5129" width="12.5703125" style="431" customWidth="1"/>
    <col min="5130" max="5130" width="9.140625" style="431"/>
    <col min="5131" max="5131" width="11.85546875" style="431" customWidth="1"/>
    <col min="5132" max="5376" width="9.140625" style="431"/>
    <col min="5377" max="5377" width="6.140625" style="431" customWidth="1"/>
    <col min="5378" max="5378" width="63.28515625" style="431" bestFit="1" customWidth="1"/>
    <col min="5379" max="5379" width="6.7109375" style="431" bestFit="1" customWidth="1"/>
    <col min="5380" max="5380" width="8.85546875" style="431" bestFit="1" customWidth="1"/>
    <col min="5381" max="5381" width="11.5703125" style="431" bestFit="1" customWidth="1"/>
    <col min="5382" max="5382" width="12.42578125" style="431" customWidth="1"/>
    <col min="5383" max="5383" width="13.28515625" style="431" bestFit="1" customWidth="1"/>
    <col min="5384" max="5384" width="11.140625" style="431" bestFit="1" customWidth="1"/>
    <col min="5385" max="5385" width="12.5703125" style="431" customWidth="1"/>
    <col min="5386" max="5386" width="9.140625" style="431"/>
    <col min="5387" max="5387" width="11.85546875" style="431" customWidth="1"/>
    <col min="5388" max="5632" width="9.140625" style="431"/>
    <col min="5633" max="5633" width="6.140625" style="431" customWidth="1"/>
    <col min="5634" max="5634" width="63.28515625" style="431" bestFit="1" customWidth="1"/>
    <col min="5635" max="5635" width="6.7109375" style="431" bestFit="1" customWidth="1"/>
    <col min="5636" max="5636" width="8.85546875" style="431" bestFit="1" customWidth="1"/>
    <col min="5637" max="5637" width="11.5703125" style="431" bestFit="1" customWidth="1"/>
    <col min="5638" max="5638" width="12.42578125" style="431" customWidth="1"/>
    <col min="5639" max="5639" width="13.28515625" style="431" bestFit="1" customWidth="1"/>
    <col min="5640" max="5640" width="11.140625" style="431" bestFit="1" customWidth="1"/>
    <col min="5641" max="5641" width="12.5703125" style="431" customWidth="1"/>
    <col min="5642" max="5642" width="9.140625" style="431"/>
    <col min="5643" max="5643" width="11.85546875" style="431" customWidth="1"/>
    <col min="5644" max="5888" width="9.140625" style="431"/>
    <col min="5889" max="5889" width="6.140625" style="431" customWidth="1"/>
    <col min="5890" max="5890" width="63.28515625" style="431" bestFit="1" customWidth="1"/>
    <col min="5891" max="5891" width="6.7109375" style="431" bestFit="1" customWidth="1"/>
    <col min="5892" max="5892" width="8.85546875" style="431" bestFit="1" customWidth="1"/>
    <col min="5893" max="5893" width="11.5703125" style="431" bestFit="1" customWidth="1"/>
    <col min="5894" max="5894" width="12.42578125" style="431" customWidth="1"/>
    <col min="5895" max="5895" width="13.28515625" style="431" bestFit="1" customWidth="1"/>
    <col min="5896" max="5896" width="11.140625" style="431" bestFit="1" customWidth="1"/>
    <col min="5897" max="5897" width="12.5703125" style="431" customWidth="1"/>
    <col min="5898" max="5898" width="9.140625" style="431"/>
    <col min="5899" max="5899" width="11.85546875" style="431" customWidth="1"/>
    <col min="5900" max="6144" width="9.140625" style="431"/>
    <col min="6145" max="6145" width="6.140625" style="431" customWidth="1"/>
    <col min="6146" max="6146" width="63.28515625" style="431" bestFit="1" customWidth="1"/>
    <col min="6147" max="6147" width="6.7109375" style="431" bestFit="1" customWidth="1"/>
    <col min="6148" max="6148" width="8.85546875" style="431" bestFit="1" customWidth="1"/>
    <col min="6149" max="6149" width="11.5703125" style="431" bestFit="1" customWidth="1"/>
    <col min="6150" max="6150" width="12.42578125" style="431" customWidth="1"/>
    <col min="6151" max="6151" width="13.28515625" style="431" bestFit="1" customWidth="1"/>
    <col min="6152" max="6152" width="11.140625" style="431" bestFit="1" customWidth="1"/>
    <col min="6153" max="6153" width="12.5703125" style="431" customWidth="1"/>
    <col min="6154" max="6154" width="9.140625" style="431"/>
    <col min="6155" max="6155" width="11.85546875" style="431" customWidth="1"/>
    <col min="6156" max="6400" width="9.140625" style="431"/>
    <col min="6401" max="6401" width="6.140625" style="431" customWidth="1"/>
    <col min="6402" max="6402" width="63.28515625" style="431" bestFit="1" customWidth="1"/>
    <col min="6403" max="6403" width="6.7109375" style="431" bestFit="1" customWidth="1"/>
    <col min="6404" max="6404" width="8.85546875" style="431" bestFit="1" customWidth="1"/>
    <col min="6405" max="6405" width="11.5703125" style="431" bestFit="1" customWidth="1"/>
    <col min="6406" max="6406" width="12.42578125" style="431" customWidth="1"/>
    <col min="6407" max="6407" width="13.28515625" style="431" bestFit="1" customWidth="1"/>
    <col min="6408" max="6408" width="11.140625" style="431" bestFit="1" customWidth="1"/>
    <col min="6409" max="6409" width="12.5703125" style="431" customWidth="1"/>
    <col min="6410" max="6410" width="9.140625" style="431"/>
    <col min="6411" max="6411" width="11.85546875" style="431" customWidth="1"/>
    <col min="6412" max="6656" width="9.140625" style="431"/>
    <col min="6657" max="6657" width="6.140625" style="431" customWidth="1"/>
    <col min="6658" max="6658" width="63.28515625" style="431" bestFit="1" customWidth="1"/>
    <col min="6659" max="6659" width="6.7109375" style="431" bestFit="1" customWidth="1"/>
    <col min="6660" max="6660" width="8.85546875" style="431" bestFit="1" customWidth="1"/>
    <col min="6661" max="6661" width="11.5703125" style="431" bestFit="1" customWidth="1"/>
    <col min="6662" max="6662" width="12.42578125" style="431" customWidth="1"/>
    <col min="6663" max="6663" width="13.28515625" style="431" bestFit="1" customWidth="1"/>
    <col min="6664" max="6664" width="11.140625" style="431" bestFit="1" customWidth="1"/>
    <col min="6665" max="6665" width="12.5703125" style="431" customWidth="1"/>
    <col min="6666" max="6666" width="9.140625" style="431"/>
    <col min="6667" max="6667" width="11.85546875" style="431" customWidth="1"/>
    <col min="6668" max="6912" width="9.140625" style="431"/>
    <col min="6913" max="6913" width="6.140625" style="431" customWidth="1"/>
    <col min="6914" max="6914" width="63.28515625" style="431" bestFit="1" customWidth="1"/>
    <col min="6915" max="6915" width="6.7109375" style="431" bestFit="1" customWidth="1"/>
    <col min="6916" max="6916" width="8.85546875" style="431" bestFit="1" customWidth="1"/>
    <col min="6917" max="6917" width="11.5703125" style="431" bestFit="1" customWidth="1"/>
    <col min="6918" max="6918" width="12.42578125" style="431" customWidth="1"/>
    <col min="6919" max="6919" width="13.28515625" style="431" bestFit="1" customWidth="1"/>
    <col min="6920" max="6920" width="11.140625" style="431" bestFit="1" customWidth="1"/>
    <col min="6921" max="6921" width="12.5703125" style="431" customWidth="1"/>
    <col min="6922" max="6922" width="9.140625" style="431"/>
    <col min="6923" max="6923" width="11.85546875" style="431" customWidth="1"/>
    <col min="6924" max="7168" width="9.140625" style="431"/>
    <col min="7169" max="7169" width="6.140625" style="431" customWidth="1"/>
    <col min="7170" max="7170" width="63.28515625" style="431" bestFit="1" customWidth="1"/>
    <col min="7171" max="7171" width="6.7109375" style="431" bestFit="1" customWidth="1"/>
    <col min="7172" max="7172" width="8.85546875" style="431" bestFit="1" customWidth="1"/>
    <col min="7173" max="7173" width="11.5703125" style="431" bestFit="1" customWidth="1"/>
    <col min="7174" max="7174" width="12.42578125" style="431" customWidth="1"/>
    <col min="7175" max="7175" width="13.28515625" style="431" bestFit="1" customWidth="1"/>
    <col min="7176" max="7176" width="11.140625" style="431" bestFit="1" customWidth="1"/>
    <col min="7177" max="7177" width="12.5703125" style="431" customWidth="1"/>
    <col min="7178" max="7178" width="9.140625" style="431"/>
    <col min="7179" max="7179" width="11.85546875" style="431" customWidth="1"/>
    <col min="7180" max="7424" width="9.140625" style="431"/>
    <col min="7425" max="7425" width="6.140625" style="431" customWidth="1"/>
    <col min="7426" max="7426" width="63.28515625" style="431" bestFit="1" customWidth="1"/>
    <col min="7427" max="7427" width="6.7109375" style="431" bestFit="1" customWidth="1"/>
    <col min="7428" max="7428" width="8.85546875" style="431" bestFit="1" customWidth="1"/>
    <col min="7429" max="7429" width="11.5703125" style="431" bestFit="1" customWidth="1"/>
    <col min="7430" max="7430" width="12.42578125" style="431" customWidth="1"/>
    <col min="7431" max="7431" width="13.28515625" style="431" bestFit="1" customWidth="1"/>
    <col min="7432" max="7432" width="11.140625" style="431" bestFit="1" customWidth="1"/>
    <col min="7433" max="7433" width="12.5703125" style="431" customWidth="1"/>
    <col min="7434" max="7434" width="9.140625" style="431"/>
    <col min="7435" max="7435" width="11.85546875" style="431" customWidth="1"/>
    <col min="7436" max="7680" width="9.140625" style="431"/>
    <col min="7681" max="7681" width="6.140625" style="431" customWidth="1"/>
    <col min="7682" max="7682" width="63.28515625" style="431" bestFit="1" customWidth="1"/>
    <col min="7683" max="7683" width="6.7109375" style="431" bestFit="1" customWidth="1"/>
    <col min="7684" max="7684" width="8.85546875" style="431" bestFit="1" customWidth="1"/>
    <col min="7685" max="7685" width="11.5703125" style="431" bestFit="1" customWidth="1"/>
    <col min="7686" max="7686" width="12.42578125" style="431" customWidth="1"/>
    <col min="7687" max="7687" width="13.28515625" style="431" bestFit="1" customWidth="1"/>
    <col min="7688" max="7688" width="11.140625" style="431" bestFit="1" customWidth="1"/>
    <col min="7689" max="7689" width="12.5703125" style="431" customWidth="1"/>
    <col min="7690" max="7690" width="9.140625" style="431"/>
    <col min="7691" max="7691" width="11.85546875" style="431" customWidth="1"/>
    <col min="7692" max="7936" width="9.140625" style="431"/>
    <col min="7937" max="7937" width="6.140625" style="431" customWidth="1"/>
    <col min="7938" max="7938" width="63.28515625" style="431" bestFit="1" customWidth="1"/>
    <col min="7939" max="7939" width="6.7109375" style="431" bestFit="1" customWidth="1"/>
    <col min="7940" max="7940" width="8.85546875" style="431" bestFit="1" customWidth="1"/>
    <col min="7941" max="7941" width="11.5703125" style="431" bestFit="1" customWidth="1"/>
    <col min="7942" max="7942" width="12.42578125" style="431" customWidth="1"/>
    <col min="7943" max="7943" width="13.28515625" style="431" bestFit="1" customWidth="1"/>
    <col min="7944" max="7944" width="11.140625" style="431" bestFit="1" customWidth="1"/>
    <col min="7945" max="7945" width="12.5703125" style="431" customWidth="1"/>
    <col min="7946" max="7946" width="9.140625" style="431"/>
    <col min="7947" max="7947" width="11.85546875" style="431" customWidth="1"/>
    <col min="7948" max="8192" width="9.140625" style="431"/>
    <col min="8193" max="8193" width="6.140625" style="431" customWidth="1"/>
    <col min="8194" max="8194" width="63.28515625" style="431" bestFit="1" customWidth="1"/>
    <col min="8195" max="8195" width="6.7109375" style="431" bestFit="1" customWidth="1"/>
    <col min="8196" max="8196" width="8.85546875" style="431" bestFit="1" customWidth="1"/>
    <col min="8197" max="8197" width="11.5703125" style="431" bestFit="1" customWidth="1"/>
    <col min="8198" max="8198" width="12.42578125" style="431" customWidth="1"/>
    <col min="8199" max="8199" width="13.28515625" style="431" bestFit="1" customWidth="1"/>
    <col min="8200" max="8200" width="11.140625" style="431" bestFit="1" customWidth="1"/>
    <col min="8201" max="8201" width="12.5703125" style="431" customWidth="1"/>
    <col min="8202" max="8202" width="9.140625" style="431"/>
    <col min="8203" max="8203" width="11.85546875" style="431" customWidth="1"/>
    <col min="8204" max="8448" width="9.140625" style="431"/>
    <col min="8449" max="8449" width="6.140625" style="431" customWidth="1"/>
    <col min="8450" max="8450" width="63.28515625" style="431" bestFit="1" customWidth="1"/>
    <col min="8451" max="8451" width="6.7109375" style="431" bestFit="1" customWidth="1"/>
    <col min="8452" max="8452" width="8.85546875" style="431" bestFit="1" customWidth="1"/>
    <col min="8453" max="8453" width="11.5703125" style="431" bestFit="1" customWidth="1"/>
    <col min="8454" max="8454" width="12.42578125" style="431" customWidth="1"/>
    <col min="8455" max="8455" width="13.28515625" style="431" bestFit="1" customWidth="1"/>
    <col min="8456" max="8456" width="11.140625" style="431" bestFit="1" customWidth="1"/>
    <col min="8457" max="8457" width="12.5703125" style="431" customWidth="1"/>
    <col min="8458" max="8458" width="9.140625" style="431"/>
    <col min="8459" max="8459" width="11.85546875" style="431" customWidth="1"/>
    <col min="8460" max="8704" width="9.140625" style="431"/>
    <col min="8705" max="8705" width="6.140625" style="431" customWidth="1"/>
    <col min="8706" max="8706" width="63.28515625" style="431" bestFit="1" customWidth="1"/>
    <col min="8707" max="8707" width="6.7109375" style="431" bestFit="1" customWidth="1"/>
    <col min="8708" max="8708" width="8.85546875" style="431" bestFit="1" customWidth="1"/>
    <col min="8709" max="8709" width="11.5703125" style="431" bestFit="1" customWidth="1"/>
    <col min="8710" max="8710" width="12.42578125" style="431" customWidth="1"/>
    <col min="8711" max="8711" width="13.28515625" style="431" bestFit="1" customWidth="1"/>
    <col min="8712" max="8712" width="11.140625" style="431" bestFit="1" customWidth="1"/>
    <col min="8713" max="8713" width="12.5703125" style="431" customWidth="1"/>
    <col min="8714" max="8714" width="9.140625" style="431"/>
    <col min="8715" max="8715" width="11.85546875" style="431" customWidth="1"/>
    <col min="8716" max="8960" width="9.140625" style="431"/>
    <col min="8961" max="8961" width="6.140625" style="431" customWidth="1"/>
    <col min="8962" max="8962" width="63.28515625" style="431" bestFit="1" customWidth="1"/>
    <col min="8963" max="8963" width="6.7109375" style="431" bestFit="1" customWidth="1"/>
    <col min="8964" max="8964" width="8.85546875" style="431" bestFit="1" customWidth="1"/>
    <col min="8965" max="8965" width="11.5703125" style="431" bestFit="1" customWidth="1"/>
    <col min="8966" max="8966" width="12.42578125" style="431" customWidth="1"/>
    <col min="8967" max="8967" width="13.28515625" style="431" bestFit="1" customWidth="1"/>
    <col min="8968" max="8968" width="11.140625" style="431" bestFit="1" customWidth="1"/>
    <col min="8969" max="8969" width="12.5703125" style="431" customWidth="1"/>
    <col min="8970" max="8970" width="9.140625" style="431"/>
    <col min="8971" max="8971" width="11.85546875" style="431" customWidth="1"/>
    <col min="8972" max="9216" width="9.140625" style="431"/>
    <col min="9217" max="9217" width="6.140625" style="431" customWidth="1"/>
    <col min="9218" max="9218" width="63.28515625" style="431" bestFit="1" customWidth="1"/>
    <col min="9219" max="9219" width="6.7109375" style="431" bestFit="1" customWidth="1"/>
    <col min="9220" max="9220" width="8.85546875" style="431" bestFit="1" customWidth="1"/>
    <col min="9221" max="9221" width="11.5703125" style="431" bestFit="1" customWidth="1"/>
    <col min="9222" max="9222" width="12.42578125" style="431" customWidth="1"/>
    <col min="9223" max="9223" width="13.28515625" style="431" bestFit="1" customWidth="1"/>
    <col min="9224" max="9224" width="11.140625" style="431" bestFit="1" customWidth="1"/>
    <col min="9225" max="9225" width="12.5703125" style="431" customWidth="1"/>
    <col min="9226" max="9226" width="9.140625" style="431"/>
    <col min="9227" max="9227" width="11.85546875" style="431" customWidth="1"/>
    <col min="9228" max="9472" width="9.140625" style="431"/>
    <col min="9473" max="9473" width="6.140625" style="431" customWidth="1"/>
    <col min="9474" max="9474" width="63.28515625" style="431" bestFit="1" customWidth="1"/>
    <col min="9475" max="9475" width="6.7109375" style="431" bestFit="1" customWidth="1"/>
    <col min="9476" max="9476" width="8.85546875" style="431" bestFit="1" customWidth="1"/>
    <col min="9477" max="9477" width="11.5703125" style="431" bestFit="1" customWidth="1"/>
    <col min="9478" max="9478" width="12.42578125" style="431" customWidth="1"/>
    <col min="9479" max="9479" width="13.28515625" style="431" bestFit="1" customWidth="1"/>
    <col min="9480" max="9480" width="11.140625" style="431" bestFit="1" customWidth="1"/>
    <col min="9481" max="9481" width="12.5703125" style="431" customWidth="1"/>
    <col min="9482" max="9482" width="9.140625" style="431"/>
    <col min="9483" max="9483" width="11.85546875" style="431" customWidth="1"/>
    <col min="9484" max="9728" width="9.140625" style="431"/>
    <col min="9729" max="9729" width="6.140625" style="431" customWidth="1"/>
    <col min="9730" max="9730" width="63.28515625" style="431" bestFit="1" customWidth="1"/>
    <col min="9731" max="9731" width="6.7109375" style="431" bestFit="1" customWidth="1"/>
    <col min="9732" max="9732" width="8.85546875" style="431" bestFit="1" customWidth="1"/>
    <col min="9733" max="9733" width="11.5703125" style="431" bestFit="1" customWidth="1"/>
    <col min="9734" max="9734" width="12.42578125" style="431" customWidth="1"/>
    <col min="9735" max="9735" width="13.28515625" style="431" bestFit="1" customWidth="1"/>
    <col min="9736" max="9736" width="11.140625" style="431" bestFit="1" customWidth="1"/>
    <col min="9737" max="9737" width="12.5703125" style="431" customWidth="1"/>
    <col min="9738" max="9738" width="9.140625" style="431"/>
    <col min="9739" max="9739" width="11.85546875" style="431" customWidth="1"/>
    <col min="9740" max="9984" width="9.140625" style="431"/>
    <col min="9985" max="9985" width="6.140625" style="431" customWidth="1"/>
    <col min="9986" max="9986" width="63.28515625" style="431" bestFit="1" customWidth="1"/>
    <col min="9987" max="9987" width="6.7109375" style="431" bestFit="1" customWidth="1"/>
    <col min="9988" max="9988" width="8.85546875" style="431" bestFit="1" customWidth="1"/>
    <col min="9989" max="9989" width="11.5703125" style="431" bestFit="1" customWidth="1"/>
    <col min="9990" max="9990" width="12.42578125" style="431" customWidth="1"/>
    <col min="9991" max="9991" width="13.28515625" style="431" bestFit="1" customWidth="1"/>
    <col min="9992" max="9992" width="11.140625" style="431" bestFit="1" customWidth="1"/>
    <col min="9993" max="9993" width="12.5703125" style="431" customWidth="1"/>
    <col min="9994" max="9994" width="9.140625" style="431"/>
    <col min="9995" max="9995" width="11.85546875" style="431" customWidth="1"/>
    <col min="9996" max="10240" width="9.140625" style="431"/>
    <col min="10241" max="10241" width="6.140625" style="431" customWidth="1"/>
    <col min="10242" max="10242" width="63.28515625" style="431" bestFit="1" customWidth="1"/>
    <col min="10243" max="10243" width="6.7109375" style="431" bestFit="1" customWidth="1"/>
    <col min="10244" max="10244" width="8.85546875" style="431" bestFit="1" customWidth="1"/>
    <col min="10245" max="10245" width="11.5703125" style="431" bestFit="1" customWidth="1"/>
    <col min="10246" max="10246" width="12.42578125" style="431" customWidth="1"/>
    <col min="10247" max="10247" width="13.28515625" style="431" bestFit="1" customWidth="1"/>
    <col min="10248" max="10248" width="11.140625" style="431" bestFit="1" customWidth="1"/>
    <col min="10249" max="10249" width="12.5703125" style="431" customWidth="1"/>
    <col min="10250" max="10250" width="9.140625" style="431"/>
    <col min="10251" max="10251" width="11.85546875" style="431" customWidth="1"/>
    <col min="10252" max="10496" width="9.140625" style="431"/>
    <col min="10497" max="10497" width="6.140625" style="431" customWidth="1"/>
    <col min="10498" max="10498" width="63.28515625" style="431" bestFit="1" customWidth="1"/>
    <col min="10499" max="10499" width="6.7109375" style="431" bestFit="1" customWidth="1"/>
    <col min="10500" max="10500" width="8.85546875" style="431" bestFit="1" customWidth="1"/>
    <col min="10501" max="10501" width="11.5703125" style="431" bestFit="1" customWidth="1"/>
    <col min="10502" max="10502" width="12.42578125" style="431" customWidth="1"/>
    <col min="10503" max="10503" width="13.28515625" style="431" bestFit="1" customWidth="1"/>
    <col min="10504" max="10504" width="11.140625" style="431" bestFit="1" customWidth="1"/>
    <col min="10505" max="10505" width="12.5703125" style="431" customWidth="1"/>
    <col min="10506" max="10506" width="9.140625" style="431"/>
    <col min="10507" max="10507" width="11.85546875" style="431" customWidth="1"/>
    <col min="10508" max="10752" width="9.140625" style="431"/>
    <col min="10753" max="10753" width="6.140625" style="431" customWidth="1"/>
    <col min="10754" max="10754" width="63.28515625" style="431" bestFit="1" customWidth="1"/>
    <col min="10755" max="10755" width="6.7109375" style="431" bestFit="1" customWidth="1"/>
    <col min="10756" max="10756" width="8.85546875" style="431" bestFit="1" customWidth="1"/>
    <col min="10757" max="10757" width="11.5703125" style="431" bestFit="1" customWidth="1"/>
    <col min="10758" max="10758" width="12.42578125" style="431" customWidth="1"/>
    <col min="10759" max="10759" width="13.28515625" style="431" bestFit="1" customWidth="1"/>
    <col min="10760" max="10760" width="11.140625" style="431" bestFit="1" customWidth="1"/>
    <col min="10761" max="10761" width="12.5703125" style="431" customWidth="1"/>
    <col min="10762" max="10762" width="9.140625" style="431"/>
    <col min="10763" max="10763" width="11.85546875" style="431" customWidth="1"/>
    <col min="10764" max="11008" width="9.140625" style="431"/>
    <col min="11009" max="11009" width="6.140625" style="431" customWidth="1"/>
    <col min="11010" max="11010" width="63.28515625" style="431" bestFit="1" customWidth="1"/>
    <col min="11011" max="11011" width="6.7109375" style="431" bestFit="1" customWidth="1"/>
    <col min="11012" max="11012" width="8.85546875" style="431" bestFit="1" customWidth="1"/>
    <col min="11013" max="11013" width="11.5703125" style="431" bestFit="1" customWidth="1"/>
    <col min="11014" max="11014" width="12.42578125" style="431" customWidth="1"/>
    <col min="11015" max="11015" width="13.28515625" style="431" bestFit="1" customWidth="1"/>
    <col min="11016" max="11016" width="11.140625" style="431" bestFit="1" customWidth="1"/>
    <col min="11017" max="11017" width="12.5703125" style="431" customWidth="1"/>
    <col min="11018" max="11018" width="9.140625" style="431"/>
    <col min="11019" max="11019" width="11.85546875" style="431" customWidth="1"/>
    <col min="11020" max="11264" width="9.140625" style="431"/>
    <col min="11265" max="11265" width="6.140625" style="431" customWidth="1"/>
    <col min="11266" max="11266" width="63.28515625" style="431" bestFit="1" customWidth="1"/>
    <col min="11267" max="11267" width="6.7109375" style="431" bestFit="1" customWidth="1"/>
    <col min="11268" max="11268" width="8.85546875" style="431" bestFit="1" customWidth="1"/>
    <col min="11269" max="11269" width="11.5703125" style="431" bestFit="1" customWidth="1"/>
    <col min="11270" max="11270" width="12.42578125" style="431" customWidth="1"/>
    <col min="11271" max="11271" width="13.28515625" style="431" bestFit="1" customWidth="1"/>
    <col min="11272" max="11272" width="11.140625" style="431" bestFit="1" customWidth="1"/>
    <col min="11273" max="11273" width="12.5703125" style="431" customWidth="1"/>
    <col min="11274" max="11274" width="9.140625" style="431"/>
    <col min="11275" max="11275" width="11.85546875" style="431" customWidth="1"/>
    <col min="11276" max="11520" width="9.140625" style="431"/>
    <col min="11521" max="11521" width="6.140625" style="431" customWidth="1"/>
    <col min="11522" max="11522" width="63.28515625" style="431" bestFit="1" customWidth="1"/>
    <col min="11523" max="11523" width="6.7109375" style="431" bestFit="1" customWidth="1"/>
    <col min="11524" max="11524" width="8.85546875" style="431" bestFit="1" customWidth="1"/>
    <col min="11525" max="11525" width="11.5703125" style="431" bestFit="1" customWidth="1"/>
    <col min="11526" max="11526" width="12.42578125" style="431" customWidth="1"/>
    <col min="11527" max="11527" width="13.28515625" style="431" bestFit="1" customWidth="1"/>
    <col min="11528" max="11528" width="11.140625" style="431" bestFit="1" customWidth="1"/>
    <col min="11529" max="11529" width="12.5703125" style="431" customWidth="1"/>
    <col min="11530" max="11530" width="9.140625" style="431"/>
    <col min="11531" max="11531" width="11.85546875" style="431" customWidth="1"/>
    <col min="11532" max="11776" width="9.140625" style="431"/>
    <col min="11777" max="11777" width="6.140625" style="431" customWidth="1"/>
    <col min="11778" max="11778" width="63.28515625" style="431" bestFit="1" customWidth="1"/>
    <col min="11779" max="11779" width="6.7109375" style="431" bestFit="1" customWidth="1"/>
    <col min="11780" max="11780" width="8.85546875" style="431" bestFit="1" customWidth="1"/>
    <col min="11781" max="11781" width="11.5703125" style="431" bestFit="1" customWidth="1"/>
    <col min="11782" max="11782" width="12.42578125" style="431" customWidth="1"/>
    <col min="11783" max="11783" width="13.28515625" style="431" bestFit="1" customWidth="1"/>
    <col min="11784" max="11784" width="11.140625" style="431" bestFit="1" customWidth="1"/>
    <col min="11785" max="11785" width="12.5703125" style="431" customWidth="1"/>
    <col min="11786" max="11786" width="9.140625" style="431"/>
    <col min="11787" max="11787" width="11.85546875" style="431" customWidth="1"/>
    <col min="11788" max="12032" width="9.140625" style="431"/>
    <col min="12033" max="12033" width="6.140625" style="431" customWidth="1"/>
    <col min="12034" max="12034" width="63.28515625" style="431" bestFit="1" customWidth="1"/>
    <col min="12035" max="12035" width="6.7109375" style="431" bestFit="1" customWidth="1"/>
    <col min="12036" max="12036" width="8.85546875" style="431" bestFit="1" customWidth="1"/>
    <col min="12037" max="12037" width="11.5703125" style="431" bestFit="1" customWidth="1"/>
    <col min="12038" max="12038" width="12.42578125" style="431" customWidth="1"/>
    <col min="12039" max="12039" width="13.28515625" style="431" bestFit="1" customWidth="1"/>
    <col min="12040" max="12040" width="11.140625" style="431" bestFit="1" customWidth="1"/>
    <col min="12041" max="12041" width="12.5703125" style="431" customWidth="1"/>
    <col min="12042" max="12042" width="9.140625" style="431"/>
    <col min="12043" max="12043" width="11.85546875" style="431" customWidth="1"/>
    <col min="12044" max="12288" width="9.140625" style="431"/>
    <col min="12289" max="12289" width="6.140625" style="431" customWidth="1"/>
    <col min="12290" max="12290" width="63.28515625" style="431" bestFit="1" customWidth="1"/>
    <col min="12291" max="12291" width="6.7109375" style="431" bestFit="1" customWidth="1"/>
    <col min="12292" max="12292" width="8.85546875" style="431" bestFit="1" customWidth="1"/>
    <col min="12293" max="12293" width="11.5703125" style="431" bestFit="1" customWidth="1"/>
    <col min="12294" max="12294" width="12.42578125" style="431" customWidth="1"/>
    <col min="12295" max="12295" width="13.28515625" style="431" bestFit="1" customWidth="1"/>
    <col min="12296" max="12296" width="11.140625" style="431" bestFit="1" customWidth="1"/>
    <col min="12297" max="12297" width="12.5703125" style="431" customWidth="1"/>
    <col min="12298" max="12298" width="9.140625" style="431"/>
    <col min="12299" max="12299" width="11.85546875" style="431" customWidth="1"/>
    <col min="12300" max="12544" width="9.140625" style="431"/>
    <col min="12545" max="12545" width="6.140625" style="431" customWidth="1"/>
    <col min="12546" max="12546" width="63.28515625" style="431" bestFit="1" customWidth="1"/>
    <col min="12547" max="12547" width="6.7109375" style="431" bestFit="1" customWidth="1"/>
    <col min="12548" max="12548" width="8.85546875" style="431" bestFit="1" customWidth="1"/>
    <col min="12549" max="12549" width="11.5703125" style="431" bestFit="1" customWidth="1"/>
    <col min="12550" max="12550" width="12.42578125" style="431" customWidth="1"/>
    <col min="12551" max="12551" width="13.28515625" style="431" bestFit="1" customWidth="1"/>
    <col min="12552" max="12552" width="11.140625" style="431" bestFit="1" customWidth="1"/>
    <col min="12553" max="12553" width="12.5703125" style="431" customWidth="1"/>
    <col min="12554" max="12554" width="9.140625" style="431"/>
    <col min="12555" max="12555" width="11.85546875" style="431" customWidth="1"/>
    <col min="12556" max="12800" width="9.140625" style="431"/>
    <col min="12801" max="12801" width="6.140625" style="431" customWidth="1"/>
    <col min="12802" max="12802" width="63.28515625" style="431" bestFit="1" customWidth="1"/>
    <col min="12803" max="12803" width="6.7109375" style="431" bestFit="1" customWidth="1"/>
    <col min="12804" max="12804" width="8.85546875" style="431" bestFit="1" customWidth="1"/>
    <col min="12805" max="12805" width="11.5703125" style="431" bestFit="1" customWidth="1"/>
    <col min="12806" max="12806" width="12.42578125" style="431" customWidth="1"/>
    <col min="12807" max="12807" width="13.28515625" style="431" bestFit="1" customWidth="1"/>
    <col min="12808" max="12808" width="11.140625" style="431" bestFit="1" customWidth="1"/>
    <col min="12809" max="12809" width="12.5703125" style="431" customWidth="1"/>
    <col min="12810" max="12810" width="9.140625" style="431"/>
    <col min="12811" max="12811" width="11.85546875" style="431" customWidth="1"/>
    <col min="12812" max="13056" width="9.140625" style="431"/>
    <col min="13057" max="13057" width="6.140625" style="431" customWidth="1"/>
    <col min="13058" max="13058" width="63.28515625" style="431" bestFit="1" customWidth="1"/>
    <col min="13059" max="13059" width="6.7109375" style="431" bestFit="1" customWidth="1"/>
    <col min="13060" max="13060" width="8.85546875" style="431" bestFit="1" customWidth="1"/>
    <col min="13061" max="13061" width="11.5703125" style="431" bestFit="1" customWidth="1"/>
    <col min="13062" max="13062" width="12.42578125" style="431" customWidth="1"/>
    <col min="13063" max="13063" width="13.28515625" style="431" bestFit="1" customWidth="1"/>
    <col min="13064" max="13064" width="11.140625" style="431" bestFit="1" customWidth="1"/>
    <col min="13065" max="13065" width="12.5703125" style="431" customWidth="1"/>
    <col min="13066" max="13066" width="9.140625" style="431"/>
    <col min="13067" max="13067" width="11.85546875" style="431" customWidth="1"/>
    <col min="13068" max="13312" width="9.140625" style="431"/>
    <col min="13313" max="13313" width="6.140625" style="431" customWidth="1"/>
    <col min="13314" max="13314" width="63.28515625" style="431" bestFit="1" customWidth="1"/>
    <col min="13315" max="13315" width="6.7109375" style="431" bestFit="1" customWidth="1"/>
    <col min="13316" max="13316" width="8.85546875" style="431" bestFit="1" customWidth="1"/>
    <col min="13317" max="13317" width="11.5703125" style="431" bestFit="1" customWidth="1"/>
    <col min="13318" max="13318" width="12.42578125" style="431" customWidth="1"/>
    <col min="13319" max="13319" width="13.28515625" style="431" bestFit="1" customWidth="1"/>
    <col min="13320" max="13320" width="11.140625" style="431" bestFit="1" customWidth="1"/>
    <col min="13321" max="13321" width="12.5703125" style="431" customWidth="1"/>
    <col min="13322" max="13322" width="9.140625" style="431"/>
    <col min="13323" max="13323" width="11.85546875" style="431" customWidth="1"/>
    <col min="13324" max="13568" width="9.140625" style="431"/>
    <col min="13569" max="13569" width="6.140625" style="431" customWidth="1"/>
    <col min="13570" max="13570" width="63.28515625" style="431" bestFit="1" customWidth="1"/>
    <col min="13571" max="13571" width="6.7109375" style="431" bestFit="1" customWidth="1"/>
    <col min="13572" max="13572" width="8.85546875" style="431" bestFit="1" customWidth="1"/>
    <col min="13573" max="13573" width="11.5703125" style="431" bestFit="1" customWidth="1"/>
    <col min="13574" max="13574" width="12.42578125" style="431" customWidth="1"/>
    <col min="13575" max="13575" width="13.28515625" style="431" bestFit="1" customWidth="1"/>
    <col min="13576" max="13576" width="11.140625" style="431" bestFit="1" customWidth="1"/>
    <col min="13577" max="13577" width="12.5703125" style="431" customWidth="1"/>
    <col min="13578" max="13578" width="9.140625" style="431"/>
    <col min="13579" max="13579" width="11.85546875" style="431" customWidth="1"/>
    <col min="13580" max="13824" width="9.140625" style="431"/>
    <col min="13825" max="13825" width="6.140625" style="431" customWidth="1"/>
    <col min="13826" max="13826" width="63.28515625" style="431" bestFit="1" customWidth="1"/>
    <col min="13827" max="13827" width="6.7109375" style="431" bestFit="1" customWidth="1"/>
    <col min="13828" max="13828" width="8.85546875" style="431" bestFit="1" customWidth="1"/>
    <col min="13829" max="13829" width="11.5703125" style="431" bestFit="1" customWidth="1"/>
    <col min="13830" max="13830" width="12.42578125" style="431" customWidth="1"/>
    <col min="13831" max="13831" width="13.28515625" style="431" bestFit="1" customWidth="1"/>
    <col min="13832" max="13832" width="11.140625" style="431" bestFit="1" customWidth="1"/>
    <col min="13833" max="13833" width="12.5703125" style="431" customWidth="1"/>
    <col min="13834" max="13834" width="9.140625" style="431"/>
    <col min="13835" max="13835" width="11.85546875" style="431" customWidth="1"/>
    <col min="13836" max="14080" width="9.140625" style="431"/>
    <col min="14081" max="14081" width="6.140625" style="431" customWidth="1"/>
    <col min="14082" max="14082" width="63.28515625" style="431" bestFit="1" customWidth="1"/>
    <col min="14083" max="14083" width="6.7109375" style="431" bestFit="1" customWidth="1"/>
    <col min="14084" max="14084" width="8.85546875" style="431" bestFit="1" customWidth="1"/>
    <col min="14085" max="14085" width="11.5703125" style="431" bestFit="1" customWidth="1"/>
    <col min="14086" max="14086" width="12.42578125" style="431" customWidth="1"/>
    <col min="14087" max="14087" width="13.28515625" style="431" bestFit="1" customWidth="1"/>
    <col min="14088" max="14088" width="11.140625" style="431" bestFit="1" customWidth="1"/>
    <col min="14089" max="14089" width="12.5703125" style="431" customWidth="1"/>
    <col min="14090" max="14090" width="9.140625" style="431"/>
    <col min="14091" max="14091" width="11.85546875" style="431" customWidth="1"/>
    <col min="14092" max="14336" width="9.140625" style="431"/>
    <col min="14337" max="14337" width="6.140625" style="431" customWidth="1"/>
    <col min="14338" max="14338" width="63.28515625" style="431" bestFit="1" customWidth="1"/>
    <col min="14339" max="14339" width="6.7109375" style="431" bestFit="1" customWidth="1"/>
    <col min="14340" max="14340" width="8.85546875" style="431" bestFit="1" customWidth="1"/>
    <col min="14341" max="14341" width="11.5703125" style="431" bestFit="1" customWidth="1"/>
    <col min="14342" max="14342" width="12.42578125" style="431" customWidth="1"/>
    <col min="14343" max="14343" width="13.28515625" style="431" bestFit="1" customWidth="1"/>
    <col min="14344" max="14344" width="11.140625" style="431" bestFit="1" customWidth="1"/>
    <col min="14345" max="14345" width="12.5703125" style="431" customWidth="1"/>
    <col min="14346" max="14346" width="9.140625" style="431"/>
    <col min="14347" max="14347" width="11.85546875" style="431" customWidth="1"/>
    <col min="14348" max="14592" width="9.140625" style="431"/>
    <col min="14593" max="14593" width="6.140625" style="431" customWidth="1"/>
    <col min="14594" max="14594" width="63.28515625" style="431" bestFit="1" customWidth="1"/>
    <col min="14595" max="14595" width="6.7109375" style="431" bestFit="1" customWidth="1"/>
    <col min="14596" max="14596" width="8.85546875" style="431" bestFit="1" customWidth="1"/>
    <col min="14597" max="14597" width="11.5703125" style="431" bestFit="1" customWidth="1"/>
    <col min="14598" max="14598" width="12.42578125" style="431" customWidth="1"/>
    <col min="14599" max="14599" width="13.28515625" style="431" bestFit="1" customWidth="1"/>
    <col min="14600" max="14600" width="11.140625" style="431" bestFit="1" customWidth="1"/>
    <col min="14601" max="14601" width="12.5703125" style="431" customWidth="1"/>
    <col min="14602" max="14602" width="9.140625" style="431"/>
    <col min="14603" max="14603" width="11.85546875" style="431" customWidth="1"/>
    <col min="14604" max="14848" width="9.140625" style="431"/>
    <col min="14849" max="14849" width="6.140625" style="431" customWidth="1"/>
    <col min="14850" max="14850" width="63.28515625" style="431" bestFit="1" customWidth="1"/>
    <col min="14851" max="14851" width="6.7109375" style="431" bestFit="1" customWidth="1"/>
    <col min="14852" max="14852" width="8.85546875" style="431" bestFit="1" customWidth="1"/>
    <col min="14853" max="14853" width="11.5703125" style="431" bestFit="1" customWidth="1"/>
    <col min="14854" max="14854" width="12.42578125" style="431" customWidth="1"/>
    <col min="14855" max="14855" width="13.28515625" style="431" bestFit="1" customWidth="1"/>
    <col min="14856" max="14856" width="11.140625" style="431" bestFit="1" customWidth="1"/>
    <col min="14857" max="14857" width="12.5703125" style="431" customWidth="1"/>
    <col min="14858" max="14858" width="9.140625" style="431"/>
    <col min="14859" max="14859" width="11.85546875" style="431" customWidth="1"/>
    <col min="14860" max="15104" width="9.140625" style="431"/>
    <col min="15105" max="15105" width="6.140625" style="431" customWidth="1"/>
    <col min="15106" max="15106" width="63.28515625" style="431" bestFit="1" customWidth="1"/>
    <col min="15107" max="15107" width="6.7109375" style="431" bestFit="1" customWidth="1"/>
    <col min="15108" max="15108" width="8.85546875" style="431" bestFit="1" customWidth="1"/>
    <col min="15109" max="15109" width="11.5703125" style="431" bestFit="1" customWidth="1"/>
    <col min="15110" max="15110" width="12.42578125" style="431" customWidth="1"/>
    <col min="15111" max="15111" width="13.28515625" style="431" bestFit="1" customWidth="1"/>
    <col min="15112" max="15112" width="11.140625" style="431" bestFit="1" customWidth="1"/>
    <col min="15113" max="15113" width="12.5703125" style="431" customWidth="1"/>
    <col min="15114" max="15114" width="9.140625" style="431"/>
    <col min="15115" max="15115" width="11.85546875" style="431" customWidth="1"/>
    <col min="15116" max="15360" width="9.140625" style="431"/>
    <col min="15361" max="15361" width="6.140625" style="431" customWidth="1"/>
    <col min="15362" max="15362" width="63.28515625" style="431" bestFit="1" customWidth="1"/>
    <col min="15363" max="15363" width="6.7109375" style="431" bestFit="1" customWidth="1"/>
    <col min="15364" max="15364" width="8.85546875" style="431" bestFit="1" customWidth="1"/>
    <col min="15365" max="15365" width="11.5703125" style="431" bestFit="1" customWidth="1"/>
    <col min="15366" max="15366" width="12.42578125" style="431" customWidth="1"/>
    <col min="15367" max="15367" width="13.28515625" style="431" bestFit="1" customWidth="1"/>
    <col min="15368" max="15368" width="11.140625" style="431" bestFit="1" customWidth="1"/>
    <col min="15369" max="15369" width="12.5703125" style="431" customWidth="1"/>
    <col min="15370" max="15370" width="9.140625" style="431"/>
    <col min="15371" max="15371" width="11.85546875" style="431" customWidth="1"/>
    <col min="15372" max="15616" width="9.140625" style="431"/>
    <col min="15617" max="15617" width="6.140625" style="431" customWidth="1"/>
    <col min="15618" max="15618" width="63.28515625" style="431" bestFit="1" customWidth="1"/>
    <col min="15619" max="15619" width="6.7109375" style="431" bestFit="1" customWidth="1"/>
    <col min="15620" max="15620" width="8.85546875" style="431" bestFit="1" customWidth="1"/>
    <col min="15621" max="15621" width="11.5703125" style="431" bestFit="1" customWidth="1"/>
    <col min="15622" max="15622" width="12.42578125" style="431" customWidth="1"/>
    <col min="15623" max="15623" width="13.28515625" style="431" bestFit="1" customWidth="1"/>
    <col min="15624" max="15624" width="11.140625" style="431" bestFit="1" customWidth="1"/>
    <col min="15625" max="15625" width="12.5703125" style="431" customWidth="1"/>
    <col min="15626" max="15626" width="9.140625" style="431"/>
    <col min="15627" max="15627" width="11.85546875" style="431" customWidth="1"/>
    <col min="15628" max="15872" width="9.140625" style="431"/>
    <col min="15873" max="15873" width="6.140625" style="431" customWidth="1"/>
    <col min="15874" max="15874" width="63.28515625" style="431" bestFit="1" customWidth="1"/>
    <col min="15875" max="15875" width="6.7109375" style="431" bestFit="1" customWidth="1"/>
    <col min="15876" max="15876" width="8.85546875" style="431" bestFit="1" customWidth="1"/>
    <col min="15877" max="15877" width="11.5703125" style="431" bestFit="1" customWidth="1"/>
    <col min="15878" max="15878" width="12.42578125" style="431" customWidth="1"/>
    <col min="15879" max="15879" width="13.28515625" style="431" bestFit="1" customWidth="1"/>
    <col min="15880" max="15880" width="11.140625" style="431" bestFit="1" customWidth="1"/>
    <col min="15881" max="15881" width="12.5703125" style="431" customWidth="1"/>
    <col min="15882" max="15882" width="9.140625" style="431"/>
    <col min="15883" max="15883" width="11.85546875" style="431" customWidth="1"/>
    <col min="15884" max="16128" width="9.140625" style="431"/>
    <col min="16129" max="16129" width="6.140625" style="431" customWidth="1"/>
    <col min="16130" max="16130" width="63.28515625" style="431" bestFit="1" customWidth="1"/>
    <col min="16131" max="16131" width="6.7109375" style="431" bestFit="1" customWidth="1"/>
    <col min="16132" max="16132" width="8.85546875" style="431" bestFit="1" customWidth="1"/>
    <col min="16133" max="16133" width="11.5703125" style="431" bestFit="1" customWidth="1"/>
    <col min="16134" max="16134" width="12.42578125" style="431" customWidth="1"/>
    <col min="16135" max="16135" width="13.28515625" style="431" bestFit="1" customWidth="1"/>
    <col min="16136" max="16136" width="11.140625" style="431" bestFit="1" customWidth="1"/>
    <col min="16137" max="16137" width="12.5703125" style="431" customWidth="1"/>
    <col min="16138" max="16138" width="9.140625" style="431"/>
    <col min="16139" max="16139" width="11.85546875" style="431" customWidth="1"/>
    <col min="16140" max="16384" width="9.140625" style="431"/>
  </cols>
  <sheetData>
    <row r="1" spans="1:15" ht="15.75">
      <c r="A1" s="191"/>
      <c r="B1" s="191" t="s">
        <v>123</v>
      </c>
      <c r="C1" s="472"/>
      <c r="D1" s="472"/>
      <c r="E1" s="472"/>
      <c r="F1" s="473"/>
      <c r="G1" s="474"/>
      <c r="H1" s="474"/>
      <c r="I1" s="473"/>
      <c r="J1" s="473"/>
      <c r="K1" s="474"/>
    </row>
    <row r="2" spans="1:15" ht="15.75">
      <c r="A2" s="191"/>
      <c r="B2" s="400"/>
      <c r="C2" s="472"/>
      <c r="D2" s="472"/>
      <c r="E2" s="472"/>
      <c r="F2" s="473"/>
      <c r="G2" s="474"/>
      <c r="H2" s="474"/>
      <c r="I2" s="473"/>
      <c r="J2" s="473"/>
      <c r="K2" s="474"/>
    </row>
    <row r="3" spans="1:15" ht="31.5" customHeight="1">
      <c r="A3" s="475" t="s">
        <v>89</v>
      </c>
      <c r="B3" s="402" t="s">
        <v>111</v>
      </c>
      <c r="C3" s="476"/>
      <c r="D3" s="476"/>
      <c r="E3" s="476"/>
      <c r="F3" s="402"/>
      <c r="G3" s="477"/>
      <c r="H3" s="474"/>
      <c r="I3" s="473"/>
      <c r="J3" s="473"/>
      <c r="K3" s="474"/>
    </row>
    <row r="4" spans="1:15">
      <c r="A4" s="1216" t="s">
        <v>373</v>
      </c>
      <c r="B4" s="1217"/>
      <c r="C4" s="476"/>
      <c r="D4" s="476"/>
      <c r="E4" s="476"/>
      <c r="F4" s="402"/>
      <c r="G4" s="477"/>
      <c r="H4" s="474"/>
      <c r="I4" s="473"/>
      <c r="J4" s="473"/>
      <c r="K4" s="474"/>
    </row>
    <row r="5" spans="1:15">
      <c r="B5" s="405"/>
      <c r="C5" s="476"/>
      <c r="D5" s="476"/>
      <c r="E5" s="476"/>
      <c r="F5" s="402"/>
      <c r="G5" s="477"/>
      <c r="H5" s="474"/>
      <c r="I5" s="473"/>
      <c r="J5" s="473"/>
      <c r="K5" s="474"/>
    </row>
    <row r="6" spans="1:15" s="402" customFormat="1" ht="13.5" thickBot="1">
      <c r="A6" s="478" t="s">
        <v>88</v>
      </c>
      <c r="B6" s="479" t="s">
        <v>87</v>
      </c>
      <c r="C6" s="479" t="s">
        <v>86</v>
      </c>
      <c r="D6" s="479" t="s">
        <v>85</v>
      </c>
      <c r="E6" s="480" t="s">
        <v>84</v>
      </c>
      <c r="F6" s="481" t="s">
        <v>83</v>
      </c>
      <c r="G6" s="401"/>
      <c r="H6" s="482"/>
    </row>
    <row r="7" spans="1:15" s="490" customFormat="1" ht="15">
      <c r="A7" s="483"/>
      <c r="B7" s="484" t="s">
        <v>395</v>
      </c>
      <c r="C7" s="485"/>
      <c r="D7" s="485"/>
      <c r="E7" s="486"/>
      <c r="F7" s="487"/>
      <c r="G7" s="488"/>
      <c r="H7" s="489"/>
      <c r="I7" s="488"/>
      <c r="J7" s="488"/>
      <c r="K7" s="488"/>
      <c r="L7" s="488"/>
      <c r="M7" s="488"/>
      <c r="N7" s="489"/>
      <c r="O7" s="488"/>
    </row>
    <row r="8" spans="1:15" s="402" customFormat="1">
      <c r="A8" s="105"/>
      <c r="B8" s="491" t="s">
        <v>396</v>
      </c>
      <c r="C8" s="105"/>
      <c r="D8" s="105"/>
      <c r="E8" s="492"/>
      <c r="F8" s="493"/>
      <c r="G8" s="401"/>
      <c r="H8" s="482"/>
    </row>
    <row r="9" spans="1:15" s="402" customFormat="1">
      <c r="A9" s="105"/>
      <c r="B9" s="491" t="s">
        <v>397</v>
      </c>
      <c r="C9" s="105"/>
      <c r="D9" s="105"/>
      <c r="E9" s="492"/>
      <c r="F9" s="493"/>
      <c r="G9" s="401"/>
      <c r="H9" s="482"/>
    </row>
    <row r="10" spans="1:15" s="495" customFormat="1">
      <c r="A10" s="105"/>
      <c r="B10" s="105"/>
      <c r="C10" s="105"/>
      <c r="D10" s="105"/>
      <c r="E10" s="1058"/>
      <c r="F10" s="493"/>
      <c r="G10" s="156"/>
      <c r="H10" s="494"/>
    </row>
    <row r="11" spans="1:15" s="495" customFormat="1" ht="369.75">
      <c r="A11" s="412">
        <f>COUNT($A$5:A10)+1</f>
        <v>1</v>
      </c>
      <c r="B11" s="496" t="s">
        <v>398</v>
      </c>
      <c r="C11" s="54"/>
      <c r="D11" s="54"/>
      <c r="E11" s="1059"/>
      <c r="F11" s="498"/>
      <c r="G11" s="156"/>
      <c r="H11" s="494"/>
    </row>
    <row r="12" spans="1:15" s="495" customFormat="1" ht="38.25">
      <c r="A12" s="412"/>
      <c r="B12" s="499" t="s">
        <v>399</v>
      </c>
      <c r="C12" s="54"/>
      <c r="D12" s="54"/>
      <c r="E12" s="1059"/>
      <c r="F12" s="498"/>
      <c r="G12" s="156"/>
      <c r="H12" s="494"/>
    </row>
    <row r="13" spans="1:15" s="495" customFormat="1" ht="38.25">
      <c r="A13" s="412"/>
      <c r="B13" s="499" t="s">
        <v>400</v>
      </c>
      <c r="C13" s="54"/>
      <c r="D13" s="54"/>
      <c r="E13" s="1059"/>
      <c r="F13" s="498"/>
      <c r="G13" s="156"/>
      <c r="H13" s="494"/>
    </row>
    <row r="14" spans="1:15" s="495" customFormat="1">
      <c r="A14" s="412"/>
      <c r="B14" s="499"/>
      <c r="C14" s="54"/>
      <c r="D14" s="54"/>
      <c r="E14" s="1059"/>
      <c r="F14" s="498"/>
      <c r="G14" s="156"/>
      <c r="H14" s="494"/>
    </row>
    <row r="15" spans="1:15" s="495" customFormat="1" ht="15">
      <c r="A15" s="412"/>
      <c r="B15" s="500" t="s">
        <v>401</v>
      </c>
      <c r="C15" s="54"/>
      <c r="D15" s="54"/>
      <c r="E15" s="1059"/>
      <c r="F15" s="498"/>
      <c r="G15" s="156"/>
      <c r="H15" s="494"/>
    </row>
    <row r="16" spans="1:15" s="495" customFormat="1">
      <c r="A16" s="412"/>
      <c r="B16" s="501" t="s">
        <v>402</v>
      </c>
      <c r="C16" s="54"/>
      <c r="D16" s="54"/>
      <c r="E16" s="1059"/>
      <c r="F16" s="498"/>
      <c r="G16" s="156"/>
      <c r="H16" s="494"/>
    </row>
    <row r="17" spans="1:8" s="495" customFormat="1" ht="15">
      <c r="A17" s="412"/>
      <c r="B17" s="500" t="s">
        <v>403</v>
      </c>
      <c r="C17" s="54"/>
      <c r="D17" s="54"/>
      <c r="E17" s="1059"/>
      <c r="F17" s="498"/>
      <c r="G17" s="156"/>
      <c r="H17" s="494"/>
    </row>
    <row r="18" spans="1:8" s="495" customFormat="1">
      <c r="A18" s="412"/>
      <c r="B18" s="501" t="s">
        <v>404</v>
      </c>
      <c r="C18" s="54"/>
      <c r="D18" s="54"/>
      <c r="E18" s="1059"/>
      <c r="F18" s="498"/>
      <c r="G18" s="156"/>
      <c r="H18" s="494"/>
    </row>
    <row r="19" spans="1:8" s="495" customFormat="1">
      <c r="A19" s="412"/>
      <c r="B19" s="502"/>
      <c r="C19" s="54"/>
      <c r="D19" s="54"/>
      <c r="E19" s="1059"/>
      <c r="F19" s="498"/>
      <c r="G19" s="156"/>
      <c r="H19" s="494"/>
    </row>
    <row r="20" spans="1:8" s="495" customFormat="1">
      <c r="A20" s="412"/>
      <c r="B20" s="502" t="s">
        <v>405</v>
      </c>
      <c r="C20" s="54"/>
      <c r="D20" s="54"/>
      <c r="E20" s="1059"/>
      <c r="F20" s="498"/>
      <c r="G20" s="156"/>
      <c r="H20" s="494"/>
    </row>
    <row r="21" spans="1:8" s="495" customFormat="1" ht="15.75">
      <c r="A21" s="412"/>
      <c r="B21" s="503" t="s">
        <v>406</v>
      </c>
      <c r="C21" s="54"/>
      <c r="D21" s="54"/>
      <c r="E21" s="1059"/>
      <c r="F21" s="498"/>
      <c r="G21" s="156"/>
      <c r="H21" s="494"/>
    </row>
    <row r="22" spans="1:8" s="495" customFormat="1" ht="15.75">
      <c r="A22" s="412"/>
      <c r="B22" s="503" t="s">
        <v>407</v>
      </c>
      <c r="C22" s="54"/>
      <c r="D22" s="54"/>
      <c r="E22" s="1059"/>
      <c r="F22" s="498"/>
      <c r="G22" s="156"/>
      <c r="H22" s="494"/>
    </row>
    <row r="23" spans="1:8" s="495" customFormat="1" ht="15.75">
      <c r="A23" s="412"/>
      <c r="B23" s="503" t="s">
        <v>408</v>
      </c>
      <c r="C23" s="54"/>
      <c r="D23" s="54"/>
      <c r="E23" s="1059"/>
      <c r="F23" s="498"/>
      <c r="G23" s="156"/>
      <c r="H23" s="494"/>
    </row>
    <row r="24" spans="1:8" s="495" customFormat="1">
      <c r="A24" s="412"/>
      <c r="B24" s="503"/>
      <c r="C24" s="54"/>
      <c r="D24" s="54"/>
      <c r="E24" s="1059"/>
      <c r="F24" s="498"/>
      <c r="G24" s="156"/>
      <c r="H24" s="494"/>
    </row>
    <row r="25" spans="1:8" s="495" customFormat="1">
      <c r="A25" s="412"/>
      <c r="B25" s="504" t="s">
        <v>409</v>
      </c>
      <c r="C25" s="54"/>
      <c r="D25" s="54"/>
      <c r="E25" s="1059"/>
      <c r="F25" s="498"/>
      <c r="G25" s="156"/>
      <c r="H25" s="494"/>
    </row>
    <row r="26" spans="1:8" s="495" customFormat="1">
      <c r="A26" s="412"/>
      <c r="B26" s="504" t="s">
        <v>410</v>
      </c>
      <c r="C26" s="54"/>
      <c r="D26" s="54"/>
      <c r="E26" s="1059"/>
      <c r="F26" s="498"/>
      <c r="G26" s="156"/>
      <c r="H26" s="494"/>
    </row>
    <row r="27" spans="1:8" s="495" customFormat="1">
      <c r="A27" s="412"/>
      <c r="B27" s="504" t="s">
        <v>411</v>
      </c>
      <c r="C27" s="54"/>
      <c r="D27" s="54"/>
      <c r="E27" s="1059"/>
      <c r="F27" s="498"/>
      <c r="G27" s="156"/>
      <c r="H27" s="494"/>
    </row>
    <row r="28" spans="1:8" s="495" customFormat="1">
      <c r="A28" s="412"/>
      <c r="B28" s="504" t="s">
        <v>412</v>
      </c>
      <c r="C28" s="54"/>
      <c r="D28" s="54"/>
      <c r="E28" s="1059"/>
      <c r="F28" s="498"/>
      <c r="G28" s="156"/>
      <c r="H28" s="494"/>
    </row>
    <row r="29" spans="1:8" s="495" customFormat="1">
      <c r="A29" s="412"/>
      <c r="C29" s="54"/>
      <c r="D29" s="54"/>
      <c r="E29" s="1059"/>
      <c r="F29" s="498"/>
      <c r="G29" s="156"/>
      <c r="H29" s="494"/>
    </row>
    <row r="30" spans="1:8" s="495" customFormat="1" ht="25.5">
      <c r="A30" s="412"/>
      <c r="B30" s="504" t="s">
        <v>413</v>
      </c>
      <c r="C30" s="466" t="s">
        <v>61</v>
      </c>
      <c r="D30" s="466">
        <v>1</v>
      </c>
      <c r="E30" s="1060"/>
      <c r="F30" s="505">
        <f>D30*E30</f>
        <v>0</v>
      </c>
      <c r="G30" s="156"/>
      <c r="H30" s="494"/>
    </row>
    <row r="31" spans="1:8" s="495" customFormat="1">
      <c r="A31" s="412"/>
      <c r="B31" s="506"/>
      <c r="C31" s="466"/>
      <c r="D31" s="466"/>
      <c r="E31" s="1060"/>
      <c r="F31" s="505"/>
      <c r="G31" s="156"/>
      <c r="H31" s="494"/>
    </row>
    <row r="32" spans="1:8" s="495" customFormat="1">
      <c r="A32" s="412"/>
      <c r="B32" s="507" t="s">
        <v>414</v>
      </c>
      <c r="C32" s="508"/>
      <c r="D32" s="509"/>
      <c r="E32" s="1060"/>
      <c r="F32" s="505"/>
      <c r="G32" s="156"/>
      <c r="H32" s="494"/>
    </row>
    <row r="33" spans="1:8" s="495" customFormat="1" ht="51">
      <c r="A33" s="412"/>
      <c r="B33" s="510" t="s">
        <v>415</v>
      </c>
      <c r="C33" s="508"/>
      <c r="D33" s="509"/>
      <c r="E33" s="1060"/>
      <c r="F33" s="505"/>
      <c r="G33" s="156"/>
      <c r="H33" s="494"/>
    </row>
    <row r="34" spans="1:8" s="495" customFormat="1" ht="25.5">
      <c r="A34" s="412"/>
      <c r="B34" s="510" t="s">
        <v>416</v>
      </c>
      <c r="C34" s="466" t="s">
        <v>61</v>
      </c>
      <c r="D34" s="511">
        <v>1</v>
      </c>
      <c r="E34" s="1060"/>
      <c r="F34" s="505">
        <f>D34*E34</f>
        <v>0</v>
      </c>
      <c r="G34" s="156"/>
      <c r="H34" s="494"/>
    </row>
    <row r="35" spans="1:8" s="495" customFormat="1">
      <c r="A35" s="412"/>
      <c r="B35" s="512"/>
      <c r="C35" s="512"/>
      <c r="D35" s="512"/>
      <c r="E35" s="1060"/>
      <c r="F35" s="505"/>
      <c r="G35" s="156"/>
      <c r="H35" s="494"/>
    </row>
    <row r="36" spans="1:8" s="495" customFormat="1">
      <c r="A36" s="412"/>
      <c r="B36" s="507" t="s">
        <v>417</v>
      </c>
      <c r="C36" s="512"/>
      <c r="D36" s="512"/>
      <c r="E36" s="1060"/>
      <c r="F36" s="505"/>
      <c r="G36" s="156"/>
      <c r="H36" s="494"/>
    </row>
    <row r="37" spans="1:8" s="495" customFormat="1" ht="89.25">
      <c r="A37" s="412"/>
      <c r="B37" s="510" t="s">
        <v>418</v>
      </c>
      <c r="C37" s="466" t="s">
        <v>61</v>
      </c>
      <c r="D37" s="513">
        <v>1</v>
      </c>
      <c r="E37" s="1060"/>
      <c r="F37" s="505">
        <f>D37*E37</f>
        <v>0</v>
      </c>
      <c r="G37" s="156"/>
      <c r="H37" s="494"/>
    </row>
    <row r="38" spans="1:8" s="495" customFormat="1">
      <c r="A38" s="412"/>
      <c r="B38" s="506"/>
      <c r="C38" s="466"/>
      <c r="D38" s="466"/>
      <c r="E38" s="1060"/>
      <c r="F38" s="505"/>
      <c r="G38" s="156"/>
      <c r="H38" s="494"/>
    </row>
    <row r="39" spans="1:8" s="495" customFormat="1" ht="25.5">
      <c r="A39" s="412">
        <f>COUNT($A$5:A37)+1</f>
        <v>2</v>
      </c>
      <c r="B39" s="514" t="s">
        <v>419</v>
      </c>
      <c r="C39" s="515"/>
      <c r="D39" s="516"/>
      <c r="E39" s="1060"/>
      <c r="F39" s="505"/>
      <c r="G39" s="156"/>
      <c r="H39" s="494"/>
    </row>
    <row r="40" spans="1:8" s="495" customFormat="1">
      <c r="A40" s="412"/>
      <c r="B40" s="517" t="s">
        <v>420</v>
      </c>
      <c r="C40" s="466" t="s">
        <v>97</v>
      </c>
      <c r="D40" s="513">
        <v>1</v>
      </c>
      <c r="E40" s="1060"/>
      <c r="F40" s="505">
        <f>D40*E40</f>
        <v>0</v>
      </c>
      <c r="G40" s="156"/>
      <c r="H40" s="494"/>
    </row>
    <row r="41" spans="1:8" s="495" customFormat="1">
      <c r="A41" s="412"/>
      <c r="B41" s="517"/>
      <c r="E41" s="1061"/>
      <c r="G41" s="156"/>
      <c r="H41" s="494"/>
    </row>
    <row r="42" spans="1:8" s="495" customFormat="1">
      <c r="A42" s="412"/>
      <c r="B42" s="506"/>
      <c r="C42" s="466"/>
      <c r="D42" s="466"/>
      <c r="E42" s="1060"/>
      <c r="F42" s="505"/>
      <c r="G42" s="156"/>
      <c r="H42" s="494"/>
    </row>
    <row r="43" spans="1:8" s="495" customFormat="1">
      <c r="A43" s="412"/>
      <c r="B43" s="506"/>
      <c r="C43" s="466"/>
      <c r="D43" s="466"/>
      <c r="E43" s="1060"/>
      <c r="F43" s="505"/>
      <c r="G43" s="156"/>
      <c r="H43" s="494"/>
    </row>
    <row r="44" spans="1:8" s="495" customFormat="1">
      <c r="A44" s="412">
        <f>COUNT($A$5:A42)+1</f>
        <v>3</v>
      </c>
      <c r="B44" s="518" t="s">
        <v>421</v>
      </c>
      <c r="C44" s="466"/>
      <c r="D44" s="466"/>
      <c r="E44" s="1060"/>
      <c r="F44" s="505"/>
      <c r="G44" s="156"/>
      <c r="H44" s="494"/>
    </row>
    <row r="45" spans="1:8" s="495" customFormat="1">
      <c r="A45" s="412"/>
      <c r="B45" s="518"/>
      <c r="C45" s="466"/>
      <c r="D45" s="466"/>
      <c r="E45" s="1060"/>
      <c r="F45" s="505"/>
      <c r="G45" s="156"/>
      <c r="H45" s="494"/>
    </row>
    <row r="46" spans="1:8" s="495" customFormat="1" ht="76.5">
      <c r="A46" s="412"/>
      <c r="B46" s="504" t="s">
        <v>422</v>
      </c>
      <c r="C46" s="466"/>
      <c r="D46" s="466"/>
      <c r="E46" s="1060"/>
      <c r="F46" s="505"/>
      <c r="G46" s="156"/>
      <c r="H46" s="494"/>
    </row>
    <row r="47" spans="1:8" s="495" customFormat="1" ht="38.25">
      <c r="A47" s="412"/>
      <c r="B47" s="519" t="s">
        <v>423</v>
      </c>
      <c r="C47" s="466"/>
      <c r="D47" s="466"/>
      <c r="E47" s="1060"/>
      <c r="F47" s="505"/>
      <c r="G47" s="156"/>
      <c r="H47" s="494"/>
    </row>
    <row r="48" spans="1:8" s="495" customFormat="1" ht="25.5">
      <c r="A48" s="412"/>
      <c r="B48" s="519" t="s">
        <v>424</v>
      </c>
      <c r="C48" s="466"/>
      <c r="D48" s="466"/>
      <c r="E48" s="1060"/>
      <c r="F48" s="505"/>
      <c r="G48" s="156"/>
      <c r="H48" s="494"/>
    </row>
    <row r="49" spans="1:8" s="495" customFormat="1" ht="25.5">
      <c r="A49" s="412"/>
      <c r="B49" s="520" t="s">
        <v>425</v>
      </c>
      <c r="C49" s="466"/>
      <c r="D49" s="466"/>
      <c r="E49" s="1060"/>
      <c r="F49" s="505"/>
      <c r="G49" s="156"/>
      <c r="H49" s="494"/>
    </row>
    <row r="50" spans="1:8" s="495" customFormat="1">
      <c r="A50" s="412"/>
      <c r="B50" s="519" t="s">
        <v>426</v>
      </c>
      <c r="C50" s="466"/>
      <c r="D50" s="466"/>
      <c r="E50" s="1060"/>
      <c r="F50" s="505"/>
      <c r="G50" s="156"/>
      <c r="H50" s="494"/>
    </row>
    <row r="51" spans="1:8" s="495" customFormat="1" ht="25.5">
      <c r="A51" s="412"/>
      <c r="B51" s="519" t="s">
        <v>427</v>
      </c>
      <c r="C51" s="466"/>
      <c r="D51" s="466"/>
      <c r="E51" s="1060"/>
      <c r="F51" s="505"/>
      <c r="G51" s="156"/>
      <c r="H51" s="494"/>
    </row>
    <row r="52" spans="1:8" s="495" customFormat="1" ht="25.5">
      <c r="A52" s="412"/>
      <c r="B52" s="519" t="s">
        <v>428</v>
      </c>
      <c r="C52" s="466"/>
      <c r="D52" s="466"/>
      <c r="E52" s="1060"/>
      <c r="F52" s="505"/>
      <c r="G52" s="156"/>
      <c r="H52" s="494"/>
    </row>
    <row r="53" spans="1:8" s="495" customFormat="1">
      <c r="A53" s="412"/>
      <c r="B53" s="519" t="s">
        <v>429</v>
      </c>
      <c r="C53" s="466"/>
      <c r="D53" s="466"/>
      <c r="E53" s="1060"/>
      <c r="F53" s="505"/>
      <c r="G53" s="156"/>
      <c r="H53" s="494"/>
    </row>
    <row r="54" spans="1:8" s="495" customFormat="1">
      <c r="A54" s="412"/>
      <c r="B54" s="519" t="s">
        <v>430</v>
      </c>
      <c r="C54" s="466"/>
      <c r="D54" s="466"/>
      <c r="E54" s="1060"/>
      <c r="F54" s="505"/>
      <c r="G54" s="156"/>
      <c r="H54" s="494"/>
    </row>
    <row r="55" spans="1:8" s="495" customFormat="1">
      <c r="A55" s="412"/>
      <c r="B55" s="519" t="s">
        <v>431</v>
      </c>
      <c r="C55" s="466"/>
      <c r="D55" s="466"/>
      <c r="E55" s="1060"/>
      <c r="F55" s="505"/>
      <c r="G55" s="156"/>
      <c r="H55" s="494"/>
    </row>
    <row r="56" spans="1:8" s="495" customFormat="1">
      <c r="A56" s="412"/>
      <c r="B56" s="520" t="s">
        <v>432</v>
      </c>
      <c r="C56" s="466"/>
      <c r="D56" s="466"/>
      <c r="E56" s="1060"/>
      <c r="F56" s="505"/>
      <c r="G56" s="156"/>
      <c r="H56" s="494"/>
    </row>
    <row r="57" spans="1:8" s="495" customFormat="1">
      <c r="A57" s="412"/>
      <c r="B57" s="504"/>
      <c r="C57" s="466"/>
      <c r="D57" s="466"/>
      <c r="E57" s="1060"/>
      <c r="F57" s="505"/>
      <c r="G57" s="156"/>
      <c r="H57" s="494"/>
    </row>
    <row r="58" spans="1:8" s="495" customFormat="1" ht="25.5">
      <c r="A58" s="412"/>
      <c r="B58" s="521" t="s">
        <v>433</v>
      </c>
      <c r="C58" s="466" t="s">
        <v>97</v>
      </c>
      <c r="D58" s="522">
        <v>1</v>
      </c>
      <c r="E58" s="1060"/>
      <c r="F58" s="505">
        <f>D58*E58</f>
        <v>0</v>
      </c>
      <c r="G58" s="156"/>
      <c r="H58" s="494"/>
    </row>
    <row r="59" spans="1:8" s="495" customFormat="1">
      <c r="A59" s="412"/>
      <c r="B59" s="503"/>
      <c r="C59" s="466"/>
      <c r="D59" s="466"/>
      <c r="E59" s="1060"/>
      <c r="F59" s="505"/>
      <c r="G59" s="156"/>
      <c r="H59" s="494"/>
    </row>
    <row r="60" spans="1:8" s="495" customFormat="1">
      <c r="A60" s="412"/>
      <c r="B60" s="506"/>
      <c r="C60" s="466"/>
      <c r="D60" s="466"/>
      <c r="E60" s="1060"/>
      <c r="F60" s="505"/>
      <c r="G60" s="156"/>
      <c r="H60" s="494"/>
    </row>
    <row r="61" spans="1:8" s="495" customFormat="1">
      <c r="A61" s="412"/>
      <c r="B61" s="523" t="s">
        <v>434</v>
      </c>
      <c r="C61" s="466"/>
      <c r="D61" s="466"/>
      <c r="E61" s="1060"/>
      <c r="F61" s="505"/>
      <c r="G61" s="156"/>
      <c r="H61" s="494"/>
    </row>
    <row r="62" spans="1:8" s="495" customFormat="1">
      <c r="A62" s="412"/>
      <c r="B62" s="523"/>
      <c r="C62" s="466"/>
      <c r="D62" s="466"/>
      <c r="E62" s="1060"/>
      <c r="F62" s="505"/>
      <c r="G62" s="156"/>
      <c r="H62" s="494"/>
    </row>
    <row r="63" spans="1:8" s="495" customFormat="1" ht="25.5">
      <c r="A63" s="412">
        <f>COUNT($A$5:A61)+1</f>
        <v>4</v>
      </c>
      <c r="B63" s="518" t="s">
        <v>435</v>
      </c>
      <c r="C63" s="466"/>
      <c r="D63" s="466"/>
      <c r="E63" s="1060"/>
      <c r="F63" s="505"/>
      <c r="G63" s="156"/>
      <c r="H63" s="494"/>
    </row>
    <row r="64" spans="1:8" s="495" customFormat="1" ht="153">
      <c r="A64" s="412"/>
      <c r="B64" s="524" t="s">
        <v>436</v>
      </c>
      <c r="C64" s="466"/>
      <c r="D64" s="466"/>
      <c r="E64" s="1060"/>
      <c r="F64" s="505"/>
      <c r="G64" s="156"/>
      <c r="H64" s="494"/>
    </row>
    <row r="65" spans="1:8" s="495" customFormat="1" ht="38.25">
      <c r="A65" s="412"/>
      <c r="B65" s="504" t="s">
        <v>437</v>
      </c>
      <c r="C65" s="466" t="s">
        <v>61</v>
      </c>
      <c r="D65" s="522">
        <v>1</v>
      </c>
      <c r="E65" s="1060"/>
      <c r="F65" s="505">
        <f>D65*E65</f>
        <v>0</v>
      </c>
      <c r="G65" s="156"/>
      <c r="H65" s="494"/>
    </row>
    <row r="66" spans="1:8" s="495" customFormat="1">
      <c r="A66" s="412"/>
      <c r="B66" s="504"/>
      <c r="C66" s="466"/>
      <c r="D66" s="466"/>
      <c r="E66" s="1060"/>
      <c r="F66" s="505"/>
      <c r="G66" s="156"/>
      <c r="H66" s="494"/>
    </row>
    <row r="67" spans="1:8" s="495" customFormat="1" ht="25.5">
      <c r="A67" s="412">
        <f>COUNT($A$5:A66)+1</f>
        <v>5</v>
      </c>
      <c r="B67" s="525" t="s">
        <v>438</v>
      </c>
      <c r="C67" s="526"/>
      <c r="D67" s="527"/>
      <c r="E67" s="1060"/>
      <c r="F67" s="505"/>
      <c r="G67" s="156"/>
      <c r="H67" s="494"/>
    </row>
    <row r="68" spans="1:8" s="495" customFormat="1">
      <c r="A68" s="528"/>
      <c r="B68" s="529"/>
      <c r="C68" s="530"/>
      <c r="D68" s="531"/>
      <c r="E68" s="1060"/>
      <c r="F68" s="505"/>
      <c r="G68" s="156"/>
      <c r="H68" s="494"/>
    </row>
    <row r="69" spans="1:8" s="495" customFormat="1" ht="25.5">
      <c r="A69" s="532"/>
      <c r="B69" s="533" t="s">
        <v>439</v>
      </c>
      <c r="C69" s="534"/>
      <c r="D69" s="527"/>
      <c r="E69" s="1060"/>
      <c r="F69" s="505"/>
      <c r="G69" s="156"/>
      <c r="H69" s="494"/>
    </row>
    <row r="70" spans="1:8" s="495" customFormat="1">
      <c r="A70" s="535"/>
      <c r="B70" s="519" t="s">
        <v>440</v>
      </c>
      <c r="C70" s="530"/>
      <c r="D70" s="531"/>
      <c r="E70" s="1060"/>
      <c r="F70" s="505"/>
      <c r="G70" s="156"/>
      <c r="H70" s="494"/>
    </row>
    <row r="71" spans="1:8" s="495" customFormat="1" ht="25.5">
      <c r="A71" s="535"/>
      <c r="B71" s="519" t="s">
        <v>441</v>
      </c>
      <c r="C71" s="530"/>
      <c r="D71" s="531"/>
      <c r="E71" s="1060"/>
      <c r="F71" s="505"/>
      <c r="G71" s="156"/>
      <c r="H71" s="494"/>
    </row>
    <row r="72" spans="1:8" s="495" customFormat="1">
      <c r="A72" s="535"/>
      <c r="B72" s="519" t="s">
        <v>442</v>
      </c>
      <c r="C72" s="530"/>
      <c r="D72" s="531"/>
      <c r="E72" s="1060"/>
      <c r="F72" s="505"/>
      <c r="G72" s="156"/>
      <c r="H72" s="494"/>
    </row>
    <row r="73" spans="1:8" s="495" customFormat="1" ht="25.5">
      <c r="A73" s="528"/>
      <c r="B73" s="536" t="s">
        <v>443</v>
      </c>
      <c r="C73" s="466" t="s">
        <v>61</v>
      </c>
      <c r="D73" s="537">
        <v>1</v>
      </c>
      <c r="E73" s="1060"/>
      <c r="F73" s="505"/>
      <c r="G73" s="156"/>
      <c r="H73" s="494"/>
    </row>
    <row r="74" spans="1:8" s="495" customFormat="1">
      <c r="A74" s="538"/>
      <c r="B74" s="539"/>
      <c r="C74" s="540"/>
      <c r="D74" s="541"/>
      <c r="E74" s="1060"/>
      <c r="F74" s="505"/>
      <c r="G74" s="156"/>
      <c r="H74" s="494"/>
    </row>
    <row r="75" spans="1:8" s="495" customFormat="1">
      <c r="A75" s="528"/>
      <c r="B75" s="533" t="s">
        <v>444</v>
      </c>
      <c r="C75" s="530"/>
      <c r="D75" s="522"/>
      <c r="E75" s="1060"/>
      <c r="F75" s="505"/>
      <c r="G75" s="156"/>
      <c r="H75" s="494"/>
    </row>
    <row r="76" spans="1:8" s="495" customFormat="1">
      <c r="A76" s="542"/>
      <c r="B76" s="521" t="s">
        <v>445</v>
      </c>
      <c r="C76" s="466" t="s">
        <v>61</v>
      </c>
      <c r="D76" s="522">
        <v>1</v>
      </c>
      <c r="E76" s="1060"/>
      <c r="F76" s="505"/>
      <c r="G76" s="156"/>
      <c r="H76" s="494"/>
    </row>
    <row r="77" spans="1:8" s="495" customFormat="1">
      <c r="A77" s="542"/>
      <c r="B77" s="521" t="s">
        <v>446</v>
      </c>
      <c r="C77" s="466" t="s">
        <v>61</v>
      </c>
      <c r="D77" s="522">
        <v>1</v>
      </c>
      <c r="E77" s="1060"/>
      <c r="F77" s="505"/>
      <c r="G77" s="156"/>
      <c r="H77" s="494"/>
    </row>
    <row r="78" spans="1:8" s="495" customFormat="1">
      <c r="A78" s="542"/>
      <c r="B78" s="521" t="s">
        <v>447</v>
      </c>
      <c r="C78" s="466" t="s">
        <v>61</v>
      </c>
      <c r="D78" s="522">
        <v>1</v>
      </c>
      <c r="E78" s="1060"/>
      <c r="F78" s="505"/>
      <c r="G78" s="156"/>
      <c r="H78" s="494"/>
    </row>
    <row r="79" spans="1:8" s="495" customFormat="1">
      <c r="A79" s="543"/>
      <c r="B79" s="544"/>
      <c r="C79" s="545"/>
      <c r="D79" s="546"/>
      <c r="E79" s="1060"/>
      <c r="F79" s="505"/>
      <c r="G79" s="156"/>
      <c r="H79" s="494"/>
    </row>
    <row r="80" spans="1:8" s="495" customFormat="1" ht="25.5">
      <c r="A80" s="538"/>
      <c r="B80" s="533" t="s">
        <v>448</v>
      </c>
      <c r="C80" s="545"/>
      <c r="D80" s="546"/>
      <c r="E80" s="1060"/>
      <c r="F80" s="505"/>
      <c r="G80" s="156"/>
      <c r="H80" s="494"/>
    </row>
    <row r="81" spans="1:8" s="495" customFormat="1" ht="25.5">
      <c r="A81" s="537"/>
      <c r="B81" s="519" t="s">
        <v>449</v>
      </c>
      <c r="C81" s="466" t="s">
        <v>61</v>
      </c>
      <c r="D81" s="537">
        <v>1</v>
      </c>
      <c r="E81" s="1060"/>
      <c r="F81" s="505"/>
      <c r="G81" s="156"/>
      <c r="H81" s="494"/>
    </row>
    <row r="82" spans="1:8" s="495" customFormat="1" ht="25.5">
      <c r="A82" s="542"/>
      <c r="B82" s="547" t="s">
        <v>450</v>
      </c>
      <c r="C82" s="466" t="s">
        <v>61</v>
      </c>
      <c r="D82" s="548" t="s">
        <v>451</v>
      </c>
      <c r="E82" s="1060"/>
      <c r="F82" s="505"/>
      <c r="G82" s="156"/>
      <c r="H82" s="494"/>
    </row>
    <row r="83" spans="1:8" s="495" customFormat="1" ht="25.5">
      <c r="A83" s="537"/>
      <c r="B83" s="519" t="s">
        <v>452</v>
      </c>
      <c r="C83" s="466" t="s">
        <v>61</v>
      </c>
      <c r="D83" s="537">
        <v>1</v>
      </c>
      <c r="E83" s="1060"/>
      <c r="F83" s="505"/>
      <c r="G83" s="156"/>
      <c r="H83" s="494"/>
    </row>
    <row r="84" spans="1:8" s="495" customFormat="1" ht="25.5">
      <c r="A84" s="537"/>
      <c r="B84" s="521" t="s">
        <v>453</v>
      </c>
      <c r="C84" s="466" t="s">
        <v>61</v>
      </c>
      <c r="D84" s="537">
        <v>1</v>
      </c>
      <c r="E84" s="1060"/>
      <c r="F84" s="505"/>
      <c r="G84" s="156"/>
      <c r="H84" s="494"/>
    </row>
    <row r="85" spans="1:8" s="495" customFormat="1">
      <c r="A85" s="543"/>
      <c r="B85" s="533"/>
      <c r="C85" s="549"/>
      <c r="D85" s="537"/>
      <c r="E85" s="1060"/>
      <c r="F85" s="505"/>
      <c r="G85" s="156"/>
      <c r="H85" s="494"/>
    </row>
    <row r="86" spans="1:8" s="495" customFormat="1" ht="25.5">
      <c r="A86" s="538"/>
      <c r="B86" s="533" t="s">
        <v>454</v>
      </c>
      <c r="C86" s="545"/>
      <c r="D86" s="546"/>
      <c r="E86" s="1060"/>
      <c r="F86" s="505"/>
      <c r="G86" s="156"/>
      <c r="H86" s="494"/>
    </row>
    <row r="87" spans="1:8" s="495" customFormat="1" ht="25.5">
      <c r="A87" s="537"/>
      <c r="B87" s="519" t="s">
        <v>455</v>
      </c>
      <c r="C87" s="466" t="s">
        <v>61</v>
      </c>
      <c r="D87" s="548" t="s">
        <v>456</v>
      </c>
      <c r="E87" s="1060"/>
      <c r="F87" s="505"/>
      <c r="G87" s="156"/>
      <c r="H87" s="494"/>
    </row>
    <row r="88" spans="1:8" s="495" customFormat="1" ht="25.5">
      <c r="A88" s="550"/>
      <c r="B88" s="521" t="s">
        <v>453</v>
      </c>
      <c r="C88" s="466" t="s">
        <v>61</v>
      </c>
      <c r="D88" s="548" t="s">
        <v>456</v>
      </c>
      <c r="E88" s="1060"/>
      <c r="F88" s="505"/>
      <c r="G88" s="156"/>
      <c r="H88" s="494"/>
    </row>
    <row r="89" spans="1:8" s="495" customFormat="1">
      <c r="A89" s="542"/>
      <c r="B89" s="529"/>
      <c r="C89" s="530" t="s">
        <v>97</v>
      </c>
      <c r="D89" s="522">
        <v>1</v>
      </c>
      <c r="E89" s="1060"/>
      <c r="F89" s="505">
        <f>D89*E89</f>
        <v>0</v>
      </c>
      <c r="G89" s="156"/>
      <c r="H89" s="494"/>
    </row>
    <row r="90" spans="1:8" s="495" customFormat="1">
      <c r="A90" s="528"/>
      <c r="B90" s="502"/>
      <c r="C90" s="551"/>
      <c r="D90" s="551"/>
      <c r="E90" s="1060"/>
      <c r="F90" s="505"/>
      <c r="G90" s="156"/>
      <c r="H90" s="494"/>
    </row>
    <row r="91" spans="1:8" s="495" customFormat="1">
      <c r="A91" s="412">
        <f>COUNT($A$5:A89)+1</f>
        <v>6</v>
      </c>
      <c r="B91" s="552" t="s">
        <v>457</v>
      </c>
      <c r="C91" s="551"/>
      <c r="D91" s="551"/>
      <c r="E91" s="1060"/>
      <c r="F91" s="505"/>
      <c r="G91" s="156"/>
      <c r="H91" s="494"/>
    </row>
    <row r="92" spans="1:8" s="495" customFormat="1">
      <c r="A92" s="553"/>
      <c r="B92" s="552"/>
      <c r="C92" s="551"/>
      <c r="D92" s="551"/>
      <c r="E92" s="1060"/>
      <c r="F92" s="505"/>
      <c r="G92" s="156"/>
      <c r="H92" s="494"/>
    </row>
    <row r="93" spans="1:8" s="495" customFormat="1">
      <c r="A93" s="553"/>
      <c r="B93" s="554" t="s">
        <v>458</v>
      </c>
      <c r="C93" s="466" t="s">
        <v>61</v>
      </c>
      <c r="D93" s="537">
        <v>1</v>
      </c>
      <c r="E93" s="1060"/>
      <c r="F93" s="505"/>
      <c r="G93" s="156"/>
      <c r="H93" s="494"/>
    </row>
    <row r="94" spans="1:8" s="495" customFormat="1" ht="63.75">
      <c r="A94" s="555"/>
      <c r="B94" s="554" t="s">
        <v>459</v>
      </c>
      <c r="C94" s="466" t="s">
        <v>61</v>
      </c>
      <c r="D94" s="537">
        <v>1</v>
      </c>
      <c r="E94" s="1060"/>
      <c r="F94" s="505"/>
      <c r="G94" s="156"/>
      <c r="H94" s="494"/>
    </row>
    <row r="95" spans="1:8" s="495" customFormat="1">
      <c r="A95" s="555"/>
      <c r="B95" s="554" t="s">
        <v>460</v>
      </c>
      <c r="C95" s="466" t="s">
        <v>61</v>
      </c>
      <c r="D95" s="537">
        <v>1</v>
      </c>
      <c r="E95" s="1060"/>
      <c r="F95" s="505"/>
      <c r="G95" s="156"/>
      <c r="H95" s="494"/>
    </row>
    <row r="96" spans="1:8" s="495" customFormat="1" ht="25.5">
      <c r="A96" s="555"/>
      <c r="B96" s="554" t="s">
        <v>461</v>
      </c>
      <c r="C96" s="466" t="s">
        <v>61</v>
      </c>
      <c r="D96" s="537">
        <v>1</v>
      </c>
      <c r="E96" s="1060"/>
      <c r="F96" s="505"/>
      <c r="G96" s="156"/>
      <c r="H96" s="494"/>
    </row>
    <row r="97" spans="1:8" s="495" customFormat="1">
      <c r="A97" s="412"/>
      <c r="B97" s="506"/>
      <c r="C97" s="530" t="s">
        <v>97</v>
      </c>
      <c r="D97" s="522">
        <v>1</v>
      </c>
      <c r="E97" s="1060"/>
      <c r="F97" s="505">
        <f>D97*E97</f>
        <v>0</v>
      </c>
      <c r="G97" s="156"/>
      <c r="H97" s="494"/>
    </row>
    <row r="98" spans="1:8" s="495" customFormat="1">
      <c r="A98" s="412"/>
      <c r="B98" s="517"/>
      <c r="C98" s="556"/>
      <c r="D98" s="556"/>
      <c r="E98" s="1059"/>
      <c r="F98" s="498"/>
      <c r="G98" s="156"/>
      <c r="H98" s="494"/>
    </row>
    <row r="99" spans="1:8" s="402" customFormat="1">
      <c r="A99" s="105"/>
      <c r="B99" s="491" t="s">
        <v>462</v>
      </c>
      <c r="C99" s="105"/>
      <c r="D99" s="408"/>
      <c r="E99" s="1058"/>
      <c r="F99" s="493"/>
      <c r="G99" s="401"/>
      <c r="H99" s="482"/>
    </row>
    <row r="100" spans="1:8" s="495" customFormat="1" ht="25.5">
      <c r="A100" s="412">
        <f>COUNT($A$5:A99)+1</f>
        <v>7</v>
      </c>
      <c r="B100" s="552" t="s">
        <v>463</v>
      </c>
      <c r="C100" s="557"/>
      <c r="D100" s="557"/>
      <c r="E100" s="1059"/>
      <c r="F100" s="498"/>
      <c r="G100" s="156"/>
      <c r="H100" s="494"/>
    </row>
    <row r="101" spans="1:8" s="495" customFormat="1">
      <c r="A101" s="412"/>
      <c r="B101" s="558" t="s">
        <v>464</v>
      </c>
      <c r="C101" s="189"/>
      <c r="D101" s="557"/>
      <c r="E101" s="1059"/>
      <c r="F101" s="498"/>
      <c r="G101" s="156"/>
      <c r="H101" s="494"/>
    </row>
    <row r="102" spans="1:8" s="495" customFormat="1">
      <c r="A102" s="412"/>
      <c r="B102" s="559" t="s">
        <v>465</v>
      </c>
      <c r="C102" s="189"/>
      <c r="D102" s="557"/>
      <c r="E102" s="1059"/>
      <c r="F102" s="498"/>
      <c r="G102" s="156"/>
      <c r="H102" s="494"/>
    </row>
    <row r="103" spans="1:8" s="495" customFormat="1">
      <c r="A103" s="412"/>
      <c r="B103" s="559" t="s">
        <v>466</v>
      </c>
      <c r="C103" s="189"/>
      <c r="D103" s="557"/>
      <c r="E103" s="1059"/>
      <c r="F103" s="498"/>
      <c r="G103" s="156"/>
      <c r="H103" s="494"/>
    </row>
    <row r="104" spans="1:8" s="495" customFormat="1">
      <c r="A104" s="412"/>
      <c r="B104" s="559" t="s">
        <v>467</v>
      </c>
      <c r="C104" s="189"/>
      <c r="D104" s="557"/>
      <c r="E104" s="1059"/>
      <c r="F104" s="498"/>
      <c r="G104" s="156"/>
      <c r="H104" s="494"/>
    </row>
    <row r="105" spans="1:8" s="495" customFormat="1">
      <c r="A105" s="412"/>
      <c r="B105" s="559" t="s">
        <v>468</v>
      </c>
      <c r="C105" s="189"/>
      <c r="D105" s="557"/>
      <c r="E105" s="1059"/>
      <c r="F105" s="498"/>
      <c r="G105" s="156"/>
      <c r="H105" s="494"/>
    </row>
    <row r="106" spans="1:8" s="495" customFormat="1">
      <c r="A106" s="412"/>
      <c r="B106" s="559" t="s">
        <v>469</v>
      </c>
      <c r="C106" s="189"/>
      <c r="D106" s="557"/>
      <c r="E106" s="1059"/>
      <c r="F106" s="498"/>
      <c r="G106" s="156"/>
      <c r="H106" s="494"/>
    </row>
    <row r="107" spans="1:8" s="495" customFormat="1">
      <c r="A107" s="412"/>
      <c r="B107" s="559" t="s">
        <v>470</v>
      </c>
      <c r="C107" s="189"/>
      <c r="D107" s="557"/>
      <c r="E107" s="1059"/>
      <c r="F107" s="498"/>
      <c r="G107" s="156"/>
      <c r="H107" s="494"/>
    </row>
    <row r="108" spans="1:8" s="495" customFormat="1">
      <c r="A108" s="412"/>
      <c r="B108" s="559" t="s">
        <v>471</v>
      </c>
      <c r="C108" s="189"/>
      <c r="D108" s="557"/>
      <c r="E108" s="1059"/>
      <c r="F108" s="498"/>
      <c r="G108" s="156"/>
      <c r="H108" s="494"/>
    </row>
    <row r="109" spans="1:8" s="495" customFormat="1">
      <c r="A109" s="412"/>
      <c r="B109" s="559" t="s">
        <v>472</v>
      </c>
      <c r="C109" s="189"/>
      <c r="D109" s="557"/>
      <c r="E109" s="1059"/>
      <c r="F109" s="498"/>
      <c r="G109" s="156"/>
      <c r="H109" s="494"/>
    </row>
    <row r="110" spans="1:8" s="495" customFormat="1">
      <c r="A110" s="412"/>
      <c r="B110" s="558"/>
      <c r="C110" s="189"/>
      <c r="D110" s="557"/>
      <c r="E110" s="1059"/>
      <c r="F110" s="498"/>
      <c r="G110" s="156"/>
      <c r="H110" s="494"/>
    </row>
    <row r="111" spans="1:8" s="495" customFormat="1" ht="63.75">
      <c r="A111" s="412"/>
      <c r="B111" s="560" t="s">
        <v>473</v>
      </c>
      <c r="C111" s="189"/>
      <c r="D111" s="557"/>
      <c r="E111" s="1059"/>
      <c r="F111" s="498"/>
      <c r="G111" s="156"/>
      <c r="H111" s="494"/>
    </row>
    <row r="112" spans="1:8" s="495" customFormat="1" ht="25.5">
      <c r="A112" s="412"/>
      <c r="B112" s="560" t="s">
        <v>474</v>
      </c>
      <c r="C112" s="189"/>
      <c r="D112" s="557"/>
      <c r="E112" s="1059"/>
      <c r="F112" s="498"/>
      <c r="G112" s="156"/>
      <c r="H112" s="494"/>
    </row>
    <row r="113" spans="1:8" s="495" customFormat="1" ht="51">
      <c r="A113" s="412"/>
      <c r="B113" s="560" t="s">
        <v>475</v>
      </c>
      <c r="C113" s="189"/>
      <c r="D113" s="557"/>
      <c r="E113" s="1059"/>
      <c r="F113" s="498"/>
      <c r="G113" s="156"/>
      <c r="H113" s="494"/>
    </row>
    <row r="114" spans="1:8" s="495" customFormat="1" ht="51">
      <c r="A114" s="412"/>
      <c r="B114" s="560" t="s">
        <v>476</v>
      </c>
      <c r="C114" s="189"/>
      <c r="D114" s="557"/>
      <c r="E114" s="1059"/>
      <c r="F114" s="498"/>
      <c r="G114" s="156"/>
      <c r="H114" s="494"/>
    </row>
    <row r="115" spans="1:8" s="495" customFormat="1" ht="51">
      <c r="A115" s="412"/>
      <c r="B115" s="560" t="s">
        <v>477</v>
      </c>
      <c r="C115" s="189"/>
      <c r="D115" s="557"/>
      <c r="E115" s="1059"/>
      <c r="F115" s="498"/>
      <c r="G115" s="156"/>
      <c r="H115" s="494"/>
    </row>
    <row r="116" spans="1:8" s="495" customFormat="1">
      <c r="A116" s="412"/>
      <c r="B116" s="558"/>
      <c r="C116" s="189"/>
      <c r="D116" s="557"/>
      <c r="E116" s="1059"/>
      <c r="F116" s="498"/>
      <c r="G116" s="156"/>
      <c r="H116" s="494"/>
    </row>
    <row r="117" spans="1:8" s="495" customFormat="1" ht="25.5">
      <c r="A117" s="412"/>
      <c r="B117" s="561" t="s">
        <v>478</v>
      </c>
      <c r="C117" s="189"/>
      <c r="D117" s="557"/>
      <c r="E117" s="1059"/>
      <c r="F117" s="498"/>
      <c r="G117" s="156"/>
      <c r="H117" s="494"/>
    </row>
    <row r="118" spans="1:8" s="495" customFormat="1">
      <c r="A118" s="412"/>
      <c r="B118" s="559" t="s">
        <v>479</v>
      </c>
      <c r="C118" s="189"/>
      <c r="D118" s="557"/>
      <c r="E118" s="1059"/>
      <c r="F118" s="498"/>
      <c r="G118" s="156"/>
      <c r="H118" s="494"/>
    </row>
    <row r="119" spans="1:8" s="495" customFormat="1">
      <c r="A119" s="412"/>
      <c r="B119" s="559" t="s">
        <v>480</v>
      </c>
      <c r="C119" s="189"/>
      <c r="D119" s="557"/>
      <c r="E119" s="1059"/>
      <c r="F119" s="498"/>
      <c r="G119" s="156"/>
      <c r="H119" s="494"/>
    </row>
    <row r="120" spans="1:8" s="495" customFormat="1">
      <c r="A120" s="412"/>
      <c r="B120" s="559" t="s">
        <v>481</v>
      </c>
      <c r="C120" s="189"/>
      <c r="D120" s="557"/>
      <c r="E120" s="1059"/>
      <c r="F120" s="498"/>
      <c r="G120" s="156"/>
      <c r="H120" s="494"/>
    </row>
    <row r="121" spans="1:8" s="495" customFormat="1" ht="25.5">
      <c r="A121" s="412"/>
      <c r="B121" s="559" t="s">
        <v>482</v>
      </c>
      <c r="C121" s="189"/>
      <c r="D121" s="557"/>
      <c r="E121" s="1059"/>
      <c r="F121" s="498"/>
      <c r="G121" s="156"/>
      <c r="H121" s="494"/>
    </row>
    <row r="122" spans="1:8" s="495" customFormat="1" ht="25.5">
      <c r="A122" s="412"/>
      <c r="B122" s="559" t="s">
        <v>483</v>
      </c>
      <c r="C122" s="189"/>
      <c r="D122" s="557"/>
      <c r="E122" s="1059"/>
      <c r="F122" s="498"/>
      <c r="G122" s="156"/>
      <c r="H122" s="494"/>
    </row>
    <row r="123" spans="1:8" s="495" customFormat="1">
      <c r="A123" s="412"/>
      <c r="B123" s="559" t="s">
        <v>484</v>
      </c>
      <c r="C123" s="189"/>
      <c r="D123" s="557"/>
      <c r="E123" s="1059"/>
      <c r="F123" s="498"/>
      <c r="G123" s="156"/>
      <c r="H123" s="494"/>
    </row>
    <row r="124" spans="1:8" s="495" customFormat="1">
      <c r="A124" s="412"/>
      <c r="B124" s="559" t="s">
        <v>485</v>
      </c>
      <c r="C124" s="189"/>
      <c r="D124" s="557"/>
      <c r="E124" s="1059"/>
      <c r="F124" s="498"/>
      <c r="G124" s="156"/>
      <c r="H124" s="494"/>
    </row>
    <row r="125" spans="1:8" s="495" customFormat="1" ht="25.5">
      <c r="A125" s="412"/>
      <c r="B125" s="559" t="s">
        <v>486</v>
      </c>
      <c r="C125" s="189"/>
      <c r="D125" s="557"/>
      <c r="E125" s="1059"/>
      <c r="F125" s="498"/>
      <c r="G125" s="156"/>
      <c r="H125" s="494"/>
    </row>
    <row r="126" spans="1:8" s="495" customFormat="1">
      <c r="A126" s="412"/>
      <c r="B126" s="558"/>
      <c r="C126" s="189"/>
      <c r="D126" s="557"/>
      <c r="E126" s="1059"/>
      <c r="F126" s="498"/>
      <c r="G126" s="156"/>
      <c r="H126" s="494"/>
    </row>
    <row r="127" spans="1:8" s="495" customFormat="1">
      <c r="A127" s="412"/>
      <c r="B127" s="561" t="s">
        <v>487</v>
      </c>
      <c r="C127" s="189"/>
      <c r="D127" s="557"/>
      <c r="E127" s="1059"/>
      <c r="F127" s="498"/>
      <c r="G127" s="156"/>
      <c r="H127" s="494"/>
    </row>
    <row r="128" spans="1:8" s="495" customFormat="1">
      <c r="A128" s="412"/>
      <c r="B128" s="559" t="s">
        <v>488</v>
      </c>
      <c r="C128" s="562"/>
      <c r="D128" s="557"/>
      <c r="E128" s="1059"/>
      <c r="F128" s="498"/>
      <c r="G128" s="156"/>
      <c r="H128" s="494"/>
    </row>
    <row r="129" spans="1:8" s="495" customFormat="1">
      <c r="A129" s="412"/>
      <c r="B129" s="559" t="s">
        <v>489</v>
      </c>
      <c r="C129" s="562"/>
      <c r="D129" s="557"/>
      <c r="E129" s="1059"/>
      <c r="F129" s="498"/>
      <c r="G129" s="156"/>
      <c r="H129" s="494"/>
    </row>
    <row r="130" spans="1:8" s="495" customFormat="1">
      <c r="A130" s="412"/>
      <c r="B130" s="559" t="s">
        <v>490</v>
      </c>
      <c r="C130" s="562"/>
      <c r="D130" s="557"/>
      <c r="E130" s="1059"/>
      <c r="F130" s="498"/>
      <c r="G130" s="156"/>
      <c r="H130" s="494"/>
    </row>
    <row r="131" spans="1:8" s="495" customFormat="1">
      <c r="A131" s="412"/>
      <c r="B131" s="559" t="s">
        <v>491</v>
      </c>
      <c r="C131" s="562"/>
      <c r="D131" s="557"/>
      <c r="E131" s="1059"/>
      <c r="F131" s="498"/>
      <c r="G131" s="156"/>
      <c r="H131" s="494"/>
    </row>
    <row r="132" spans="1:8" s="495" customFormat="1">
      <c r="A132" s="412"/>
      <c r="B132" s="558"/>
      <c r="C132" s="189"/>
      <c r="D132" s="557"/>
      <c r="E132" s="1059"/>
      <c r="F132" s="498"/>
      <c r="G132" s="156"/>
      <c r="H132" s="494"/>
    </row>
    <row r="133" spans="1:8" s="495" customFormat="1">
      <c r="A133" s="412"/>
      <c r="B133" s="558" t="s">
        <v>492</v>
      </c>
      <c r="C133" s="189"/>
      <c r="D133" s="557"/>
      <c r="E133" s="1059"/>
      <c r="F133" s="498"/>
      <c r="G133" s="156"/>
      <c r="H133" s="494"/>
    </row>
    <row r="134" spans="1:8" s="495" customFormat="1">
      <c r="A134" s="412"/>
      <c r="B134" s="558" t="s">
        <v>493</v>
      </c>
      <c r="C134" s="189"/>
      <c r="D134" s="557"/>
      <c r="E134" s="1059"/>
      <c r="F134" s="498"/>
      <c r="G134" s="156"/>
      <c r="H134" s="494"/>
    </row>
    <row r="135" spans="1:8" s="495" customFormat="1">
      <c r="A135" s="412"/>
      <c r="B135" s="558"/>
      <c r="C135" s="189"/>
      <c r="D135" s="557"/>
      <c r="E135" s="1059"/>
      <c r="F135" s="498"/>
      <c r="G135" s="156"/>
      <c r="H135" s="494"/>
    </row>
    <row r="136" spans="1:8" s="495" customFormat="1">
      <c r="A136" s="563" t="s">
        <v>110</v>
      </c>
      <c r="B136" s="564" t="s">
        <v>494</v>
      </c>
      <c r="C136" s="189" t="s">
        <v>61</v>
      </c>
      <c r="D136" s="557">
        <v>1</v>
      </c>
      <c r="E136" s="1060"/>
      <c r="F136" s="505"/>
      <c r="G136" s="156"/>
      <c r="H136" s="494"/>
    </row>
    <row r="137" spans="1:8" s="495" customFormat="1">
      <c r="A137" s="412"/>
      <c r="B137" s="558"/>
      <c r="C137" s="189"/>
      <c r="D137" s="557"/>
      <c r="E137" s="1059"/>
      <c r="F137" s="498"/>
      <c r="G137" s="156"/>
      <c r="H137" s="494"/>
    </row>
    <row r="138" spans="1:8" s="495" customFormat="1">
      <c r="A138" s="412"/>
      <c r="B138" s="561" t="s">
        <v>495</v>
      </c>
      <c r="C138" s="189"/>
      <c r="D138" s="557"/>
      <c r="E138" s="1059"/>
      <c r="F138" s="498"/>
      <c r="G138" s="156"/>
      <c r="H138" s="494"/>
    </row>
    <row r="139" spans="1:8" s="495" customFormat="1">
      <c r="A139" s="412"/>
      <c r="B139" s="558"/>
      <c r="C139" s="189"/>
      <c r="D139" s="557"/>
      <c r="E139" s="1059"/>
      <c r="F139" s="498"/>
      <c r="G139" s="156"/>
      <c r="H139" s="494"/>
    </row>
    <row r="140" spans="1:8" s="495" customFormat="1" ht="38.25">
      <c r="A140" s="412"/>
      <c r="B140" s="561" t="s">
        <v>496</v>
      </c>
      <c r="C140" s="189"/>
      <c r="D140" s="557"/>
      <c r="E140" s="1059"/>
      <c r="F140" s="498"/>
      <c r="G140" s="156"/>
      <c r="H140" s="494"/>
    </row>
    <row r="141" spans="1:8" s="495" customFormat="1" ht="76.5">
      <c r="A141" s="412"/>
      <c r="B141" s="561" t="s">
        <v>497</v>
      </c>
      <c r="C141" s="189"/>
      <c r="D141" s="557"/>
      <c r="E141" s="1059"/>
      <c r="F141" s="498"/>
      <c r="G141" s="156"/>
      <c r="H141" s="494"/>
    </row>
    <row r="142" spans="1:8" s="495" customFormat="1" ht="89.25">
      <c r="A142" s="412"/>
      <c r="B142" s="561" t="s">
        <v>498</v>
      </c>
      <c r="C142" s="189"/>
      <c r="D142" s="557"/>
      <c r="E142" s="1059"/>
      <c r="F142" s="498"/>
      <c r="G142" s="156"/>
      <c r="H142" s="494"/>
    </row>
    <row r="143" spans="1:8" s="495" customFormat="1">
      <c r="A143" s="412"/>
      <c r="B143" s="558"/>
      <c r="C143" s="189"/>
      <c r="D143" s="557"/>
      <c r="E143" s="1059"/>
      <c r="F143" s="498"/>
      <c r="G143" s="156"/>
      <c r="H143" s="494"/>
    </row>
    <row r="144" spans="1:8" s="495" customFormat="1">
      <c r="A144" s="412"/>
      <c r="B144" s="558" t="s">
        <v>499</v>
      </c>
      <c r="C144" s="189"/>
      <c r="D144" s="557"/>
      <c r="E144" s="1059"/>
      <c r="F144" s="498"/>
      <c r="G144" s="156"/>
      <c r="H144" s="494"/>
    </row>
    <row r="145" spans="1:19" s="495" customFormat="1">
      <c r="A145" s="412"/>
      <c r="B145" s="559" t="s">
        <v>500</v>
      </c>
      <c r="C145" s="189"/>
      <c r="D145" s="557"/>
      <c r="E145" s="1059"/>
      <c r="F145" s="498"/>
      <c r="G145" s="156"/>
      <c r="H145" s="494"/>
    </row>
    <row r="146" spans="1:19" s="495" customFormat="1">
      <c r="A146" s="412"/>
      <c r="B146" s="559" t="s">
        <v>501</v>
      </c>
      <c r="C146" s="189"/>
      <c r="D146" s="557"/>
      <c r="E146" s="1059"/>
      <c r="F146" s="498"/>
      <c r="G146" s="156"/>
      <c r="H146" s="494"/>
    </row>
    <row r="147" spans="1:19" s="495" customFormat="1">
      <c r="A147" s="412"/>
      <c r="B147" s="559" t="s">
        <v>502</v>
      </c>
      <c r="C147" s="189"/>
      <c r="D147" s="557"/>
      <c r="E147" s="1059"/>
      <c r="F147" s="498"/>
      <c r="G147" s="156"/>
      <c r="H147" s="494"/>
    </row>
    <row r="148" spans="1:19" s="495" customFormat="1">
      <c r="A148" s="412"/>
      <c r="B148" s="559" t="s">
        <v>503</v>
      </c>
      <c r="C148" s="189"/>
      <c r="D148" s="557"/>
      <c r="E148" s="1059"/>
      <c r="F148" s="498"/>
      <c r="G148" s="156"/>
      <c r="H148" s="494"/>
    </row>
    <row r="149" spans="1:19" s="495" customFormat="1">
      <c r="A149" s="412"/>
      <c r="B149" s="559" t="s">
        <v>504</v>
      </c>
      <c r="C149" s="189"/>
      <c r="D149" s="557"/>
      <c r="E149" s="1059"/>
      <c r="F149" s="498"/>
      <c r="G149" s="156"/>
      <c r="H149" s="494"/>
    </row>
    <row r="150" spans="1:19" s="495" customFormat="1">
      <c r="A150" s="412"/>
      <c r="B150" s="558"/>
      <c r="C150" s="189"/>
      <c r="D150" s="557"/>
      <c r="E150" s="1059"/>
      <c r="F150" s="498"/>
      <c r="G150" s="156"/>
      <c r="H150" s="494"/>
    </row>
    <row r="151" spans="1:19" s="495" customFormat="1" ht="38.25">
      <c r="A151" s="412"/>
      <c r="B151" s="561" t="s">
        <v>505</v>
      </c>
      <c r="C151" s="189"/>
      <c r="D151" s="557"/>
      <c r="E151" s="1059"/>
      <c r="F151" s="498"/>
      <c r="G151" s="156"/>
      <c r="H151" s="494"/>
    </row>
    <row r="152" spans="1:19" s="495" customFormat="1">
      <c r="A152" s="412"/>
      <c r="B152" s="558"/>
      <c r="C152" s="189"/>
      <c r="D152" s="557"/>
      <c r="E152" s="1059"/>
      <c r="F152" s="498"/>
      <c r="G152" s="156"/>
      <c r="H152" s="494"/>
    </row>
    <row r="153" spans="1:19" s="495" customFormat="1" ht="51">
      <c r="A153" s="412"/>
      <c r="B153" s="561" t="s">
        <v>506</v>
      </c>
      <c r="C153" s="189"/>
      <c r="D153" s="557"/>
      <c r="E153" s="1059"/>
      <c r="F153" s="498"/>
      <c r="G153" s="156"/>
      <c r="H153" s="494"/>
    </row>
    <row r="154" spans="1:19" s="495" customFormat="1" ht="60.75">
      <c r="A154" s="412"/>
      <c r="B154" s="561" t="s">
        <v>507</v>
      </c>
      <c r="C154" s="550"/>
      <c r="D154" s="551"/>
      <c r="E154" s="1059"/>
      <c r="F154" s="498"/>
      <c r="G154" s="156"/>
      <c r="H154" s="494"/>
    </row>
    <row r="155" spans="1:19" s="495" customFormat="1">
      <c r="A155" s="412"/>
      <c r="B155" s="503"/>
      <c r="C155" s="466" t="s">
        <v>97</v>
      </c>
      <c r="D155" s="522">
        <v>1</v>
      </c>
      <c r="E155" s="1060"/>
      <c r="F155" s="505">
        <f>D155*E155</f>
        <v>0</v>
      </c>
      <c r="G155" s="156"/>
      <c r="H155" s="494"/>
    </row>
    <row r="156" spans="1:19" s="495" customFormat="1">
      <c r="A156" s="412"/>
      <c r="B156" s="503"/>
      <c r="C156" s="550"/>
      <c r="D156" s="551"/>
      <c r="E156" s="1059"/>
      <c r="F156" s="498"/>
      <c r="G156" s="156"/>
      <c r="H156" s="494"/>
    </row>
    <row r="157" spans="1:19" s="495" customFormat="1" ht="15">
      <c r="A157" s="412">
        <f>COUNT($A$5:A156)+1</f>
        <v>8</v>
      </c>
      <c r="B157" s="552" t="s">
        <v>508</v>
      </c>
      <c r="C157" s="557"/>
      <c r="D157" s="565"/>
      <c r="E157" s="1059"/>
      <c r="F157" s="498"/>
      <c r="G157" s="354"/>
      <c r="H157" s="566"/>
    </row>
    <row r="158" spans="1:19" s="573" customFormat="1" ht="38.25">
      <c r="A158" s="567"/>
      <c r="B158" s="502" t="s">
        <v>509</v>
      </c>
      <c r="C158" s="568"/>
      <c r="D158" s="569"/>
      <c r="E158" s="1049"/>
      <c r="F158" s="433"/>
      <c r="G158" s="570"/>
      <c r="H158" s="571"/>
      <c r="I158" s="443"/>
      <c r="J158" s="443"/>
      <c r="K158" s="443"/>
      <c r="L158" s="572"/>
      <c r="M158" s="443"/>
      <c r="N158" s="443"/>
      <c r="O158" s="443"/>
      <c r="P158" s="443"/>
      <c r="Q158" s="443"/>
      <c r="R158" s="572"/>
      <c r="S158" s="443"/>
    </row>
    <row r="159" spans="1:19" s="573" customFormat="1">
      <c r="A159" s="54"/>
      <c r="B159" s="503" t="s">
        <v>510</v>
      </c>
      <c r="C159" s="568"/>
      <c r="D159" s="574"/>
      <c r="E159" s="1049"/>
      <c r="F159" s="433"/>
      <c r="G159" s="570"/>
      <c r="H159" s="571"/>
      <c r="I159" s="443"/>
      <c r="J159" s="443"/>
      <c r="K159" s="443"/>
      <c r="L159" s="572"/>
      <c r="M159" s="443"/>
      <c r="N159" s="443"/>
      <c r="O159" s="443"/>
      <c r="P159" s="443"/>
      <c r="Q159" s="443"/>
      <c r="R159" s="572"/>
      <c r="S159" s="443"/>
    </row>
    <row r="160" spans="1:19" s="573" customFormat="1">
      <c r="A160" s="575"/>
      <c r="B160" s="503" t="s">
        <v>511</v>
      </c>
      <c r="C160" s="568"/>
      <c r="D160" s="569"/>
      <c r="E160" s="1062"/>
      <c r="F160" s="576"/>
      <c r="G160" s="570"/>
      <c r="H160" s="571"/>
      <c r="I160" s="443"/>
      <c r="J160" s="443"/>
      <c r="K160" s="443"/>
      <c r="L160" s="572"/>
      <c r="M160" s="443"/>
      <c r="N160" s="443"/>
      <c r="O160" s="443"/>
      <c r="P160" s="443"/>
      <c r="Q160" s="443"/>
      <c r="R160" s="572"/>
      <c r="S160" s="443"/>
    </row>
    <row r="161" spans="1:19" s="573" customFormat="1">
      <c r="A161" s="577"/>
      <c r="B161" s="503" t="s">
        <v>512</v>
      </c>
      <c r="C161" s="568"/>
      <c r="D161" s="569"/>
      <c r="E161" s="1062"/>
      <c r="F161" s="576"/>
      <c r="G161" s="570"/>
      <c r="H161" s="571"/>
      <c r="I161" s="443"/>
      <c r="J161" s="443"/>
      <c r="K161" s="443"/>
      <c r="L161" s="572"/>
      <c r="M161" s="443"/>
      <c r="N161" s="443"/>
      <c r="O161" s="443"/>
      <c r="P161" s="443"/>
      <c r="Q161" s="443"/>
      <c r="R161" s="572"/>
      <c r="S161" s="443"/>
    </row>
    <row r="162" spans="1:19" s="573" customFormat="1">
      <c r="A162" s="577"/>
      <c r="B162" s="503" t="s">
        <v>513</v>
      </c>
      <c r="C162" s="568"/>
      <c r="D162" s="574"/>
      <c r="E162" s="1062"/>
      <c r="F162" s="578"/>
      <c r="G162" s="570"/>
      <c r="H162" s="571"/>
      <c r="I162" s="443"/>
      <c r="J162" s="443"/>
      <c r="K162" s="443"/>
      <c r="L162" s="572"/>
      <c r="M162" s="443"/>
      <c r="N162" s="443"/>
      <c r="O162" s="443"/>
      <c r="P162" s="443"/>
      <c r="Q162" s="443"/>
      <c r="R162" s="572"/>
      <c r="S162" s="443"/>
    </row>
    <row r="163" spans="1:19" s="573" customFormat="1">
      <c r="A163" s="577"/>
      <c r="B163" s="503" t="s">
        <v>514</v>
      </c>
      <c r="C163" s="568"/>
      <c r="D163" s="574"/>
      <c r="E163" s="1062"/>
      <c r="F163" s="578"/>
      <c r="G163" s="570"/>
      <c r="H163" s="571"/>
      <c r="I163" s="443"/>
      <c r="J163" s="443"/>
      <c r="K163" s="443"/>
      <c r="L163" s="572"/>
      <c r="M163" s="443"/>
      <c r="N163" s="443"/>
      <c r="O163" s="443"/>
      <c r="P163" s="443"/>
      <c r="Q163" s="443"/>
      <c r="R163" s="572"/>
      <c r="S163" s="443"/>
    </row>
    <row r="164" spans="1:19" s="573" customFormat="1">
      <c r="A164" s="577"/>
      <c r="B164" s="503" t="s">
        <v>515</v>
      </c>
      <c r="C164" s="568"/>
      <c r="D164" s="574"/>
      <c r="E164" s="1062"/>
      <c r="F164" s="578"/>
      <c r="G164" s="570"/>
      <c r="H164" s="571"/>
      <c r="I164" s="443"/>
      <c r="J164" s="443"/>
      <c r="K164" s="443"/>
      <c r="L164" s="572"/>
      <c r="M164" s="443"/>
      <c r="N164" s="443"/>
      <c r="O164" s="443"/>
      <c r="P164" s="443"/>
      <c r="Q164" s="443"/>
      <c r="R164" s="572"/>
      <c r="S164" s="443"/>
    </row>
    <row r="165" spans="1:19" s="573" customFormat="1">
      <c r="A165" s="577"/>
      <c r="B165" s="579" t="s">
        <v>516</v>
      </c>
      <c r="C165" s="580"/>
      <c r="D165" s="581"/>
      <c r="E165" s="1062"/>
      <c r="F165" s="576"/>
      <c r="G165" s="570"/>
      <c r="H165" s="571"/>
      <c r="I165" s="443"/>
      <c r="J165" s="443"/>
      <c r="K165" s="443"/>
      <c r="L165" s="572"/>
      <c r="M165" s="443"/>
      <c r="N165" s="443"/>
      <c r="O165" s="443"/>
      <c r="P165" s="443"/>
      <c r="Q165" s="443"/>
      <c r="R165" s="572"/>
      <c r="S165" s="443"/>
    </row>
    <row r="166" spans="1:19" s="573" customFormat="1">
      <c r="A166" s="577"/>
      <c r="B166" s="579" t="s">
        <v>517</v>
      </c>
      <c r="C166" s="568"/>
      <c r="D166" s="574"/>
      <c r="E166" s="1062"/>
      <c r="F166" s="576"/>
      <c r="G166" s="570"/>
      <c r="H166" s="571"/>
      <c r="I166" s="443"/>
      <c r="J166" s="443"/>
      <c r="K166" s="443"/>
      <c r="L166" s="572"/>
      <c r="M166" s="443"/>
      <c r="N166" s="443"/>
      <c r="O166" s="443"/>
      <c r="P166" s="443"/>
      <c r="Q166" s="443"/>
      <c r="R166" s="572"/>
      <c r="S166" s="443"/>
    </row>
    <row r="167" spans="1:19" s="573" customFormat="1">
      <c r="A167" s="577"/>
      <c r="B167" s="503" t="s">
        <v>518</v>
      </c>
      <c r="C167" s="568"/>
      <c r="D167" s="574"/>
      <c r="E167" s="1062"/>
      <c r="F167" s="576"/>
      <c r="G167" s="570"/>
      <c r="H167" s="571"/>
      <c r="I167" s="443"/>
      <c r="J167" s="443"/>
      <c r="K167" s="443"/>
      <c r="L167" s="572"/>
      <c r="M167" s="443"/>
      <c r="N167" s="443"/>
      <c r="O167" s="443"/>
      <c r="P167" s="443"/>
      <c r="Q167" s="443"/>
      <c r="R167" s="572"/>
      <c r="S167" s="443"/>
    </row>
    <row r="168" spans="1:19" s="573" customFormat="1">
      <c r="A168" s="567"/>
      <c r="B168" s="579" t="s">
        <v>519</v>
      </c>
      <c r="C168" s="52"/>
      <c r="D168" s="574"/>
      <c r="E168" s="1054"/>
      <c r="F168" s="450"/>
      <c r="G168" s="570"/>
      <c r="H168" s="571"/>
      <c r="I168" s="443"/>
      <c r="J168" s="443"/>
      <c r="K168" s="443"/>
      <c r="L168" s="572"/>
      <c r="M168" s="443"/>
      <c r="N168" s="443"/>
      <c r="O168" s="443"/>
      <c r="P168" s="443"/>
      <c r="Q168" s="443"/>
      <c r="R168" s="572"/>
      <c r="S168" s="443"/>
    </row>
    <row r="169" spans="1:19" s="495" customFormat="1">
      <c r="A169" s="563" t="s">
        <v>110</v>
      </c>
      <c r="B169" s="582" t="s">
        <v>520</v>
      </c>
      <c r="C169" s="466" t="s">
        <v>97</v>
      </c>
      <c r="D169" s="522">
        <v>1</v>
      </c>
      <c r="E169" s="1060"/>
      <c r="F169" s="505">
        <f>D169*E169</f>
        <v>0</v>
      </c>
      <c r="G169" s="156"/>
      <c r="H169" s="494"/>
    </row>
    <row r="170" spans="1:19" s="495" customFormat="1">
      <c r="A170" s="412"/>
      <c r="B170" s="502"/>
      <c r="C170" s="466"/>
      <c r="D170" s="522"/>
      <c r="E170" s="1060"/>
      <c r="F170" s="505"/>
      <c r="G170" s="156"/>
      <c r="H170" s="494"/>
    </row>
    <row r="171" spans="1:19" s="495" customFormat="1" ht="25.5">
      <c r="A171" s="412">
        <f>COUNT($A$5:A170)+1</f>
        <v>9</v>
      </c>
      <c r="B171" s="552" t="s">
        <v>521</v>
      </c>
      <c r="C171" s="583"/>
      <c r="D171" s="557"/>
      <c r="E171" s="1060"/>
      <c r="F171" s="505"/>
      <c r="G171" s="156"/>
      <c r="H171" s="494"/>
    </row>
    <row r="172" spans="1:19" s="495" customFormat="1">
      <c r="A172" s="412"/>
      <c r="B172" s="552" t="s">
        <v>522</v>
      </c>
      <c r="C172" s="583"/>
      <c r="D172" s="557"/>
      <c r="E172" s="1060"/>
      <c r="F172" s="505"/>
      <c r="G172" s="156"/>
      <c r="H172" s="494"/>
    </row>
    <row r="173" spans="1:19" s="495" customFormat="1" ht="15">
      <c r="A173" s="412"/>
      <c r="B173" s="584" t="s">
        <v>523</v>
      </c>
      <c r="C173" s="583"/>
      <c r="D173" s="557"/>
      <c r="E173" s="1060"/>
      <c r="F173" s="505"/>
      <c r="G173" s="156"/>
      <c r="H173" s="494"/>
    </row>
    <row r="174" spans="1:19" s="495" customFormat="1">
      <c r="A174" s="412"/>
      <c r="B174" s="502" t="s">
        <v>524</v>
      </c>
      <c r="C174" s="583"/>
      <c r="D174" s="557"/>
      <c r="E174" s="1060"/>
      <c r="F174" s="505"/>
      <c r="G174" s="156"/>
      <c r="H174" s="494"/>
    </row>
    <row r="175" spans="1:19" s="495" customFormat="1">
      <c r="A175" s="412"/>
      <c r="B175" s="585" t="s">
        <v>525</v>
      </c>
      <c r="C175" s="586"/>
      <c r="D175" s="541"/>
      <c r="E175" s="1060"/>
      <c r="F175" s="505"/>
      <c r="G175" s="156"/>
      <c r="H175" s="494"/>
    </row>
    <row r="176" spans="1:19" s="495" customFormat="1">
      <c r="A176" s="412"/>
      <c r="B176" s="585" t="s">
        <v>526</v>
      </c>
      <c r="C176" s="586"/>
      <c r="D176" s="541"/>
      <c r="E176" s="1060"/>
      <c r="F176" s="505"/>
      <c r="G176" s="156"/>
      <c r="H176" s="494"/>
    </row>
    <row r="177" spans="1:20" s="495" customFormat="1" ht="30">
      <c r="A177" s="412"/>
      <c r="B177" s="584" t="s">
        <v>527</v>
      </c>
      <c r="C177" s="557"/>
      <c r="D177" s="522"/>
      <c r="E177" s="1060"/>
      <c r="F177" s="505"/>
      <c r="G177" s="156"/>
      <c r="H177" s="494"/>
    </row>
    <row r="178" spans="1:20" s="495" customFormat="1" ht="15">
      <c r="A178" s="412"/>
      <c r="B178" s="584"/>
      <c r="C178" s="557" t="s">
        <v>61</v>
      </c>
      <c r="D178" s="522">
        <v>1</v>
      </c>
      <c r="E178" s="1060"/>
      <c r="F178" s="505">
        <f>D178*E178</f>
        <v>0</v>
      </c>
      <c r="G178" s="156"/>
      <c r="H178" s="494"/>
    </row>
    <row r="179" spans="1:20" s="495" customFormat="1">
      <c r="A179" s="412"/>
      <c r="B179" s="502"/>
      <c r="C179" s="583"/>
      <c r="D179" s="551"/>
      <c r="E179" s="1060"/>
      <c r="F179" s="505"/>
      <c r="G179" s="156"/>
      <c r="H179" s="494"/>
    </row>
    <row r="180" spans="1:20" s="411" customFormat="1" ht="15">
      <c r="A180" s="587">
        <f>COUNT($A$3:A179)+1</f>
        <v>10</v>
      </c>
      <c r="B180" s="588" t="s">
        <v>528</v>
      </c>
      <c r="C180" s="589"/>
      <c r="D180" s="590"/>
      <c r="E180" s="1063"/>
      <c r="F180" s="591"/>
      <c r="H180" s="422"/>
      <c r="I180" s="592"/>
      <c r="J180" s="593"/>
      <c r="K180" s="593"/>
      <c r="L180" s="593"/>
      <c r="M180" s="594"/>
      <c r="N180" s="593"/>
      <c r="O180" s="593"/>
      <c r="P180" s="593"/>
      <c r="Q180" s="593"/>
      <c r="R180" s="593"/>
      <c r="S180" s="594"/>
      <c r="T180" s="593"/>
    </row>
    <row r="181" spans="1:20" s="411" customFormat="1" ht="38.25">
      <c r="A181" s="187"/>
      <c r="B181" s="595" t="s">
        <v>529</v>
      </c>
      <c r="C181" s="589"/>
      <c r="D181" s="590"/>
      <c r="E181" s="1063"/>
      <c r="F181" s="591"/>
      <c r="H181" s="422"/>
      <c r="I181" s="592"/>
      <c r="J181" s="593"/>
      <c r="K181" s="593"/>
      <c r="L181" s="593"/>
      <c r="M181" s="594"/>
      <c r="N181" s="593"/>
      <c r="O181" s="593"/>
      <c r="P181" s="593"/>
      <c r="Q181" s="593"/>
      <c r="R181" s="593"/>
      <c r="S181" s="594"/>
      <c r="T181" s="593"/>
    </row>
    <row r="182" spans="1:20" s="601" customFormat="1" ht="15">
      <c r="A182" s="596" t="s">
        <v>110</v>
      </c>
      <c r="B182" s="597" t="s">
        <v>530</v>
      </c>
      <c r="C182" s="598"/>
      <c r="D182" s="599"/>
      <c r="E182" s="1064"/>
      <c r="F182" s="600"/>
      <c r="H182" s="602"/>
      <c r="I182" s="603"/>
      <c r="J182" s="604"/>
      <c r="K182" s="604"/>
      <c r="L182" s="604"/>
      <c r="M182" s="605"/>
      <c r="N182" s="604"/>
      <c r="O182" s="604"/>
      <c r="P182" s="604"/>
      <c r="Q182" s="604"/>
      <c r="R182" s="604"/>
      <c r="S182" s="605"/>
      <c r="T182" s="604"/>
    </row>
    <row r="183" spans="1:20" s="411" customFormat="1" ht="15">
      <c r="A183" s="606"/>
      <c r="B183" s="607" t="s">
        <v>531</v>
      </c>
      <c r="C183" s="608" t="s">
        <v>61</v>
      </c>
      <c r="D183" s="522">
        <v>2</v>
      </c>
      <c r="E183" s="1065"/>
      <c r="F183" s="609" t="str">
        <f>IF(AND(D183&lt;&gt;"",E183&lt;&gt;""),D183*E183,"")</f>
        <v/>
      </c>
      <c r="H183" s="422"/>
      <c r="I183" s="592"/>
      <c r="J183" s="593"/>
      <c r="K183" s="593"/>
      <c r="L183" s="593"/>
      <c r="M183" s="594"/>
      <c r="N183" s="593"/>
      <c r="O183" s="593"/>
      <c r="P183" s="593"/>
      <c r="Q183" s="593"/>
      <c r="R183" s="593"/>
      <c r="S183" s="594"/>
      <c r="T183" s="593"/>
    </row>
    <row r="184" spans="1:20" s="411" customFormat="1">
      <c r="A184" s="610"/>
      <c r="B184" s="611"/>
      <c r="C184" s="611"/>
      <c r="D184" s="612"/>
      <c r="E184" s="1066"/>
      <c r="F184" s="614"/>
      <c r="H184" s="422"/>
      <c r="I184" s="592"/>
      <c r="J184" s="593"/>
      <c r="K184" s="593"/>
      <c r="L184" s="593"/>
      <c r="M184" s="594"/>
      <c r="N184" s="593"/>
      <c r="O184" s="593"/>
      <c r="P184" s="593"/>
      <c r="Q184" s="593"/>
      <c r="R184" s="593"/>
      <c r="S184" s="594"/>
      <c r="T184" s="593"/>
    </row>
    <row r="185" spans="1:20" s="411" customFormat="1">
      <c r="A185" s="615"/>
      <c r="B185" s="611"/>
      <c r="C185" s="611"/>
      <c r="D185" s="612"/>
      <c r="E185" s="1067"/>
      <c r="F185" s="616"/>
      <c r="G185" s="617"/>
      <c r="H185" s="422"/>
      <c r="I185" s="592"/>
      <c r="J185" s="593"/>
      <c r="K185" s="593"/>
      <c r="L185" s="593"/>
      <c r="M185" s="594"/>
      <c r="N185" s="593"/>
      <c r="O185" s="593"/>
      <c r="P185" s="593"/>
      <c r="Q185" s="593"/>
      <c r="R185" s="593"/>
      <c r="S185" s="594"/>
      <c r="T185" s="593"/>
    </row>
    <row r="186" spans="1:20" s="411" customFormat="1" ht="25.5">
      <c r="A186" s="587">
        <f>COUNT($A$3:A185)+1</f>
        <v>11</v>
      </c>
      <c r="B186" s="618" t="s">
        <v>532</v>
      </c>
      <c r="C186" s="619"/>
      <c r="D186" s="619"/>
      <c r="E186" s="1068"/>
      <c r="F186" s="614"/>
      <c r="G186" s="621"/>
      <c r="H186" s="622"/>
      <c r="I186" s="622"/>
      <c r="J186" s="593"/>
      <c r="K186" s="593"/>
      <c r="L186" s="593"/>
      <c r="M186" s="594"/>
      <c r="N186" s="593"/>
      <c r="O186" s="593"/>
      <c r="P186" s="593"/>
      <c r="Q186" s="593"/>
      <c r="R186" s="593"/>
      <c r="S186" s="594"/>
      <c r="T186" s="593"/>
    </row>
    <row r="187" spans="1:20" s="601" customFormat="1" ht="15">
      <c r="A187" s="596" t="s">
        <v>110</v>
      </c>
      <c r="B187" s="597" t="s">
        <v>533</v>
      </c>
      <c r="C187" s="598"/>
      <c r="D187" s="599"/>
      <c r="E187" s="1064"/>
      <c r="F187" s="600"/>
      <c r="H187" s="602"/>
      <c r="I187" s="603"/>
      <c r="J187" s="604"/>
      <c r="K187" s="604"/>
      <c r="L187" s="604"/>
      <c r="M187" s="605"/>
      <c r="N187" s="604"/>
      <c r="O187" s="604"/>
      <c r="P187" s="604"/>
      <c r="Q187" s="604"/>
      <c r="R187" s="604"/>
      <c r="S187" s="605"/>
      <c r="T187" s="604"/>
    </row>
    <row r="188" spans="1:20" s="411" customFormat="1" ht="14.25">
      <c r="A188" s="618"/>
      <c r="B188" s="623" t="s">
        <v>534</v>
      </c>
      <c r="C188" s="619" t="s">
        <v>61</v>
      </c>
      <c r="D188" s="619">
        <v>2</v>
      </c>
      <c r="E188" s="1069"/>
      <c r="F188" s="594">
        <f>D188*E188</f>
        <v>0</v>
      </c>
      <c r="G188" s="625"/>
      <c r="H188" s="622"/>
      <c r="I188" s="622"/>
      <c r="J188" s="593"/>
      <c r="K188" s="593"/>
      <c r="L188" s="593"/>
      <c r="M188" s="594"/>
      <c r="N188" s="593"/>
      <c r="O188" s="593"/>
      <c r="P188" s="593"/>
      <c r="Q188" s="593"/>
      <c r="R188" s="593"/>
      <c r="S188" s="594"/>
      <c r="T188" s="593"/>
    </row>
    <row r="189" spans="1:20" s="411" customFormat="1">
      <c r="A189" s="623"/>
      <c r="B189" s="502"/>
      <c r="C189" s="557"/>
      <c r="D189" s="522"/>
      <c r="E189" s="1070"/>
      <c r="F189" s="626"/>
      <c r="G189" s="627"/>
      <c r="H189" s="422"/>
      <c r="I189" s="628"/>
      <c r="J189" s="593"/>
      <c r="K189" s="593"/>
      <c r="L189" s="593"/>
      <c r="M189" s="594"/>
      <c r="N189" s="593"/>
      <c r="O189" s="593"/>
      <c r="P189" s="593"/>
      <c r="Q189" s="593"/>
      <c r="R189" s="593"/>
      <c r="S189" s="594"/>
      <c r="T189" s="593"/>
    </row>
    <row r="190" spans="1:20" s="411" customFormat="1">
      <c r="A190" s="412">
        <f>COUNT($A$5:A188)+1</f>
        <v>12</v>
      </c>
      <c r="B190" s="629" t="s">
        <v>535</v>
      </c>
      <c r="C190" s="630"/>
      <c r="D190" s="631"/>
      <c r="E190" s="1069"/>
      <c r="F190" s="594"/>
      <c r="G190" s="621"/>
      <c r="H190" s="622"/>
      <c r="I190" s="622"/>
      <c r="J190" s="593"/>
      <c r="K190" s="593"/>
      <c r="L190" s="593"/>
      <c r="M190" s="594"/>
      <c r="N190" s="593"/>
      <c r="O190" s="593"/>
      <c r="P190" s="593"/>
      <c r="Q190" s="593"/>
      <c r="R190" s="593"/>
      <c r="S190" s="594"/>
      <c r="T190" s="593"/>
    </row>
    <row r="191" spans="1:20" s="411" customFormat="1" ht="25.5">
      <c r="A191" s="632"/>
      <c r="B191" s="510" t="s">
        <v>536</v>
      </c>
      <c r="C191" s="633" t="s">
        <v>61</v>
      </c>
      <c r="D191" s="634">
        <v>1</v>
      </c>
      <c r="E191" s="1071"/>
      <c r="F191" s="594">
        <f>D191*E191</f>
        <v>0</v>
      </c>
      <c r="G191" s="621"/>
      <c r="H191" s="622"/>
      <c r="I191" s="622"/>
      <c r="J191" s="593"/>
      <c r="K191" s="593"/>
      <c r="L191" s="593"/>
      <c r="M191" s="594"/>
      <c r="N191" s="593"/>
      <c r="O191" s="593"/>
      <c r="P191" s="593"/>
      <c r="Q191" s="593"/>
      <c r="R191" s="593"/>
      <c r="S191" s="594"/>
      <c r="T191" s="593"/>
    </row>
    <row r="192" spans="1:20" s="411" customFormat="1" ht="25.5">
      <c r="A192" s="635"/>
      <c r="B192" s="510" t="s">
        <v>537</v>
      </c>
      <c r="C192" s="633" t="s">
        <v>61</v>
      </c>
      <c r="D192" s="634">
        <v>1</v>
      </c>
      <c r="E192" s="1071"/>
      <c r="F192" s="594">
        <f>D192*E192</f>
        <v>0</v>
      </c>
      <c r="G192" s="621"/>
      <c r="H192" s="622"/>
      <c r="I192" s="622"/>
      <c r="J192" s="593"/>
      <c r="K192" s="593"/>
      <c r="L192" s="593"/>
      <c r="M192" s="594"/>
      <c r="N192" s="593"/>
      <c r="O192" s="593"/>
      <c r="P192" s="593"/>
      <c r="Q192" s="593"/>
      <c r="R192" s="593"/>
      <c r="S192" s="594"/>
      <c r="T192" s="593"/>
    </row>
    <row r="193" spans="1:20" s="411" customFormat="1" ht="27.75">
      <c r="A193" s="635"/>
      <c r="B193" s="510" t="s">
        <v>538</v>
      </c>
      <c r="C193" s="633" t="s">
        <v>61</v>
      </c>
      <c r="D193" s="634">
        <v>2</v>
      </c>
      <c r="E193" s="1071"/>
      <c r="F193" s="594">
        <f>D193*E193</f>
        <v>0</v>
      </c>
      <c r="G193" s="621"/>
      <c r="H193" s="622"/>
      <c r="I193" s="622"/>
      <c r="J193" s="593"/>
      <c r="K193" s="593"/>
      <c r="L193" s="593"/>
      <c r="M193" s="594"/>
      <c r="N193" s="593"/>
      <c r="O193" s="593"/>
      <c r="P193" s="593"/>
      <c r="Q193" s="593"/>
      <c r="R193" s="593"/>
      <c r="S193" s="594"/>
      <c r="T193" s="593"/>
    </row>
    <row r="194" spans="1:20" s="411" customFormat="1" ht="25.5">
      <c r="A194" s="635"/>
      <c r="B194" s="510" t="s">
        <v>539</v>
      </c>
      <c r="C194" s="633" t="s">
        <v>61</v>
      </c>
      <c r="D194" s="634">
        <v>2</v>
      </c>
      <c r="E194" s="1071"/>
      <c r="F194" s="594">
        <f>D194*E194</f>
        <v>0</v>
      </c>
      <c r="G194" s="621"/>
      <c r="H194" s="622"/>
      <c r="I194" s="622"/>
      <c r="J194" s="593"/>
      <c r="K194" s="593"/>
      <c r="L194" s="593"/>
      <c r="M194" s="594"/>
      <c r="N194" s="593"/>
      <c r="O194" s="593"/>
      <c r="P194" s="593"/>
      <c r="Q194" s="593"/>
      <c r="R194" s="593"/>
      <c r="S194" s="594"/>
      <c r="T194" s="593"/>
    </row>
    <row r="195" spans="1:20" s="411" customFormat="1">
      <c r="A195" s="618"/>
      <c r="B195" s="636"/>
      <c r="C195" s="637"/>
      <c r="D195" s="638"/>
      <c r="E195" s="1069"/>
      <c r="F195" s="594"/>
      <c r="G195" s="621"/>
      <c r="H195" s="622"/>
      <c r="I195" s="622"/>
      <c r="J195" s="593"/>
      <c r="K195" s="593"/>
      <c r="L195" s="593"/>
      <c r="M195" s="594"/>
      <c r="N195" s="593"/>
      <c r="O195" s="593"/>
      <c r="P195" s="593"/>
      <c r="Q195" s="593"/>
      <c r="R195" s="593"/>
      <c r="S195" s="594"/>
      <c r="T195" s="593"/>
    </row>
    <row r="196" spans="1:20" s="411" customFormat="1" ht="38.25">
      <c r="A196" s="412">
        <f>COUNT($A$5:A194)+1</f>
        <v>13</v>
      </c>
      <c r="B196" s="618" t="s">
        <v>540</v>
      </c>
      <c r="C196" s="619" t="s">
        <v>2</v>
      </c>
      <c r="D196" s="619">
        <v>330</v>
      </c>
      <c r="E196" s="1069"/>
      <c r="F196" s="594">
        <f>D196*E196</f>
        <v>0</v>
      </c>
      <c r="G196" s="621"/>
      <c r="H196" s="639"/>
      <c r="I196" s="640"/>
      <c r="J196" s="641"/>
      <c r="K196" s="593"/>
      <c r="L196" s="593"/>
      <c r="M196" s="594"/>
      <c r="N196" s="593"/>
      <c r="O196" s="593"/>
      <c r="P196" s="593"/>
      <c r="Q196" s="593"/>
      <c r="R196" s="593"/>
      <c r="S196" s="594"/>
      <c r="T196" s="593"/>
    </row>
    <row r="197" spans="1:20" s="411" customFormat="1">
      <c r="A197" s="575"/>
      <c r="B197" s="618"/>
      <c r="C197" s="619"/>
      <c r="D197" s="619"/>
      <c r="E197" s="1070"/>
      <c r="F197" s="614"/>
      <c r="G197" s="621"/>
      <c r="H197" s="639"/>
      <c r="I197" s="640"/>
      <c r="J197" s="641"/>
      <c r="K197" s="593"/>
      <c r="L197" s="593"/>
      <c r="M197" s="594"/>
      <c r="N197" s="593"/>
      <c r="O197" s="593"/>
      <c r="P197" s="593"/>
      <c r="Q197" s="593"/>
      <c r="R197" s="593"/>
      <c r="S197" s="594"/>
      <c r="T197" s="593"/>
    </row>
    <row r="198" spans="1:20" s="411" customFormat="1">
      <c r="A198" s="642"/>
      <c r="B198" s="618"/>
      <c r="C198" s="619"/>
      <c r="D198" s="619"/>
      <c r="E198" s="1068"/>
      <c r="F198" s="614"/>
      <c r="G198" s="621"/>
      <c r="H198" s="639"/>
      <c r="I198" s="640"/>
      <c r="J198" s="641"/>
      <c r="K198" s="593"/>
      <c r="L198" s="593"/>
      <c r="M198" s="594"/>
      <c r="N198" s="593"/>
      <c r="O198" s="593"/>
      <c r="P198" s="593"/>
      <c r="Q198" s="593"/>
      <c r="R198" s="593"/>
      <c r="S198" s="594"/>
      <c r="T198" s="593"/>
    </row>
    <row r="199" spans="1:20" s="411" customFormat="1" ht="38.25">
      <c r="A199" s="412">
        <f>COUNT($A$5:A197)+1</f>
        <v>14</v>
      </c>
      <c r="B199" s="410" t="s">
        <v>541</v>
      </c>
      <c r="C199" s="421"/>
      <c r="D199" s="421"/>
      <c r="E199" s="1072"/>
      <c r="F199" s="614"/>
      <c r="G199" s="613"/>
      <c r="H199" s="622"/>
      <c r="I199" s="622"/>
      <c r="J199" s="593"/>
      <c r="K199" s="593"/>
      <c r="L199" s="593"/>
      <c r="M199" s="594"/>
      <c r="N199" s="593"/>
      <c r="O199" s="593"/>
      <c r="P199" s="593"/>
      <c r="Q199" s="593"/>
      <c r="R199" s="593"/>
      <c r="S199" s="594"/>
      <c r="T199" s="593"/>
    </row>
    <row r="200" spans="1:20" s="411" customFormat="1">
      <c r="A200" s="643"/>
      <c r="B200" s="411" t="s">
        <v>121</v>
      </c>
      <c r="C200" s="421"/>
      <c r="D200" s="644"/>
      <c r="E200" s="1073"/>
      <c r="F200" s="614"/>
      <c r="G200" s="613"/>
      <c r="H200" s="622"/>
      <c r="I200" s="622"/>
      <c r="J200" s="593"/>
      <c r="K200" s="593"/>
      <c r="L200" s="593"/>
      <c r="M200" s="594"/>
      <c r="N200" s="593"/>
      <c r="O200" s="593"/>
      <c r="P200" s="593"/>
      <c r="Q200" s="593"/>
      <c r="R200" s="593"/>
      <c r="S200" s="594"/>
      <c r="T200" s="593"/>
    </row>
    <row r="201" spans="1:20" s="411" customFormat="1">
      <c r="A201" s="410"/>
      <c r="B201" s="410"/>
      <c r="C201" s="421" t="s">
        <v>1</v>
      </c>
      <c r="D201" s="421">
        <v>41</v>
      </c>
      <c r="E201" s="1069"/>
      <c r="F201" s="594">
        <f>D201*E201</f>
        <v>0</v>
      </c>
      <c r="G201" s="613"/>
      <c r="H201" s="622"/>
      <c r="I201" s="622"/>
      <c r="J201" s="593"/>
      <c r="K201" s="593"/>
      <c r="L201" s="593"/>
      <c r="M201" s="594"/>
      <c r="N201" s="593"/>
      <c r="O201" s="593"/>
      <c r="P201" s="593"/>
      <c r="Q201" s="593"/>
      <c r="R201" s="593"/>
      <c r="S201" s="594"/>
      <c r="T201" s="593"/>
    </row>
    <row r="202" spans="1:20" s="411" customFormat="1">
      <c r="A202" s="618"/>
      <c r="B202" s="618"/>
      <c r="C202" s="619"/>
      <c r="D202" s="619"/>
      <c r="E202" s="1069"/>
      <c r="F202" s="594"/>
      <c r="G202" s="621"/>
      <c r="H202" s="622"/>
      <c r="I202" s="622"/>
      <c r="J202" s="593"/>
      <c r="K202" s="593"/>
      <c r="L202" s="593"/>
      <c r="M202" s="594"/>
      <c r="N202" s="593"/>
      <c r="O202" s="593"/>
      <c r="P202" s="593"/>
      <c r="Q202" s="593"/>
      <c r="R202" s="593"/>
      <c r="S202" s="594"/>
      <c r="T202" s="593"/>
    </row>
    <row r="203" spans="1:20" s="411" customFormat="1" ht="38.25">
      <c r="A203" s="575">
        <f>COUNT($A$4:A202)+1</f>
        <v>15</v>
      </c>
      <c r="B203" s="618" t="s">
        <v>542</v>
      </c>
      <c r="C203" s="637"/>
      <c r="D203" s="645"/>
      <c r="E203" s="1074"/>
      <c r="F203" s="614"/>
      <c r="G203" s="621"/>
      <c r="H203" s="622"/>
      <c r="I203" s="622"/>
      <c r="J203" s="593"/>
      <c r="K203" s="593"/>
      <c r="L203" s="593"/>
      <c r="M203" s="594"/>
      <c r="N203" s="593"/>
      <c r="O203" s="593"/>
      <c r="P203" s="593"/>
      <c r="Q203" s="593"/>
      <c r="R203" s="593"/>
      <c r="S203" s="594"/>
      <c r="T203" s="593"/>
    </row>
    <row r="204" spans="1:20" s="411" customFormat="1">
      <c r="A204" s="618"/>
      <c r="B204" s="636" t="s">
        <v>121</v>
      </c>
      <c r="C204" s="558"/>
      <c r="E204" s="1075"/>
      <c r="G204" s="621"/>
      <c r="H204" s="622"/>
      <c r="I204" s="622"/>
      <c r="J204" s="593"/>
      <c r="K204" s="593"/>
      <c r="L204" s="593"/>
      <c r="M204" s="594"/>
      <c r="N204" s="593"/>
      <c r="O204" s="593"/>
      <c r="P204" s="593"/>
      <c r="Q204" s="593"/>
      <c r="R204" s="593"/>
      <c r="S204" s="594"/>
      <c r="T204" s="593"/>
    </row>
    <row r="205" spans="1:20" s="411" customFormat="1">
      <c r="A205" s="618"/>
      <c r="B205" s="636" t="s">
        <v>543</v>
      </c>
      <c r="C205" s="637" t="s">
        <v>1</v>
      </c>
      <c r="D205" s="638">
        <v>44</v>
      </c>
      <c r="E205" s="1069"/>
      <c r="F205" s="594">
        <f>D205*E205</f>
        <v>0</v>
      </c>
      <c r="G205" s="621"/>
      <c r="H205" s="622"/>
      <c r="I205" s="622"/>
      <c r="J205" s="593"/>
      <c r="K205" s="593"/>
      <c r="L205" s="593"/>
      <c r="M205" s="594"/>
      <c r="N205" s="593"/>
      <c r="O205" s="593"/>
      <c r="P205" s="593"/>
      <c r="Q205" s="593"/>
      <c r="R205" s="593"/>
      <c r="S205" s="594"/>
      <c r="T205" s="593"/>
    </row>
    <row r="206" spans="1:20" s="411" customFormat="1">
      <c r="A206" s="618"/>
      <c r="B206" s="636"/>
      <c r="C206" s="637"/>
      <c r="D206" s="638"/>
      <c r="E206" s="1069"/>
      <c r="F206" s="594"/>
      <c r="G206" s="621"/>
      <c r="H206" s="622"/>
      <c r="I206" s="622"/>
      <c r="J206" s="593"/>
      <c r="K206" s="593"/>
      <c r="L206" s="593"/>
      <c r="M206" s="594"/>
      <c r="N206" s="593"/>
      <c r="O206" s="593"/>
      <c r="P206" s="593"/>
      <c r="Q206" s="593"/>
      <c r="R206" s="593"/>
      <c r="S206" s="594"/>
      <c r="T206" s="593"/>
    </row>
    <row r="207" spans="1:20" s="415" customFormat="1" ht="51">
      <c r="A207" s="420">
        <f>COUNT($A$4:A206)+1</f>
        <v>16</v>
      </c>
      <c r="B207" s="646" t="s">
        <v>544</v>
      </c>
      <c r="C207" s="270"/>
      <c r="D207" s="270"/>
      <c r="E207" s="1049"/>
      <c r="F207" s="50"/>
      <c r="G207" s="170"/>
      <c r="H207" s="170"/>
      <c r="I207" s="185"/>
      <c r="J207" s="170"/>
      <c r="K207" s="185"/>
    </row>
    <row r="208" spans="1:20" s="415" customFormat="1">
      <c r="A208" s="414"/>
      <c r="B208" s="184" t="s">
        <v>545</v>
      </c>
      <c r="C208" s="63" t="s">
        <v>64</v>
      </c>
      <c r="D208" s="63">
        <v>2</v>
      </c>
      <c r="E208" s="1076"/>
      <c r="F208" s="50">
        <f>D208*E208</f>
        <v>0</v>
      </c>
      <c r="G208" s="170"/>
      <c r="H208" s="170"/>
      <c r="I208" s="185"/>
      <c r="J208" s="170"/>
      <c r="K208" s="185"/>
    </row>
    <row r="209" spans="1:21" s="415" customFormat="1">
      <c r="A209" s="414"/>
      <c r="B209" s="184" t="s">
        <v>546</v>
      </c>
      <c r="C209" s="63" t="s">
        <v>64</v>
      </c>
      <c r="D209" s="63">
        <v>5</v>
      </c>
      <c r="E209" s="1076"/>
      <c r="F209" s="50">
        <f>D209*E209</f>
        <v>0</v>
      </c>
      <c r="G209" s="170"/>
      <c r="H209" s="170"/>
      <c r="I209" s="185"/>
      <c r="J209" s="170"/>
      <c r="K209" s="185"/>
    </row>
    <row r="210" spans="1:21" s="415" customFormat="1">
      <c r="A210" s="414"/>
      <c r="B210" s="184" t="s">
        <v>547</v>
      </c>
      <c r="C210" s="63" t="s">
        <v>64</v>
      </c>
      <c r="D210" s="63">
        <v>18</v>
      </c>
      <c r="E210" s="1076"/>
      <c r="F210" s="50">
        <f>D210*E210</f>
        <v>0</v>
      </c>
      <c r="G210" s="170"/>
      <c r="H210" s="170"/>
      <c r="I210" s="185"/>
      <c r="J210" s="170"/>
      <c r="K210" s="185"/>
    </row>
    <row r="211" spans="1:21" s="415" customFormat="1">
      <c r="A211" s="414"/>
      <c r="B211" s="184" t="s">
        <v>548</v>
      </c>
      <c r="C211" s="63" t="s">
        <v>64</v>
      </c>
      <c r="D211" s="63">
        <v>25</v>
      </c>
      <c r="E211" s="1076"/>
      <c r="F211" s="50">
        <f>D211*E211</f>
        <v>0</v>
      </c>
      <c r="G211" s="170"/>
      <c r="H211" s="170"/>
      <c r="I211" s="185"/>
      <c r="J211" s="170"/>
      <c r="K211" s="185"/>
    </row>
    <row r="212" spans="1:21" s="415" customFormat="1">
      <c r="A212" s="414"/>
      <c r="B212" s="184"/>
      <c r="C212" s="63"/>
      <c r="D212" s="63"/>
      <c r="E212" s="1049"/>
      <c r="F212" s="50"/>
      <c r="G212" s="170"/>
      <c r="H212" s="170"/>
      <c r="I212" s="185"/>
      <c r="J212" s="170"/>
      <c r="K212" s="185"/>
    </row>
    <row r="213" spans="1:21" s="415" customFormat="1">
      <c r="A213" s="409">
        <f>COUNT($A$5:A211)+1</f>
        <v>17</v>
      </c>
      <c r="B213" s="646" t="s">
        <v>549</v>
      </c>
      <c r="C213" s="270"/>
      <c r="D213" s="270"/>
      <c r="E213" s="1049"/>
      <c r="F213" s="50"/>
      <c r="G213" s="170"/>
      <c r="H213" s="170"/>
      <c r="I213" s="185"/>
      <c r="J213" s="170"/>
      <c r="K213" s="185"/>
    </row>
    <row r="214" spans="1:21" s="415" customFormat="1" ht="25.5">
      <c r="A214" s="412"/>
      <c r="B214" s="646" t="s">
        <v>550</v>
      </c>
      <c r="C214" s="270"/>
      <c r="D214" s="270"/>
      <c r="E214" s="1049"/>
      <c r="F214" s="50"/>
      <c r="G214" s="170"/>
      <c r="H214" s="170"/>
      <c r="I214" s="185"/>
      <c r="J214" s="170"/>
      <c r="K214" s="185"/>
    </row>
    <row r="215" spans="1:21" s="415" customFormat="1">
      <c r="A215" s="414"/>
      <c r="B215" s="184" t="s">
        <v>551</v>
      </c>
      <c r="C215" s="63" t="s">
        <v>64</v>
      </c>
      <c r="D215" s="63">
        <v>1</v>
      </c>
      <c r="E215" s="1076"/>
      <c r="F215" s="50">
        <f>D215*E215</f>
        <v>0</v>
      </c>
      <c r="G215" s="170"/>
      <c r="H215" s="170"/>
      <c r="I215" s="185"/>
      <c r="J215" s="170"/>
      <c r="K215" s="185"/>
    </row>
    <row r="216" spans="1:21" s="415" customFormat="1">
      <c r="A216" s="414"/>
      <c r="B216" s="184" t="s">
        <v>552</v>
      </c>
      <c r="C216" s="63" t="s">
        <v>64</v>
      </c>
      <c r="D216" s="63">
        <v>2</v>
      </c>
      <c r="E216" s="1076"/>
      <c r="F216" s="50">
        <f>D216*E216</f>
        <v>0</v>
      </c>
      <c r="G216" s="170"/>
      <c r="H216" s="170"/>
      <c r="I216" s="185"/>
      <c r="J216" s="170"/>
      <c r="K216" s="185"/>
    </row>
    <row r="217" spans="1:21" s="415" customFormat="1">
      <c r="A217" s="414"/>
      <c r="B217" s="184" t="s">
        <v>553</v>
      </c>
      <c r="C217" s="63" t="s">
        <v>64</v>
      </c>
      <c r="D217" s="63">
        <v>2</v>
      </c>
      <c r="E217" s="1076"/>
      <c r="F217" s="50">
        <f>D217*E217</f>
        <v>0</v>
      </c>
      <c r="G217" s="170"/>
      <c r="H217" s="170"/>
      <c r="I217" s="185"/>
      <c r="J217" s="170"/>
      <c r="K217" s="185"/>
    </row>
    <row r="218" spans="1:21" s="415" customFormat="1">
      <c r="A218" s="414"/>
      <c r="B218" s="184"/>
      <c r="C218" s="63"/>
      <c r="D218" s="63"/>
      <c r="E218" s="1076"/>
      <c r="F218" s="50"/>
      <c r="G218" s="170"/>
      <c r="H218" s="170"/>
      <c r="I218" s="185"/>
      <c r="J218" s="170"/>
      <c r="K218" s="185"/>
    </row>
    <row r="219" spans="1:21" s="415" customFormat="1">
      <c r="A219" s="409">
        <f>COUNT($A$5:A217)+1</f>
        <v>18</v>
      </c>
      <c r="B219" s="646" t="s">
        <v>554</v>
      </c>
      <c r="C219" s="270"/>
      <c r="D219" s="270"/>
      <c r="E219" s="1049"/>
      <c r="F219" s="50"/>
      <c r="G219" s="170"/>
      <c r="H219" s="170"/>
      <c r="I219" s="185"/>
      <c r="J219" s="170"/>
      <c r="K219" s="185"/>
    </row>
    <row r="220" spans="1:21" s="411" customFormat="1">
      <c r="A220" s="587"/>
      <c r="B220" s="440" t="s">
        <v>555</v>
      </c>
      <c r="C220" s="633"/>
      <c r="D220" s="647"/>
      <c r="E220" s="1077"/>
      <c r="F220" s="648"/>
      <c r="G220" s="621"/>
      <c r="H220" s="622"/>
      <c r="I220" s="622"/>
      <c r="J220" s="593"/>
      <c r="K220" s="593"/>
      <c r="L220" s="593"/>
      <c r="M220" s="594"/>
      <c r="N220" s="593"/>
      <c r="O220" s="593"/>
      <c r="P220" s="593"/>
      <c r="Q220" s="593"/>
      <c r="R220" s="593"/>
      <c r="S220" s="594"/>
      <c r="T220" s="593"/>
    </row>
    <row r="221" spans="1:21" s="411" customFormat="1">
      <c r="A221" s="441"/>
      <c r="B221" s="440" t="s">
        <v>556</v>
      </c>
      <c r="C221" s="633" t="s">
        <v>61</v>
      </c>
      <c r="D221" s="634">
        <v>2</v>
      </c>
      <c r="E221" s="1071"/>
      <c r="F221" s="594">
        <f>D221*E221</f>
        <v>0</v>
      </c>
      <c r="G221" s="621"/>
      <c r="H221" s="622"/>
      <c r="I221" s="622"/>
      <c r="J221" s="593"/>
      <c r="K221" s="593"/>
      <c r="L221" s="593"/>
      <c r="M221" s="594"/>
      <c r="N221" s="593"/>
      <c r="O221" s="593"/>
      <c r="P221" s="593"/>
      <c r="Q221" s="593"/>
      <c r="R221" s="593"/>
      <c r="S221" s="594"/>
      <c r="T221" s="593"/>
    </row>
    <row r="222" spans="1:21" s="411" customFormat="1">
      <c r="A222" s="441"/>
      <c r="B222" s="440" t="s">
        <v>557</v>
      </c>
      <c r="C222" s="633" t="s">
        <v>61</v>
      </c>
      <c r="D222" s="634">
        <v>2</v>
      </c>
      <c r="E222" s="1071"/>
      <c r="F222" s="594">
        <f>D222*E222</f>
        <v>0</v>
      </c>
      <c r="G222" s="621"/>
      <c r="H222" s="622"/>
      <c r="I222" s="622"/>
      <c r="J222" s="593"/>
      <c r="K222" s="593"/>
      <c r="L222" s="593"/>
      <c r="M222" s="594"/>
      <c r="N222" s="593"/>
      <c r="O222" s="593"/>
      <c r="P222" s="593"/>
      <c r="Q222" s="593"/>
      <c r="R222" s="593"/>
      <c r="S222" s="594"/>
      <c r="T222" s="593"/>
    </row>
    <row r="223" spans="1:21" s="411" customFormat="1">
      <c r="A223" s="618"/>
      <c r="B223" s="636"/>
      <c r="C223" s="637"/>
      <c r="D223" s="638"/>
      <c r="E223" s="1069"/>
      <c r="F223" s="594"/>
      <c r="G223" s="621"/>
      <c r="H223" s="622"/>
      <c r="I223" s="622"/>
      <c r="J223" s="593"/>
      <c r="K223" s="593"/>
      <c r="L223" s="593"/>
      <c r="M223" s="594"/>
      <c r="N223" s="593"/>
      <c r="O223" s="593"/>
      <c r="P223" s="593"/>
      <c r="Q223" s="593"/>
      <c r="R223" s="593"/>
      <c r="S223" s="594"/>
      <c r="T223" s="593"/>
    </row>
    <row r="224" spans="1:21" s="411" customFormat="1">
      <c r="A224" s="409">
        <f>COUNT($A$5:A222)+1</f>
        <v>19</v>
      </c>
      <c r="B224" s="649" t="s">
        <v>558</v>
      </c>
      <c r="C224" s="650"/>
      <c r="D224" s="650"/>
      <c r="E224" s="1078"/>
      <c r="F224" s="651"/>
      <c r="G224" s="652"/>
      <c r="H224" s="653"/>
      <c r="I224" s="653"/>
      <c r="J224" s="653"/>
      <c r="K224" s="654"/>
      <c r="L224" s="654"/>
      <c r="M224" s="654"/>
      <c r="N224" s="655"/>
      <c r="O224" s="654"/>
      <c r="P224" s="654"/>
      <c r="Q224" s="654"/>
      <c r="R224" s="654"/>
      <c r="S224" s="654"/>
      <c r="T224" s="655"/>
      <c r="U224" s="654"/>
    </row>
    <row r="225" spans="1:21" s="411" customFormat="1" ht="25.5">
      <c r="A225" s="650"/>
      <c r="B225" s="649" t="s">
        <v>559</v>
      </c>
      <c r="C225" s="650" t="s">
        <v>2</v>
      </c>
      <c r="D225" s="650">
        <v>60</v>
      </c>
      <c r="E225" s="1079"/>
      <c r="F225" s="594">
        <f>D225*E225</f>
        <v>0</v>
      </c>
      <c r="G225" s="652"/>
      <c r="H225" s="653"/>
      <c r="I225" s="653"/>
      <c r="J225" s="653"/>
      <c r="K225" s="654"/>
      <c r="L225" s="654"/>
      <c r="M225" s="654"/>
      <c r="N225" s="655"/>
      <c r="O225" s="654"/>
      <c r="P225" s="654"/>
      <c r="Q225" s="654"/>
      <c r="R225" s="654"/>
      <c r="S225" s="654"/>
      <c r="T225" s="655"/>
      <c r="U225" s="654"/>
    </row>
    <row r="226" spans="1:21" s="411" customFormat="1">
      <c r="A226" s="656" t="s">
        <v>113</v>
      </c>
      <c r="B226" s="657" t="s">
        <v>560</v>
      </c>
      <c r="C226" s="658"/>
      <c r="D226" s="659"/>
      <c r="E226" s="1080"/>
      <c r="F226" s="651"/>
      <c r="G226" s="652"/>
      <c r="H226" s="660"/>
      <c r="I226" s="661"/>
      <c r="J226" s="661"/>
      <c r="K226" s="661"/>
      <c r="L226" s="662"/>
      <c r="M226" s="661"/>
      <c r="N226" s="661"/>
      <c r="O226" s="661"/>
      <c r="P226" s="661"/>
      <c r="Q226" s="661"/>
      <c r="R226" s="662"/>
      <c r="S226" s="661"/>
      <c r="T226" s="663"/>
      <c r="U226" s="663"/>
    </row>
    <row r="227" spans="1:21" s="411" customFormat="1">
      <c r="A227" s="618"/>
      <c r="B227" s="649"/>
      <c r="C227" s="664"/>
      <c r="D227" s="650"/>
      <c r="E227" s="1081"/>
      <c r="F227" s="594"/>
      <c r="G227" s="621"/>
      <c r="H227" s="622"/>
      <c r="I227" s="622"/>
      <c r="J227" s="593"/>
      <c r="K227" s="593"/>
      <c r="L227" s="593"/>
      <c r="M227" s="594"/>
      <c r="N227" s="593"/>
      <c r="O227" s="593"/>
      <c r="P227" s="593"/>
      <c r="Q227" s="593"/>
      <c r="R227" s="593"/>
      <c r="S227" s="594"/>
      <c r="T227" s="593"/>
    </row>
    <row r="228" spans="1:21" s="411" customFormat="1">
      <c r="A228" s="618"/>
      <c r="B228" s="649"/>
      <c r="C228" s="664"/>
      <c r="D228" s="650"/>
      <c r="E228" s="1081"/>
      <c r="F228" s="594"/>
      <c r="G228" s="621"/>
      <c r="H228" s="622"/>
      <c r="I228" s="622"/>
      <c r="J228" s="593"/>
      <c r="K228" s="593"/>
      <c r="L228" s="593"/>
      <c r="M228" s="594"/>
      <c r="N228" s="593"/>
      <c r="O228" s="593"/>
      <c r="P228" s="593"/>
      <c r="Q228" s="593"/>
      <c r="R228" s="593"/>
      <c r="S228" s="594"/>
      <c r="T228" s="593"/>
    </row>
    <row r="229" spans="1:21" s="411" customFormat="1" ht="25.5">
      <c r="A229" s="587">
        <f>COUNT($A$3:A228)+1</f>
        <v>20</v>
      </c>
      <c r="B229" s="665" t="s">
        <v>561</v>
      </c>
      <c r="C229" s="666"/>
      <c r="D229" s="667"/>
      <c r="E229" s="1069"/>
      <c r="F229" s="594"/>
      <c r="G229" s="625"/>
      <c r="H229" s="622"/>
      <c r="I229" s="622"/>
      <c r="J229" s="593"/>
      <c r="K229" s="593"/>
      <c r="L229" s="593"/>
      <c r="M229" s="594"/>
      <c r="N229" s="593"/>
      <c r="O229" s="593"/>
      <c r="P229" s="593"/>
      <c r="Q229" s="593"/>
      <c r="R229" s="593"/>
      <c r="S229" s="594"/>
      <c r="T229" s="593"/>
    </row>
    <row r="230" spans="1:21" s="411" customFormat="1" ht="14.25">
      <c r="A230" s="668"/>
      <c r="B230" s="665" t="s">
        <v>562</v>
      </c>
      <c r="C230" s="666" t="s">
        <v>97</v>
      </c>
      <c r="D230" s="666">
        <v>1</v>
      </c>
      <c r="E230" s="1075"/>
      <c r="G230" s="625"/>
      <c r="H230" s="622"/>
      <c r="I230" s="622"/>
      <c r="J230" s="593"/>
      <c r="K230" s="593"/>
      <c r="L230" s="593"/>
      <c r="M230" s="594"/>
      <c r="N230" s="593"/>
      <c r="O230" s="593"/>
      <c r="P230" s="593"/>
      <c r="Q230" s="593"/>
      <c r="R230" s="593"/>
      <c r="S230" s="594"/>
      <c r="T230" s="593"/>
    </row>
    <row r="231" spans="1:21" s="411" customFormat="1" ht="14.25">
      <c r="A231" s="668"/>
      <c r="B231" s="665" t="s">
        <v>563</v>
      </c>
      <c r="C231" s="666" t="s">
        <v>61</v>
      </c>
      <c r="D231" s="667">
        <v>1</v>
      </c>
      <c r="E231" s="1082"/>
      <c r="F231" s="594"/>
      <c r="G231" s="625"/>
      <c r="H231" s="622"/>
      <c r="I231" s="622"/>
      <c r="J231" s="593"/>
      <c r="K231" s="593"/>
      <c r="L231" s="593"/>
      <c r="M231" s="594"/>
      <c r="N231" s="593"/>
      <c r="O231" s="593"/>
      <c r="P231" s="593"/>
      <c r="Q231" s="593"/>
      <c r="R231" s="593"/>
      <c r="S231" s="594"/>
      <c r="T231" s="593"/>
    </row>
    <row r="232" spans="1:21" s="411" customFormat="1" ht="14.25">
      <c r="A232" s="668"/>
      <c r="B232" s="665" t="s">
        <v>564</v>
      </c>
      <c r="C232" s="666" t="s">
        <v>61</v>
      </c>
      <c r="D232" s="667">
        <v>1</v>
      </c>
      <c r="E232" s="1082"/>
      <c r="F232" s="594"/>
      <c r="G232" s="625"/>
      <c r="H232" s="622"/>
      <c r="I232" s="622"/>
      <c r="J232" s="593"/>
      <c r="K232" s="593"/>
      <c r="L232" s="593"/>
      <c r="M232" s="594"/>
      <c r="N232" s="593"/>
      <c r="O232" s="593"/>
      <c r="P232" s="593"/>
      <c r="Q232" s="593"/>
      <c r="R232" s="593"/>
      <c r="S232" s="594"/>
      <c r="T232" s="593"/>
    </row>
    <row r="233" spans="1:21" s="411" customFormat="1" ht="14.25">
      <c r="A233" s="668"/>
      <c r="B233" s="665" t="s">
        <v>565</v>
      </c>
      <c r="C233" s="666" t="s">
        <v>61</v>
      </c>
      <c r="D233" s="667">
        <v>1</v>
      </c>
      <c r="E233" s="1082"/>
      <c r="F233" s="594"/>
      <c r="G233" s="625"/>
      <c r="H233" s="622"/>
      <c r="I233" s="622"/>
      <c r="J233" s="593"/>
      <c r="K233" s="593"/>
      <c r="L233" s="593"/>
      <c r="M233" s="594"/>
      <c r="N233" s="593"/>
      <c r="O233" s="593"/>
      <c r="P233" s="593"/>
      <c r="Q233" s="593"/>
      <c r="R233" s="593"/>
      <c r="S233" s="594"/>
      <c r="T233" s="593"/>
    </row>
    <row r="234" spans="1:21" s="411" customFormat="1" ht="14.25">
      <c r="A234" s="668"/>
      <c r="B234" s="665" t="s">
        <v>120</v>
      </c>
      <c r="C234" s="666" t="s">
        <v>61</v>
      </c>
      <c r="D234" s="667">
        <v>1</v>
      </c>
      <c r="E234" s="1082"/>
      <c r="F234" s="594"/>
      <c r="G234" s="625"/>
      <c r="H234" s="622"/>
      <c r="I234" s="622"/>
      <c r="J234" s="593"/>
      <c r="K234" s="593"/>
      <c r="L234" s="593"/>
      <c r="M234" s="594"/>
      <c r="N234" s="593"/>
      <c r="O234" s="593"/>
      <c r="P234" s="593"/>
      <c r="Q234" s="593"/>
      <c r="R234" s="593"/>
      <c r="S234" s="594"/>
      <c r="T234" s="593"/>
    </row>
    <row r="235" spans="1:21" s="411" customFormat="1">
      <c r="A235" s="618"/>
      <c r="B235" s="618"/>
      <c r="C235" s="666" t="s">
        <v>97</v>
      </c>
      <c r="D235" s="667">
        <v>1</v>
      </c>
      <c r="E235" s="1082"/>
      <c r="F235" s="594">
        <f>D235*E235</f>
        <v>0</v>
      </c>
      <c r="G235" s="621"/>
      <c r="H235" s="622"/>
      <c r="I235" s="622"/>
      <c r="J235" s="593"/>
      <c r="K235" s="593"/>
      <c r="L235" s="593"/>
      <c r="M235" s="594"/>
      <c r="N235" s="593"/>
      <c r="O235" s="593"/>
      <c r="P235" s="593"/>
      <c r="Q235" s="593"/>
      <c r="R235" s="593"/>
      <c r="S235" s="594"/>
      <c r="T235" s="593"/>
    </row>
    <row r="236" spans="1:21" s="411" customFormat="1">
      <c r="A236" s="618"/>
      <c r="B236" s="618"/>
      <c r="C236" s="619"/>
      <c r="D236" s="619"/>
      <c r="E236" s="1068"/>
      <c r="F236" s="614"/>
      <c r="G236" s="621"/>
      <c r="H236" s="622"/>
      <c r="I236" s="622"/>
      <c r="J236" s="593"/>
      <c r="K236" s="593"/>
      <c r="L236" s="593"/>
      <c r="M236" s="594"/>
      <c r="N236" s="593"/>
      <c r="O236" s="593"/>
      <c r="P236" s="593"/>
      <c r="Q236" s="593"/>
      <c r="R236" s="593"/>
      <c r="S236" s="594"/>
      <c r="T236" s="593"/>
    </row>
    <row r="237" spans="1:21" s="411" customFormat="1" ht="51">
      <c r="A237" s="668">
        <f>COUNT($A$4:A236)+1</f>
        <v>21</v>
      </c>
      <c r="B237" s="618" t="s">
        <v>566</v>
      </c>
      <c r="C237" s="669"/>
      <c r="D237" s="645"/>
      <c r="E237" s="1074"/>
      <c r="F237" s="614"/>
      <c r="G237" s="621"/>
      <c r="H237" s="622"/>
      <c r="I237" s="622"/>
      <c r="J237" s="593"/>
      <c r="K237" s="593"/>
      <c r="L237" s="593"/>
      <c r="M237" s="594"/>
      <c r="N237" s="593"/>
      <c r="O237" s="593"/>
      <c r="P237" s="593"/>
      <c r="Q237" s="593"/>
      <c r="R237" s="593"/>
      <c r="S237" s="594"/>
      <c r="T237" s="593"/>
    </row>
    <row r="238" spans="1:21" s="419" customFormat="1">
      <c r="A238" s="670"/>
      <c r="B238" s="449"/>
      <c r="C238" s="667" t="s">
        <v>97</v>
      </c>
      <c r="D238" s="667">
        <v>1</v>
      </c>
      <c r="E238" s="1082"/>
      <c r="F238" s="671">
        <f>D238*E238</f>
        <v>0</v>
      </c>
      <c r="G238" s="672"/>
      <c r="H238" s="640"/>
      <c r="I238" s="640"/>
      <c r="J238" s="641"/>
      <c r="K238" s="641"/>
      <c r="L238" s="641"/>
      <c r="M238" s="671"/>
      <c r="N238" s="641"/>
      <c r="O238" s="641"/>
      <c r="P238" s="641"/>
      <c r="Q238" s="641"/>
      <c r="R238" s="641"/>
      <c r="S238" s="671"/>
      <c r="T238" s="641"/>
    </row>
    <row r="239" spans="1:21" s="419" customFormat="1">
      <c r="A239" s="670"/>
      <c r="B239" s="449"/>
      <c r="C239" s="667"/>
      <c r="D239" s="667"/>
      <c r="E239" s="1082"/>
      <c r="F239" s="671"/>
      <c r="G239" s="672"/>
      <c r="H239" s="640"/>
      <c r="I239" s="640"/>
      <c r="J239" s="641"/>
      <c r="K239" s="641"/>
      <c r="L239" s="641"/>
      <c r="M239" s="671"/>
      <c r="N239" s="641"/>
      <c r="O239" s="641"/>
      <c r="P239" s="641"/>
      <c r="Q239" s="641"/>
      <c r="R239" s="641"/>
      <c r="S239" s="671"/>
      <c r="T239" s="641"/>
    </row>
    <row r="240" spans="1:21" s="490" customFormat="1" ht="15">
      <c r="A240" s="483"/>
      <c r="B240" s="484" t="s">
        <v>567</v>
      </c>
      <c r="C240" s="485"/>
      <c r="D240" s="485"/>
      <c r="E240" s="1083"/>
      <c r="F240" s="487"/>
      <c r="G240" s="488"/>
      <c r="H240" s="489"/>
      <c r="I240" s="488"/>
      <c r="J240" s="488"/>
      <c r="K240" s="488"/>
      <c r="L240" s="488"/>
      <c r="M240" s="488"/>
      <c r="N240" s="489"/>
      <c r="O240" s="488"/>
    </row>
    <row r="241" spans="1:20" s="423" customFormat="1">
      <c r="A241" s="668">
        <f>COUNT($A$4:A240)+1</f>
        <v>22</v>
      </c>
      <c r="B241" s="673" t="s">
        <v>568</v>
      </c>
      <c r="C241" s="674"/>
      <c r="D241" s="675"/>
      <c r="E241" s="1084"/>
      <c r="F241" s="676"/>
      <c r="G241" s="627"/>
      <c r="H241" s="422"/>
      <c r="I241" s="677"/>
      <c r="J241" s="452"/>
      <c r="K241" s="452"/>
      <c r="L241" s="452"/>
      <c r="M241" s="453"/>
      <c r="N241" s="452"/>
      <c r="O241" s="452"/>
      <c r="P241" s="452"/>
      <c r="Q241" s="452"/>
      <c r="R241" s="452"/>
      <c r="S241" s="453"/>
      <c r="T241" s="452"/>
    </row>
    <row r="242" spans="1:20" s="423" customFormat="1" ht="63" customHeight="1">
      <c r="A242" s="623"/>
      <c r="B242" s="678" t="s">
        <v>569</v>
      </c>
      <c r="C242" s="674"/>
      <c r="D242" s="675"/>
      <c r="E242" s="1084"/>
      <c r="F242" s="679"/>
      <c r="G242" s="627"/>
      <c r="H242" s="422"/>
      <c r="I242" s="677"/>
      <c r="J242" s="452"/>
      <c r="K242" s="452"/>
      <c r="L242" s="452"/>
      <c r="M242" s="453"/>
      <c r="N242" s="452"/>
      <c r="O242" s="452"/>
      <c r="P242" s="452"/>
      <c r="Q242" s="452"/>
      <c r="R242" s="452"/>
      <c r="S242" s="453"/>
      <c r="T242" s="452"/>
    </row>
    <row r="243" spans="1:20" s="423" customFormat="1">
      <c r="A243" s="623"/>
      <c r="B243" s="623" t="s">
        <v>570</v>
      </c>
      <c r="C243" s="674"/>
      <c r="D243" s="675"/>
      <c r="E243" s="1084"/>
      <c r="F243" s="676"/>
      <c r="G243" s="627"/>
      <c r="H243" s="422"/>
      <c r="I243" s="628"/>
      <c r="J243" s="452"/>
      <c r="K243" s="452"/>
      <c r="L243" s="452"/>
      <c r="M243" s="453"/>
      <c r="N243" s="452"/>
      <c r="O243" s="452"/>
      <c r="P243" s="452"/>
      <c r="Q243" s="452"/>
      <c r="R243" s="452"/>
      <c r="S243" s="453"/>
      <c r="T243" s="452"/>
    </row>
    <row r="244" spans="1:20" s="423" customFormat="1">
      <c r="A244" s="623"/>
      <c r="B244" s="623" t="s">
        <v>571</v>
      </c>
      <c r="C244" s="674"/>
      <c r="D244" s="675"/>
      <c r="E244" s="1084"/>
      <c r="F244" s="676"/>
      <c r="G244" s="627"/>
      <c r="H244" s="422"/>
      <c r="I244" s="628"/>
      <c r="J244" s="452"/>
      <c r="K244" s="452"/>
      <c r="L244" s="452"/>
      <c r="M244" s="453"/>
      <c r="N244" s="452"/>
      <c r="O244" s="452"/>
      <c r="P244" s="452"/>
      <c r="Q244" s="452"/>
      <c r="R244" s="452"/>
      <c r="S244" s="453"/>
      <c r="T244" s="452"/>
    </row>
    <row r="245" spans="1:20" s="423" customFormat="1">
      <c r="A245" s="623"/>
      <c r="B245" s="623" t="s">
        <v>572</v>
      </c>
      <c r="C245" s="674"/>
      <c r="D245" s="675"/>
      <c r="E245" s="1084"/>
      <c r="F245" s="676"/>
      <c r="G245" s="627"/>
      <c r="H245" s="422"/>
      <c r="I245" s="628"/>
      <c r="J245" s="452"/>
      <c r="K245" s="452"/>
      <c r="L245" s="452"/>
      <c r="M245" s="453"/>
      <c r="N245" s="452"/>
      <c r="O245" s="452"/>
      <c r="P245" s="452"/>
      <c r="Q245" s="452"/>
      <c r="R245" s="452"/>
      <c r="S245" s="453"/>
      <c r="T245" s="452"/>
    </row>
    <row r="246" spans="1:20" s="423" customFormat="1">
      <c r="A246" s="623"/>
      <c r="B246" s="623" t="s">
        <v>573</v>
      </c>
      <c r="C246" s="674"/>
      <c r="D246" s="675"/>
      <c r="E246" s="1084"/>
      <c r="F246" s="676"/>
      <c r="G246" s="627"/>
      <c r="H246" s="422"/>
      <c r="I246" s="628"/>
      <c r="J246" s="452"/>
      <c r="K246" s="452"/>
      <c r="L246" s="452"/>
      <c r="M246" s="453"/>
      <c r="N246" s="452"/>
      <c r="O246" s="452"/>
      <c r="P246" s="452"/>
      <c r="Q246" s="452"/>
      <c r="R246" s="452"/>
      <c r="S246" s="453"/>
      <c r="T246" s="452"/>
    </row>
    <row r="247" spans="1:20" s="423" customFormat="1" ht="51">
      <c r="A247" s="623"/>
      <c r="B247" s="623" t="s">
        <v>574</v>
      </c>
      <c r="C247" s="674"/>
      <c r="D247" s="675"/>
      <c r="E247" s="1084"/>
      <c r="F247" s="676"/>
      <c r="G247" s="627"/>
      <c r="H247" s="422"/>
      <c r="I247" s="628"/>
      <c r="J247" s="452"/>
      <c r="K247" s="452"/>
      <c r="L247" s="452"/>
      <c r="M247" s="453"/>
      <c r="N247" s="452"/>
      <c r="O247" s="452"/>
      <c r="P247" s="452"/>
      <c r="Q247" s="452"/>
      <c r="R247" s="452"/>
      <c r="S247" s="453"/>
      <c r="T247" s="452"/>
    </row>
    <row r="248" spans="1:20" s="423" customFormat="1">
      <c r="A248" s="680" t="s">
        <v>113</v>
      </c>
      <c r="B248" s="681" t="s">
        <v>575</v>
      </c>
      <c r="C248" s="675" t="s">
        <v>97</v>
      </c>
      <c r="D248" s="682">
        <v>1</v>
      </c>
      <c r="E248" s="1049"/>
      <c r="F248" s="50">
        <f>D248*E248</f>
        <v>0</v>
      </c>
      <c r="G248" s="683"/>
      <c r="H248" s="422"/>
      <c r="I248" s="684"/>
      <c r="J248" s="452"/>
      <c r="K248" s="452"/>
      <c r="L248" s="452"/>
      <c r="M248" s="453"/>
      <c r="N248" s="452"/>
      <c r="O248" s="452"/>
      <c r="P248" s="452"/>
      <c r="Q248" s="452"/>
      <c r="R248" s="452"/>
      <c r="S248" s="453"/>
      <c r="T248" s="452"/>
    </row>
    <row r="249" spans="1:20" s="423" customFormat="1">
      <c r="A249" s="685"/>
      <c r="B249" s="623"/>
      <c r="E249" s="1055"/>
      <c r="G249" s="686"/>
      <c r="H249" s="687"/>
      <c r="I249" s="451"/>
      <c r="J249" s="452"/>
      <c r="K249" s="452"/>
      <c r="L249" s="452"/>
      <c r="M249" s="453"/>
      <c r="N249" s="452"/>
      <c r="O249" s="452"/>
      <c r="P249" s="452"/>
      <c r="Q249" s="452"/>
      <c r="R249" s="452"/>
      <c r="S249" s="453"/>
      <c r="T249" s="452"/>
    </row>
    <row r="250" spans="1:20" s="423" customFormat="1">
      <c r="A250" s="420">
        <f>COUNT($A$3:A244)+1</f>
        <v>23</v>
      </c>
      <c r="B250" s="688" t="s">
        <v>576</v>
      </c>
      <c r="C250" s="689"/>
      <c r="D250" s="690"/>
      <c r="E250" s="1085"/>
      <c r="F250" s="691"/>
      <c r="G250" s="692"/>
      <c r="H250" s="422"/>
      <c r="I250" s="684"/>
      <c r="J250" s="452"/>
      <c r="K250" s="452"/>
      <c r="L250" s="452"/>
      <c r="M250" s="453"/>
      <c r="N250" s="452"/>
      <c r="O250" s="452"/>
      <c r="P250" s="452"/>
      <c r="Q250" s="452"/>
      <c r="R250" s="452"/>
      <c r="S250" s="453"/>
      <c r="T250" s="452"/>
    </row>
    <row r="251" spans="1:20" s="423" customFormat="1" ht="25.5">
      <c r="A251" s="693"/>
      <c r="B251" s="673" t="s">
        <v>577</v>
      </c>
      <c r="E251" s="1055"/>
      <c r="G251" s="686"/>
      <c r="H251" s="422"/>
      <c r="I251" s="684"/>
      <c r="J251" s="452"/>
      <c r="K251" s="452"/>
      <c r="L251" s="452"/>
      <c r="M251" s="453"/>
      <c r="N251" s="452"/>
      <c r="O251" s="452"/>
      <c r="P251" s="452"/>
      <c r="Q251" s="452"/>
      <c r="R251" s="452"/>
      <c r="S251" s="453"/>
      <c r="T251" s="452"/>
    </row>
    <row r="252" spans="1:20" s="423" customFormat="1">
      <c r="A252" s="694" t="s">
        <v>113</v>
      </c>
      <c r="B252" s="695" t="s">
        <v>578</v>
      </c>
      <c r="C252" s="696" t="s">
        <v>97</v>
      </c>
      <c r="D252" s="682">
        <v>1</v>
      </c>
      <c r="E252" s="1054"/>
      <c r="F252" s="183">
        <f>D252*E252</f>
        <v>0</v>
      </c>
      <c r="G252" s="697"/>
      <c r="H252" s="422"/>
      <c r="I252" s="684"/>
      <c r="J252" s="452"/>
      <c r="K252" s="452"/>
      <c r="L252" s="452"/>
      <c r="M252" s="453"/>
      <c r="N252" s="452"/>
      <c r="O252" s="452"/>
      <c r="P252" s="452"/>
      <c r="Q252" s="452"/>
      <c r="R252" s="452"/>
      <c r="S252" s="453"/>
      <c r="T252" s="452"/>
    </row>
    <row r="253" spans="1:20" s="423" customFormat="1">
      <c r="A253" s="698"/>
      <c r="B253" s="699"/>
      <c r="C253" s="698"/>
      <c r="D253" s="698"/>
      <c r="E253" s="1086"/>
      <c r="F253" s="700"/>
      <c r="G253" s="701"/>
      <c r="H253" s="702"/>
      <c r="I253" s="703"/>
      <c r="J253" s="452"/>
      <c r="K253" s="452"/>
      <c r="L253" s="452"/>
      <c r="M253" s="453"/>
      <c r="N253" s="452"/>
      <c r="O253" s="452"/>
      <c r="P253" s="452"/>
      <c r="Q253" s="452"/>
      <c r="R253" s="452"/>
      <c r="S253" s="453"/>
      <c r="T253" s="452"/>
    </row>
    <row r="254" spans="1:20" s="423" customFormat="1">
      <c r="A254" s="420">
        <f>COUNT($A$4:A253)+1</f>
        <v>24</v>
      </c>
      <c r="B254" s="704" t="s">
        <v>579</v>
      </c>
      <c r="C254" s="705"/>
      <c r="D254" s="705"/>
      <c r="E254" s="1076"/>
      <c r="F254" s="706"/>
      <c r="G254" s="451"/>
      <c r="H254" s="451"/>
      <c r="I254" s="452"/>
      <c r="J254" s="452"/>
      <c r="K254" s="452"/>
      <c r="L254" s="453"/>
      <c r="M254" s="452"/>
      <c r="N254" s="452"/>
      <c r="O254" s="452"/>
      <c r="P254" s="452"/>
      <c r="Q254" s="452"/>
      <c r="R254" s="453"/>
      <c r="S254" s="452"/>
    </row>
    <row r="255" spans="1:20" s="423" customFormat="1" ht="25.5">
      <c r="A255" s="707"/>
      <c r="B255" s="704" t="s">
        <v>122</v>
      </c>
      <c r="C255" s="705"/>
      <c r="D255" s="705"/>
      <c r="E255" s="1076"/>
      <c r="F255" s="706"/>
      <c r="G255" s="451"/>
      <c r="H255" s="451"/>
      <c r="I255" s="452"/>
      <c r="J255" s="452"/>
      <c r="K255" s="452"/>
      <c r="L255" s="453"/>
      <c r="M255" s="452"/>
      <c r="N255" s="452"/>
      <c r="O255" s="452"/>
      <c r="P255" s="452"/>
      <c r="Q255" s="452"/>
      <c r="R255" s="453"/>
      <c r="S255" s="452"/>
    </row>
    <row r="256" spans="1:20" s="423" customFormat="1">
      <c r="A256" s="708" t="s">
        <v>110</v>
      </c>
      <c r="B256" s="709" t="s">
        <v>580</v>
      </c>
      <c r="E256" s="1055"/>
      <c r="G256" s="451"/>
      <c r="H256" s="451"/>
      <c r="I256" s="452"/>
      <c r="J256" s="452"/>
      <c r="K256" s="452"/>
      <c r="L256" s="453"/>
      <c r="M256" s="452"/>
      <c r="N256" s="452"/>
      <c r="O256" s="452"/>
      <c r="P256" s="452"/>
      <c r="Q256" s="452"/>
      <c r="R256" s="453"/>
      <c r="S256" s="452"/>
    </row>
    <row r="257" spans="1:22" s="423" customFormat="1">
      <c r="A257" s="704"/>
      <c r="B257" s="710" t="s">
        <v>581</v>
      </c>
      <c r="C257" s="705" t="s">
        <v>61</v>
      </c>
      <c r="D257" s="705">
        <v>2</v>
      </c>
      <c r="E257" s="1076"/>
      <c r="F257" s="706">
        <f>D257*E257</f>
        <v>0</v>
      </c>
      <c r="G257" s="451"/>
      <c r="H257" s="451"/>
      <c r="I257" s="452"/>
      <c r="J257" s="452"/>
      <c r="K257" s="452"/>
      <c r="L257" s="453"/>
      <c r="M257" s="452"/>
      <c r="N257" s="452"/>
      <c r="O257" s="452"/>
      <c r="P257" s="452"/>
      <c r="Q257" s="452"/>
      <c r="R257" s="453"/>
      <c r="S257" s="452"/>
    </row>
    <row r="258" spans="1:22" s="423" customFormat="1">
      <c r="A258" s="618"/>
      <c r="B258" s="618"/>
      <c r="C258" s="620"/>
      <c r="D258" s="620"/>
      <c r="E258" s="1076"/>
      <c r="F258" s="706"/>
      <c r="G258" s="451"/>
      <c r="H258" s="451"/>
      <c r="I258" s="452"/>
      <c r="J258" s="452"/>
      <c r="K258" s="452"/>
      <c r="L258" s="453"/>
      <c r="M258" s="452"/>
      <c r="N258" s="452"/>
      <c r="O258" s="452"/>
      <c r="P258" s="452"/>
      <c r="Q258" s="452"/>
      <c r="R258" s="453"/>
      <c r="S258" s="452"/>
    </row>
    <row r="259" spans="1:22" s="411" customFormat="1" ht="25.5">
      <c r="A259" s="409">
        <f>COUNT($A$5:A257)+1</f>
        <v>25</v>
      </c>
      <c r="B259" s="618" t="s">
        <v>582</v>
      </c>
      <c r="C259" s="619"/>
      <c r="D259" s="619"/>
      <c r="E259" s="1068"/>
      <c r="F259" s="614"/>
      <c r="G259" s="621"/>
      <c r="H259" s="622"/>
      <c r="I259" s="622"/>
      <c r="J259" s="593"/>
      <c r="K259" s="593"/>
      <c r="L259" s="593"/>
      <c r="M259" s="594"/>
      <c r="N259" s="593"/>
      <c r="O259" s="593"/>
      <c r="P259" s="593"/>
      <c r="Q259" s="593"/>
      <c r="R259" s="593"/>
      <c r="S259" s="594"/>
      <c r="T259" s="593"/>
    </row>
    <row r="260" spans="1:22" s="601" customFormat="1" ht="15">
      <c r="A260" s="596" t="s">
        <v>110</v>
      </c>
      <c r="B260" s="597" t="s">
        <v>533</v>
      </c>
      <c r="C260" s="598"/>
      <c r="D260" s="599"/>
      <c r="E260" s="1064"/>
      <c r="F260" s="600"/>
      <c r="H260" s="602"/>
      <c r="I260" s="603"/>
      <c r="J260" s="604"/>
      <c r="K260" s="604"/>
      <c r="L260" s="604"/>
      <c r="M260" s="605"/>
      <c r="N260" s="604"/>
      <c r="O260" s="604"/>
      <c r="P260" s="604"/>
      <c r="Q260" s="604"/>
      <c r="R260" s="604"/>
      <c r="S260" s="605"/>
      <c r="T260" s="604"/>
    </row>
    <row r="261" spans="1:22" s="411" customFormat="1" ht="14.25">
      <c r="A261" s="618"/>
      <c r="B261" s="623" t="s">
        <v>534</v>
      </c>
      <c r="C261" s="619" t="s">
        <v>61</v>
      </c>
      <c r="D261" s="619">
        <v>3</v>
      </c>
      <c r="E261" s="1069"/>
      <c r="F261" s="594">
        <f>D261*E261</f>
        <v>0</v>
      </c>
      <c r="G261" s="625"/>
      <c r="H261" s="622"/>
      <c r="I261" s="622"/>
      <c r="J261" s="593"/>
      <c r="K261" s="593"/>
      <c r="L261" s="593"/>
      <c r="M261" s="594"/>
      <c r="N261" s="593"/>
      <c r="O261" s="593"/>
      <c r="P261" s="593"/>
      <c r="Q261" s="593"/>
      <c r="R261" s="593"/>
      <c r="S261" s="594"/>
      <c r="T261" s="593"/>
    </row>
    <row r="262" spans="1:22" s="411" customFormat="1" ht="14.25">
      <c r="A262" s="618"/>
      <c r="B262" s="623"/>
      <c r="C262" s="619"/>
      <c r="D262" s="619"/>
      <c r="E262" s="1069"/>
      <c r="F262" s="594"/>
      <c r="G262" s="625"/>
      <c r="H262" s="622"/>
      <c r="I262" s="622"/>
      <c r="J262" s="593"/>
      <c r="K262" s="593"/>
      <c r="L262" s="593"/>
      <c r="M262" s="594"/>
      <c r="N262" s="593"/>
      <c r="O262" s="593"/>
      <c r="P262" s="593"/>
      <c r="Q262" s="593"/>
      <c r="R262" s="593"/>
      <c r="S262" s="594"/>
      <c r="T262" s="593"/>
    </row>
    <row r="263" spans="1:22" s="423" customFormat="1">
      <c r="A263" s="409">
        <f>COUNT($A$5:A261)+1</f>
        <v>26</v>
      </c>
      <c r="B263" s="588" t="s">
        <v>583</v>
      </c>
      <c r="C263" s="711"/>
      <c r="D263" s="712"/>
      <c r="E263" s="1087"/>
      <c r="F263" s="706"/>
      <c r="G263" s="426"/>
      <c r="H263" s="451"/>
      <c r="I263" s="451"/>
      <c r="J263" s="451"/>
      <c r="K263" s="451"/>
      <c r="L263" s="452"/>
      <c r="M263" s="452"/>
      <c r="N263" s="713"/>
      <c r="O263" s="714"/>
      <c r="P263" s="452"/>
      <c r="Q263" s="452"/>
      <c r="R263" s="452"/>
      <c r="S263" s="452"/>
      <c r="T263" s="452"/>
      <c r="U263" s="453"/>
      <c r="V263" s="452"/>
    </row>
    <row r="264" spans="1:22" s="423" customFormat="1" ht="38.25">
      <c r="A264" s="715"/>
      <c r="B264" s="678" t="s">
        <v>584</v>
      </c>
      <c r="C264" s="418"/>
      <c r="D264" s="716"/>
      <c r="E264" s="1088"/>
      <c r="F264" s="706"/>
      <c r="G264" s="426"/>
      <c r="H264" s="451"/>
      <c r="I264" s="451"/>
      <c r="J264" s="451"/>
      <c r="K264" s="451"/>
      <c r="L264" s="452"/>
      <c r="M264" s="452"/>
      <c r="N264" s="717"/>
      <c r="O264" s="714"/>
      <c r="P264" s="452"/>
      <c r="Q264" s="452"/>
      <c r="R264" s="452"/>
      <c r="S264" s="452"/>
      <c r="T264" s="452"/>
      <c r="U264" s="453"/>
      <c r="V264" s="452"/>
    </row>
    <row r="265" spans="1:22" s="601" customFormat="1" ht="15">
      <c r="A265" s="596" t="s">
        <v>110</v>
      </c>
      <c r="B265" s="597" t="s">
        <v>585</v>
      </c>
      <c r="C265" s="598"/>
      <c r="D265" s="599"/>
      <c r="E265" s="1064"/>
      <c r="F265" s="600"/>
      <c r="H265" s="602"/>
      <c r="I265" s="603"/>
      <c r="J265" s="604"/>
      <c r="K265" s="604"/>
      <c r="L265" s="604"/>
      <c r="M265" s="605"/>
      <c r="N265" s="604"/>
      <c r="O265" s="604"/>
      <c r="P265" s="604"/>
      <c r="Q265" s="604"/>
      <c r="R265" s="604"/>
      <c r="S265" s="605"/>
      <c r="T265" s="604"/>
    </row>
    <row r="266" spans="1:22" s="423" customFormat="1">
      <c r="A266" s="718"/>
      <c r="B266" s="719" t="s">
        <v>586</v>
      </c>
      <c r="C266" s="418" t="s">
        <v>61</v>
      </c>
      <c r="D266" s="716">
        <v>1</v>
      </c>
      <c r="E266" s="1076"/>
      <c r="F266" s="720">
        <f>D266*E266</f>
        <v>0</v>
      </c>
      <c r="G266" s="426"/>
      <c r="H266" s="716"/>
      <c r="I266" s="451"/>
      <c r="J266" s="451"/>
      <c r="K266" s="451"/>
      <c r="L266" s="452"/>
      <c r="M266" s="452"/>
      <c r="N266" s="717"/>
      <c r="O266" s="714"/>
      <c r="P266" s="452"/>
      <c r="Q266" s="452"/>
      <c r="R266" s="452"/>
      <c r="S266" s="452"/>
      <c r="T266" s="452"/>
      <c r="U266" s="453"/>
      <c r="V266" s="452"/>
    </row>
    <row r="267" spans="1:22" s="722" customFormat="1">
      <c r="A267" s="721"/>
      <c r="C267" s="425"/>
      <c r="D267" s="424"/>
      <c r="E267" s="1089"/>
      <c r="G267" s="723"/>
    </row>
    <row r="268" spans="1:22" s="423" customFormat="1">
      <c r="A268" s="409">
        <f>COUNT($A$5:A266)+1</f>
        <v>27</v>
      </c>
      <c r="B268" s="588" t="s">
        <v>587</v>
      </c>
      <c r="C268" s="711"/>
      <c r="D268" s="712"/>
      <c r="E268" s="1087"/>
      <c r="F268" s="706"/>
      <c r="G268" s="426"/>
      <c r="H268" s="451"/>
      <c r="I268" s="451"/>
      <c r="J268" s="451"/>
      <c r="K268" s="451"/>
      <c r="L268" s="452"/>
      <c r="M268" s="452"/>
      <c r="N268" s="713"/>
      <c r="O268" s="714"/>
      <c r="P268" s="452"/>
      <c r="Q268" s="452"/>
      <c r="R268" s="452"/>
      <c r="S268" s="452"/>
      <c r="T268" s="452"/>
      <c r="U268" s="453"/>
      <c r="V268" s="452"/>
    </row>
    <row r="269" spans="1:22" s="170" customFormat="1" ht="25.5">
      <c r="A269" s="412"/>
      <c r="B269" s="413" t="s">
        <v>588</v>
      </c>
      <c r="C269" s="63"/>
      <c r="E269" s="1049"/>
      <c r="F269" s="50"/>
      <c r="J269" s="185"/>
      <c r="K269" s="185"/>
      <c r="M269" s="185"/>
    </row>
    <row r="270" spans="1:22" s="601" customFormat="1" ht="15">
      <c r="A270" s="596" t="s">
        <v>110</v>
      </c>
      <c r="B270" s="597" t="s">
        <v>589</v>
      </c>
      <c r="C270" s="598"/>
      <c r="D270" s="599"/>
      <c r="E270" s="1064"/>
      <c r="F270" s="600"/>
      <c r="H270" s="602"/>
      <c r="I270" s="603"/>
      <c r="J270" s="604"/>
      <c r="K270" s="604"/>
      <c r="L270" s="604"/>
      <c r="M270" s="605"/>
      <c r="N270" s="604"/>
      <c r="O270" s="604"/>
      <c r="P270" s="604"/>
      <c r="Q270" s="604"/>
      <c r="R270" s="604"/>
      <c r="S270" s="605"/>
      <c r="T270" s="604"/>
    </row>
    <row r="271" spans="1:22" s="415" customFormat="1">
      <c r="A271" s="414"/>
      <c r="B271" s="241" t="s">
        <v>590</v>
      </c>
      <c r="C271" s="63" t="s">
        <v>61</v>
      </c>
      <c r="D271" s="63">
        <v>1</v>
      </c>
      <c r="E271" s="1076"/>
      <c r="F271" s="50">
        <f>D271*E271</f>
        <v>0</v>
      </c>
      <c r="G271" s="170"/>
      <c r="H271" s="170"/>
      <c r="I271" s="185"/>
      <c r="J271" s="170"/>
      <c r="K271" s="185"/>
    </row>
    <row r="272" spans="1:22" s="722" customFormat="1">
      <c r="A272" s="724"/>
      <c r="B272" s="410"/>
      <c r="C272" s="425"/>
      <c r="D272" s="425"/>
      <c r="E272" s="1054"/>
      <c r="F272" s="182"/>
      <c r="G272" s="426"/>
    </row>
    <row r="273" spans="1:20" s="415" customFormat="1" ht="51">
      <c r="A273" s="420">
        <f>COUNT($A$4:A272)+1</f>
        <v>28</v>
      </c>
      <c r="B273" s="646" t="s">
        <v>544</v>
      </c>
      <c r="C273" s="270"/>
      <c r="D273" s="270"/>
      <c r="E273" s="1049"/>
      <c r="F273" s="50"/>
      <c r="G273" s="170"/>
      <c r="H273" s="170"/>
      <c r="I273" s="185"/>
      <c r="J273" s="170"/>
      <c r="K273" s="185"/>
    </row>
    <row r="274" spans="1:20" s="415" customFormat="1">
      <c r="A274" s="414"/>
      <c r="B274" s="184" t="s">
        <v>545</v>
      </c>
      <c r="C274" s="63" t="s">
        <v>64</v>
      </c>
      <c r="D274" s="63">
        <v>2</v>
      </c>
      <c r="E274" s="1076"/>
      <c r="F274" s="50">
        <f>D274*E274</f>
        <v>0</v>
      </c>
      <c r="G274" s="170"/>
      <c r="H274" s="170"/>
      <c r="I274" s="185"/>
      <c r="J274" s="170"/>
      <c r="K274" s="185"/>
    </row>
    <row r="275" spans="1:20" s="415" customFormat="1">
      <c r="A275" s="414"/>
      <c r="B275" s="184" t="s">
        <v>546</v>
      </c>
      <c r="C275" s="63" t="s">
        <v>64</v>
      </c>
      <c r="D275" s="63">
        <v>5</v>
      </c>
      <c r="E275" s="1076"/>
      <c r="F275" s="50">
        <f>D275*E275</f>
        <v>0</v>
      </c>
      <c r="G275" s="170"/>
      <c r="H275" s="170"/>
      <c r="I275" s="185"/>
      <c r="J275" s="170"/>
      <c r="K275" s="185"/>
    </row>
    <row r="276" spans="1:20" s="415" customFormat="1">
      <c r="A276" s="414"/>
      <c r="B276" s="184" t="s">
        <v>547</v>
      </c>
      <c r="C276" s="63" t="s">
        <v>64</v>
      </c>
      <c r="D276" s="63">
        <v>25</v>
      </c>
      <c r="E276" s="1076"/>
      <c r="F276" s="50">
        <f>D276*E276</f>
        <v>0</v>
      </c>
      <c r="G276" s="170"/>
      <c r="H276" s="170"/>
      <c r="I276" s="185"/>
      <c r="J276" s="170"/>
      <c r="K276" s="185"/>
    </row>
    <row r="277" spans="1:20" s="415" customFormat="1">
      <c r="A277" s="414"/>
      <c r="B277" s="184" t="s">
        <v>548</v>
      </c>
      <c r="C277" s="63" t="s">
        <v>64</v>
      </c>
      <c r="D277" s="63">
        <v>6</v>
      </c>
      <c r="E277" s="1076"/>
      <c r="F277" s="50">
        <f>D277*E277</f>
        <v>0</v>
      </c>
      <c r="G277" s="170"/>
      <c r="H277" s="170"/>
      <c r="I277" s="185"/>
      <c r="J277" s="170"/>
      <c r="K277" s="185"/>
    </row>
    <row r="278" spans="1:20" s="415" customFormat="1">
      <c r="A278" s="414"/>
      <c r="B278" s="184"/>
      <c r="C278" s="63"/>
      <c r="D278" s="63"/>
      <c r="E278" s="1049"/>
      <c r="F278" s="50"/>
      <c r="G278" s="170"/>
      <c r="H278" s="170"/>
      <c r="I278" s="185"/>
      <c r="J278" s="170"/>
      <c r="K278" s="185"/>
    </row>
    <row r="279" spans="1:20" s="415" customFormat="1">
      <c r="A279" s="409">
        <f>COUNT($A$5:A277)+1</f>
        <v>29</v>
      </c>
      <c r="B279" s="646" t="s">
        <v>549</v>
      </c>
      <c r="C279" s="270"/>
      <c r="D279" s="270"/>
      <c r="E279" s="1049"/>
      <c r="F279" s="50"/>
      <c r="G279" s="170"/>
      <c r="H279" s="170"/>
      <c r="I279" s="185"/>
      <c r="J279" s="170"/>
      <c r="K279" s="185"/>
    </row>
    <row r="280" spans="1:20" s="415" customFormat="1" ht="25.5">
      <c r="A280" s="412"/>
      <c r="B280" s="646" t="s">
        <v>550</v>
      </c>
      <c r="C280" s="270"/>
      <c r="D280" s="270"/>
      <c r="E280" s="1049"/>
      <c r="F280" s="50"/>
      <c r="G280" s="170"/>
      <c r="H280" s="170"/>
      <c r="I280" s="185"/>
      <c r="J280" s="170"/>
      <c r="K280" s="185"/>
    </row>
    <row r="281" spans="1:20" s="415" customFormat="1">
      <c r="A281" s="414"/>
      <c r="B281" s="184" t="s">
        <v>551</v>
      </c>
      <c r="C281" s="63" t="s">
        <v>64</v>
      </c>
      <c r="D281" s="63">
        <v>1</v>
      </c>
      <c r="E281" s="1076"/>
      <c r="F281" s="50">
        <f>D281*E281</f>
        <v>0</v>
      </c>
      <c r="G281" s="170"/>
      <c r="H281" s="170"/>
      <c r="I281" s="185"/>
      <c r="J281" s="170"/>
      <c r="K281" s="185"/>
    </row>
    <row r="282" spans="1:20" s="415" customFormat="1">
      <c r="A282" s="414"/>
      <c r="B282" s="184" t="s">
        <v>552</v>
      </c>
      <c r="C282" s="63" t="s">
        <v>64</v>
      </c>
      <c r="D282" s="63">
        <v>2</v>
      </c>
      <c r="E282" s="1076"/>
      <c r="F282" s="50">
        <f>D282*E282</f>
        <v>0</v>
      </c>
      <c r="G282" s="170"/>
      <c r="H282" s="170"/>
      <c r="I282" s="185"/>
      <c r="J282" s="170"/>
      <c r="K282" s="185"/>
    </row>
    <row r="283" spans="1:20" s="415" customFormat="1">
      <c r="A283" s="414"/>
      <c r="B283" s="184" t="s">
        <v>553</v>
      </c>
      <c r="C283" s="63" t="s">
        <v>64</v>
      </c>
      <c r="D283" s="63">
        <v>1</v>
      </c>
      <c r="E283" s="1076"/>
      <c r="F283" s="50">
        <f>D283*E283</f>
        <v>0</v>
      </c>
      <c r="G283" s="170"/>
      <c r="H283" s="170"/>
      <c r="I283" s="185"/>
      <c r="J283" s="170"/>
      <c r="K283" s="185"/>
    </row>
    <row r="284" spans="1:20" s="415" customFormat="1">
      <c r="A284" s="414"/>
      <c r="B284" s="413"/>
      <c r="C284" s="63"/>
      <c r="D284" s="63"/>
      <c r="E284" s="433"/>
      <c r="F284" s="50"/>
      <c r="G284" s="170"/>
      <c r="H284" s="170"/>
      <c r="I284" s="185"/>
      <c r="J284" s="170"/>
      <c r="K284" s="185"/>
    </row>
    <row r="285" spans="1:20" s="411" customFormat="1">
      <c r="A285" s="618"/>
      <c r="B285" s="618"/>
      <c r="C285" s="619"/>
      <c r="D285" s="619"/>
      <c r="E285" s="624"/>
      <c r="F285" s="594"/>
      <c r="G285" s="621"/>
      <c r="H285" s="622"/>
      <c r="I285" s="622"/>
      <c r="J285" s="593"/>
      <c r="K285" s="593"/>
      <c r="L285" s="593"/>
      <c r="M285" s="594"/>
      <c r="N285" s="593"/>
      <c r="O285" s="593"/>
      <c r="P285" s="593"/>
      <c r="Q285" s="593"/>
      <c r="R285" s="593"/>
      <c r="S285" s="594"/>
      <c r="T285" s="593"/>
    </row>
    <row r="286" spans="1:20" s="53" customFormat="1" ht="13.5" thickBot="1">
      <c r="A286" s="427"/>
      <c r="B286" s="428" t="s">
        <v>374</v>
      </c>
      <c r="C286" s="427"/>
      <c r="D286" s="725"/>
      <c r="E286" s="726"/>
      <c r="F286" s="727">
        <f>SUM(F11:F285)</f>
        <v>0</v>
      </c>
      <c r="K286" s="498"/>
    </row>
    <row r="287" spans="1:20" s="53" customFormat="1" ht="13.5" thickTop="1">
      <c r="A287" s="54"/>
      <c r="C287" s="54"/>
      <c r="D287" s="466"/>
      <c r="E287" s="497"/>
      <c r="F287" s="498"/>
      <c r="K287" s="498"/>
    </row>
    <row r="288" spans="1:20" s="53" customFormat="1" ht="25.5">
      <c r="A288" s="412">
        <f>COUNT($A$5:A287)+1</f>
        <v>30</v>
      </c>
      <c r="B288" s="728" t="s">
        <v>377</v>
      </c>
      <c r="C288" s="466" t="s">
        <v>52</v>
      </c>
      <c r="D288" s="466">
        <v>2.5</v>
      </c>
      <c r="E288" s="467"/>
      <c r="F288" s="498">
        <f>F286*D288/100</f>
        <v>0</v>
      </c>
      <c r="K288" s="498"/>
    </row>
    <row r="289" spans="1:11" s="53" customFormat="1">
      <c r="A289" s="54"/>
      <c r="C289" s="466"/>
      <c r="D289" s="466"/>
      <c r="E289" s="467"/>
      <c r="F289" s="498"/>
      <c r="K289" s="498"/>
    </row>
    <row r="290" spans="1:11" s="53" customFormat="1" ht="25.5">
      <c r="A290" s="412">
        <f>COUNT($A$5:A289)+1</f>
        <v>31</v>
      </c>
      <c r="B290" s="429" t="s">
        <v>375</v>
      </c>
      <c r="C290" s="466" t="s">
        <v>52</v>
      </c>
      <c r="D290" s="466">
        <v>1</v>
      </c>
      <c r="E290" s="467"/>
      <c r="F290" s="498">
        <f>D290*F286/100</f>
        <v>0</v>
      </c>
      <c r="K290" s="498"/>
    </row>
    <row r="291" spans="1:11" s="53" customFormat="1">
      <c r="A291" s="54"/>
      <c r="C291" s="466"/>
      <c r="D291" s="466"/>
      <c r="E291" s="467"/>
      <c r="F291" s="498"/>
      <c r="K291" s="498"/>
    </row>
    <row r="292" spans="1:11" s="53" customFormat="1" ht="25.5">
      <c r="A292" s="412">
        <f>COUNT($A$5:A291)+1</f>
        <v>32</v>
      </c>
      <c r="B292" s="729" t="s">
        <v>379</v>
      </c>
      <c r="C292" s="466" t="s">
        <v>52</v>
      </c>
      <c r="D292" s="466">
        <v>0.5</v>
      </c>
      <c r="E292" s="467"/>
      <c r="F292" s="498">
        <f>D292*F286/100</f>
        <v>0</v>
      </c>
      <c r="K292" s="498"/>
    </row>
    <row r="293" spans="1:11" s="53" customFormat="1">
      <c r="A293" s="54"/>
      <c r="B293" s="729"/>
      <c r="C293" s="54"/>
      <c r="D293" s="466"/>
      <c r="E293" s="467"/>
      <c r="F293" s="498"/>
      <c r="K293" s="498"/>
    </row>
    <row r="294" spans="1:11" s="53" customFormat="1" ht="13.5" thickBot="1">
      <c r="A294" s="730"/>
      <c r="B294" s="428" t="s">
        <v>380</v>
      </c>
      <c r="C294" s="427"/>
      <c r="D294" s="427"/>
      <c r="E294" s="726"/>
      <c r="F294" s="727">
        <f>SUM(F286:F292)</f>
        <v>0</v>
      </c>
      <c r="K294" s="498"/>
    </row>
    <row r="295" spans="1:11" ht="13.5" thickTop="1"/>
  </sheetData>
  <sheetProtection algorithmName="SHA-512" hashValue="8DxcLJ03zzS47QLKssa4bT0kDHThC6ZaH+8XPYTRc2asHmZqyjcA8J0njIrntyWWtSNSHKtNEl7HG2VvHOPkKg==" saltValue="KEvUAQ9tmvSdSFnyweOSjw==" spinCount="100000" sheet="1" objects="1" scenarios="1"/>
  <mergeCells count="1">
    <mergeCell ref="A4:B4"/>
  </mergeCells>
  <printOptions gridLines="1" gridLinesSet="0"/>
  <pageMargins left="0.78740157480314965" right="0.39370078740157483" top="1.1811023622047243" bottom="0.78740157480314965" header="0.39370078740157483" footer="0.51181102362204722"/>
  <pageSetup paperSize="9" scale="83" orientation="portrait" horizontalDpi="4294967295" verticalDpi="4294967292" r:id="rId1"/>
  <headerFooter alignWithMargins="0">
    <oddHeader>&amp;L&amp;8&amp;G&amp;C&amp;8
MM-BIRO d.o.o. Ulica tolminskih puntarjev 4, 5000 Nova Gorica,  
tel: 05 333-49-40, fax: 05 333-49-39,  
e.mail: mm.biro@siol.net, http://www.mm-biro.si</oddHeader>
    <oddFooter>&amp;L&amp;8Mapa: 5&amp;R&amp;8Stran: &amp;P/&amp;N</oddFoot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syncHorizontal="1" syncVertical="1" syncRef="A1">
    <tabColor rgb="FFFF0000"/>
  </sheetPr>
  <dimension ref="A1:K103"/>
  <sheetViews>
    <sheetView view="pageBreakPreview" zoomScaleNormal="100" zoomScaleSheetLayoutView="100" workbookViewId="0">
      <selection activeCell="I19" sqref="I19"/>
    </sheetView>
  </sheetViews>
  <sheetFormatPr defaultRowHeight="12.75"/>
  <cols>
    <col min="1" max="1" width="6.140625" style="1146" customWidth="1"/>
    <col min="2" max="2" width="41.28515625" style="1037" customWidth="1"/>
    <col min="3" max="3" width="6.7109375" style="1147" bestFit="1" customWidth="1"/>
    <col min="4" max="4" width="8.85546875" style="1147" bestFit="1" customWidth="1"/>
    <col min="5" max="5" width="11.85546875" style="1148" customWidth="1"/>
    <col min="6" max="6" width="12.28515625" style="1148" customWidth="1"/>
    <col min="7" max="7" width="13.28515625" style="253" bestFit="1" customWidth="1"/>
    <col min="8" max="8" width="11.140625" style="253" bestFit="1" customWidth="1"/>
    <col min="9" max="9" width="12.5703125" style="246" customWidth="1"/>
    <col min="10" max="10" width="9.140625" style="246"/>
    <col min="11" max="11" width="11.85546875" style="253" customWidth="1"/>
    <col min="12" max="256" width="9.140625" style="246"/>
    <col min="257" max="257" width="6.140625" style="246" customWidth="1"/>
    <col min="258" max="258" width="44.85546875" style="246" customWidth="1"/>
    <col min="259" max="259" width="6.7109375" style="246" bestFit="1" customWidth="1"/>
    <col min="260" max="260" width="8.85546875" style="246" bestFit="1" customWidth="1"/>
    <col min="261" max="261" width="11.5703125" style="246" bestFit="1" customWidth="1"/>
    <col min="262" max="262" width="12.28515625" style="246" customWidth="1"/>
    <col min="263" max="263" width="13.28515625" style="246" bestFit="1" customWidth="1"/>
    <col min="264" max="264" width="11.140625" style="246" bestFit="1" customWidth="1"/>
    <col min="265" max="265" width="12.5703125" style="246" customWidth="1"/>
    <col min="266" max="266" width="9.140625" style="246"/>
    <col min="267" max="267" width="11.85546875" style="246" customWidth="1"/>
    <col min="268" max="512" width="9.140625" style="246"/>
    <col min="513" max="513" width="6.140625" style="246" customWidth="1"/>
    <col min="514" max="514" width="44.85546875" style="246" customWidth="1"/>
    <col min="515" max="515" width="6.7109375" style="246" bestFit="1" customWidth="1"/>
    <col min="516" max="516" width="8.85546875" style="246" bestFit="1" customWidth="1"/>
    <col min="517" max="517" width="11.5703125" style="246" bestFit="1" customWidth="1"/>
    <col min="518" max="518" width="12.28515625" style="246" customWidth="1"/>
    <col min="519" max="519" width="13.28515625" style="246" bestFit="1" customWidth="1"/>
    <col min="520" max="520" width="11.140625" style="246" bestFit="1" customWidth="1"/>
    <col min="521" max="521" width="12.5703125" style="246" customWidth="1"/>
    <col min="522" max="522" width="9.140625" style="246"/>
    <col min="523" max="523" width="11.85546875" style="246" customWidth="1"/>
    <col min="524" max="768" width="9.140625" style="246"/>
    <col min="769" max="769" width="6.140625" style="246" customWidth="1"/>
    <col min="770" max="770" width="44.85546875" style="246" customWidth="1"/>
    <col min="771" max="771" width="6.7109375" style="246" bestFit="1" customWidth="1"/>
    <col min="772" max="772" width="8.85546875" style="246" bestFit="1" customWidth="1"/>
    <col min="773" max="773" width="11.5703125" style="246" bestFit="1" customWidth="1"/>
    <col min="774" max="774" width="12.28515625" style="246" customWidth="1"/>
    <col min="775" max="775" width="13.28515625" style="246" bestFit="1" customWidth="1"/>
    <col min="776" max="776" width="11.140625" style="246" bestFit="1" customWidth="1"/>
    <col min="777" max="777" width="12.5703125" style="246" customWidth="1"/>
    <col min="778" max="778" width="9.140625" style="246"/>
    <col min="779" max="779" width="11.85546875" style="246" customWidth="1"/>
    <col min="780" max="1024" width="9.140625" style="246"/>
    <col min="1025" max="1025" width="6.140625" style="246" customWidth="1"/>
    <col min="1026" max="1026" width="44.85546875" style="246" customWidth="1"/>
    <col min="1027" max="1027" width="6.7109375" style="246" bestFit="1" customWidth="1"/>
    <col min="1028" max="1028" width="8.85546875" style="246" bestFit="1" customWidth="1"/>
    <col min="1029" max="1029" width="11.5703125" style="246" bestFit="1" customWidth="1"/>
    <col min="1030" max="1030" width="12.28515625" style="246" customWidth="1"/>
    <col min="1031" max="1031" width="13.28515625" style="246" bestFit="1" customWidth="1"/>
    <col min="1032" max="1032" width="11.140625" style="246" bestFit="1" customWidth="1"/>
    <col min="1033" max="1033" width="12.5703125" style="246" customWidth="1"/>
    <col min="1034" max="1034" width="9.140625" style="246"/>
    <col min="1035" max="1035" width="11.85546875" style="246" customWidth="1"/>
    <col min="1036" max="1280" width="9.140625" style="246"/>
    <col min="1281" max="1281" width="6.140625" style="246" customWidth="1"/>
    <col min="1282" max="1282" width="44.85546875" style="246" customWidth="1"/>
    <col min="1283" max="1283" width="6.7109375" style="246" bestFit="1" customWidth="1"/>
    <col min="1284" max="1284" width="8.85546875" style="246" bestFit="1" customWidth="1"/>
    <col min="1285" max="1285" width="11.5703125" style="246" bestFit="1" customWidth="1"/>
    <col min="1286" max="1286" width="12.28515625" style="246" customWidth="1"/>
    <col min="1287" max="1287" width="13.28515625" style="246" bestFit="1" customWidth="1"/>
    <col min="1288" max="1288" width="11.140625" style="246" bestFit="1" customWidth="1"/>
    <col min="1289" max="1289" width="12.5703125" style="246" customWidth="1"/>
    <col min="1290" max="1290" width="9.140625" style="246"/>
    <col min="1291" max="1291" width="11.85546875" style="246" customWidth="1"/>
    <col min="1292" max="1536" width="9.140625" style="246"/>
    <col min="1537" max="1537" width="6.140625" style="246" customWidth="1"/>
    <col min="1538" max="1538" width="44.85546875" style="246" customWidth="1"/>
    <col min="1539" max="1539" width="6.7109375" style="246" bestFit="1" customWidth="1"/>
    <col min="1540" max="1540" width="8.85546875" style="246" bestFit="1" customWidth="1"/>
    <col min="1541" max="1541" width="11.5703125" style="246" bestFit="1" customWidth="1"/>
    <col min="1542" max="1542" width="12.28515625" style="246" customWidth="1"/>
    <col min="1543" max="1543" width="13.28515625" style="246" bestFit="1" customWidth="1"/>
    <col min="1544" max="1544" width="11.140625" style="246" bestFit="1" customWidth="1"/>
    <col min="1545" max="1545" width="12.5703125" style="246" customWidth="1"/>
    <col min="1546" max="1546" width="9.140625" style="246"/>
    <col min="1547" max="1547" width="11.85546875" style="246" customWidth="1"/>
    <col min="1548" max="1792" width="9.140625" style="246"/>
    <col min="1793" max="1793" width="6.140625" style="246" customWidth="1"/>
    <col min="1794" max="1794" width="44.85546875" style="246" customWidth="1"/>
    <col min="1795" max="1795" width="6.7109375" style="246" bestFit="1" customWidth="1"/>
    <col min="1796" max="1796" width="8.85546875" style="246" bestFit="1" customWidth="1"/>
    <col min="1797" max="1797" width="11.5703125" style="246" bestFit="1" customWidth="1"/>
    <col min="1798" max="1798" width="12.28515625" style="246" customWidth="1"/>
    <col min="1799" max="1799" width="13.28515625" style="246" bestFit="1" customWidth="1"/>
    <col min="1800" max="1800" width="11.140625" style="246" bestFit="1" customWidth="1"/>
    <col min="1801" max="1801" width="12.5703125" style="246" customWidth="1"/>
    <col min="1802" max="1802" width="9.140625" style="246"/>
    <col min="1803" max="1803" width="11.85546875" style="246" customWidth="1"/>
    <col min="1804" max="2048" width="9.140625" style="246"/>
    <col min="2049" max="2049" width="6.140625" style="246" customWidth="1"/>
    <col min="2050" max="2050" width="44.85546875" style="246" customWidth="1"/>
    <col min="2051" max="2051" width="6.7109375" style="246" bestFit="1" customWidth="1"/>
    <col min="2052" max="2052" width="8.85546875" style="246" bestFit="1" customWidth="1"/>
    <col min="2053" max="2053" width="11.5703125" style="246" bestFit="1" customWidth="1"/>
    <col min="2054" max="2054" width="12.28515625" style="246" customWidth="1"/>
    <col min="2055" max="2055" width="13.28515625" style="246" bestFit="1" customWidth="1"/>
    <col min="2056" max="2056" width="11.140625" style="246" bestFit="1" customWidth="1"/>
    <col min="2057" max="2057" width="12.5703125" style="246" customWidth="1"/>
    <col min="2058" max="2058" width="9.140625" style="246"/>
    <col min="2059" max="2059" width="11.85546875" style="246" customWidth="1"/>
    <col min="2060" max="2304" width="9.140625" style="246"/>
    <col min="2305" max="2305" width="6.140625" style="246" customWidth="1"/>
    <col min="2306" max="2306" width="44.85546875" style="246" customWidth="1"/>
    <col min="2307" max="2307" width="6.7109375" style="246" bestFit="1" customWidth="1"/>
    <col min="2308" max="2308" width="8.85546875" style="246" bestFit="1" customWidth="1"/>
    <col min="2309" max="2309" width="11.5703125" style="246" bestFit="1" customWidth="1"/>
    <col min="2310" max="2310" width="12.28515625" style="246" customWidth="1"/>
    <col min="2311" max="2311" width="13.28515625" style="246" bestFit="1" customWidth="1"/>
    <col min="2312" max="2312" width="11.140625" style="246" bestFit="1" customWidth="1"/>
    <col min="2313" max="2313" width="12.5703125" style="246" customWidth="1"/>
    <col min="2314" max="2314" width="9.140625" style="246"/>
    <col min="2315" max="2315" width="11.85546875" style="246" customWidth="1"/>
    <col min="2316" max="2560" width="9.140625" style="246"/>
    <col min="2561" max="2561" width="6.140625" style="246" customWidth="1"/>
    <col min="2562" max="2562" width="44.85546875" style="246" customWidth="1"/>
    <col min="2563" max="2563" width="6.7109375" style="246" bestFit="1" customWidth="1"/>
    <col min="2564" max="2564" width="8.85546875" style="246" bestFit="1" customWidth="1"/>
    <col min="2565" max="2565" width="11.5703125" style="246" bestFit="1" customWidth="1"/>
    <col min="2566" max="2566" width="12.28515625" style="246" customWidth="1"/>
    <col min="2567" max="2567" width="13.28515625" style="246" bestFit="1" customWidth="1"/>
    <col min="2568" max="2568" width="11.140625" style="246" bestFit="1" customWidth="1"/>
    <col min="2569" max="2569" width="12.5703125" style="246" customWidth="1"/>
    <col min="2570" max="2570" width="9.140625" style="246"/>
    <col min="2571" max="2571" width="11.85546875" style="246" customWidth="1"/>
    <col min="2572" max="2816" width="9.140625" style="246"/>
    <col min="2817" max="2817" width="6.140625" style="246" customWidth="1"/>
    <col min="2818" max="2818" width="44.85546875" style="246" customWidth="1"/>
    <col min="2819" max="2819" width="6.7109375" style="246" bestFit="1" customWidth="1"/>
    <col min="2820" max="2820" width="8.85546875" style="246" bestFit="1" customWidth="1"/>
    <col min="2821" max="2821" width="11.5703125" style="246" bestFit="1" customWidth="1"/>
    <col min="2822" max="2822" width="12.28515625" style="246" customWidth="1"/>
    <col min="2823" max="2823" width="13.28515625" style="246" bestFit="1" customWidth="1"/>
    <col min="2824" max="2824" width="11.140625" style="246" bestFit="1" customWidth="1"/>
    <col min="2825" max="2825" width="12.5703125" style="246" customWidth="1"/>
    <col min="2826" max="2826" width="9.140625" style="246"/>
    <col min="2827" max="2827" width="11.85546875" style="246" customWidth="1"/>
    <col min="2828" max="3072" width="9.140625" style="246"/>
    <col min="3073" max="3073" width="6.140625" style="246" customWidth="1"/>
    <col min="3074" max="3074" width="44.85546875" style="246" customWidth="1"/>
    <col min="3075" max="3075" width="6.7109375" style="246" bestFit="1" customWidth="1"/>
    <col min="3076" max="3076" width="8.85546875" style="246" bestFit="1" customWidth="1"/>
    <col min="3077" max="3077" width="11.5703125" style="246" bestFit="1" customWidth="1"/>
    <col min="3078" max="3078" width="12.28515625" style="246" customWidth="1"/>
    <col min="3079" max="3079" width="13.28515625" style="246" bestFit="1" customWidth="1"/>
    <col min="3080" max="3080" width="11.140625" style="246" bestFit="1" customWidth="1"/>
    <col min="3081" max="3081" width="12.5703125" style="246" customWidth="1"/>
    <col min="3082" max="3082" width="9.140625" style="246"/>
    <col min="3083" max="3083" width="11.85546875" style="246" customWidth="1"/>
    <col min="3084" max="3328" width="9.140625" style="246"/>
    <col min="3329" max="3329" width="6.140625" style="246" customWidth="1"/>
    <col min="3330" max="3330" width="44.85546875" style="246" customWidth="1"/>
    <col min="3331" max="3331" width="6.7109375" style="246" bestFit="1" customWidth="1"/>
    <col min="3332" max="3332" width="8.85546875" style="246" bestFit="1" customWidth="1"/>
    <col min="3333" max="3333" width="11.5703125" style="246" bestFit="1" customWidth="1"/>
    <col min="3334" max="3334" width="12.28515625" style="246" customWidth="1"/>
    <col min="3335" max="3335" width="13.28515625" style="246" bestFit="1" customWidth="1"/>
    <col min="3336" max="3336" width="11.140625" style="246" bestFit="1" customWidth="1"/>
    <col min="3337" max="3337" width="12.5703125" style="246" customWidth="1"/>
    <col min="3338" max="3338" width="9.140625" style="246"/>
    <col min="3339" max="3339" width="11.85546875" style="246" customWidth="1"/>
    <col min="3340" max="3584" width="9.140625" style="246"/>
    <col min="3585" max="3585" width="6.140625" style="246" customWidth="1"/>
    <col min="3586" max="3586" width="44.85546875" style="246" customWidth="1"/>
    <col min="3587" max="3587" width="6.7109375" style="246" bestFit="1" customWidth="1"/>
    <col min="3588" max="3588" width="8.85546875" style="246" bestFit="1" customWidth="1"/>
    <col min="3589" max="3589" width="11.5703125" style="246" bestFit="1" customWidth="1"/>
    <col min="3590" max="3590" width="12.28515625" style="246" customWidth="1"/>
    <col min="3591" max="3591" width="13.28515625" style="246" bestFit="1" customWidth="1"/>
    <col min="3592" max="3592" width="11.140625" style="246" bestFit="1" customWidth="1"/>
    <col min="3593" max="3593" width="12.5703125" style="246" customWidth="1"/>
    <col min="3594" max="3594" width="9.140625" style="246"/>
    <col min="3595" max="3595" width="11.85546875" style="246" customWidth="1"/>
    <col min="3596" max="3840" width="9.140625" style="246"/>
    <col min="3841" max="3841" width="6.140625" style="246" customWidth="1"/>
    <col min="3842" max="3842" width="44.85546875" style="246" customWidth="1"/>
    <col min="3843" max="3843" width="6.7109375" style="246" bestFit="1" customWidth="1"/>
    <col min="3844" max="3844" width="8.85546875" style="246" bestFit="1" customWidth="1"/>
    <col min="3845" max="3845" width="11.5703125" style="246" bestFit="1" customWidth="1"/>
    <col min="3846" max="3846" width="12.28515625" style="246" customWidth="1"/>
    <col min="3847" max="3847" width="13.28515625" style="246" bestFit="1" customWidth="1"/>
    <col min="3848" max="3848" width="11.140625" style="246" bestFit="1" customWidth="1"/>
    <col min="3849" max="3849" width="12.5703125" style="246" customWidth="1"/>
    <col min="3850" max="3850" width="9.140625" style="246"/>
    <col min="3851" max="3851" width="11.85546875" style="246" customWidth="1"/>
    <col min="3852" max="4096" width="9.140625" style="246"/>
    <col min="4097" max="4097" width="6.140625" style="246" customWidth="1"/>
    <col min="4098" max="4098" width="44.85546875" style="246" customWidth="1"/>
    <col min="4099" max="4099" width="6.7109375" style="246" bestFit="1" customWidth="1"/>
    <col min="4100" max="4100" width="8.85546875" style="246" bestFit="1" customWidth="1"/>
    <col min="4101" max="4101" width="11.5703125" style="246" bestFit="1" customWidth="1"/>
    <col min="4102" max="4102" width="12.28515625" style="246" customWidth="1"/>
    <col min="4103" max="4103" width="13.28515625" style="246" bestFit="1" customWidth="1"/>
    <col min="4104" max="4104" width="11.140625" style="246" bestFit="1" customWidth="1"/>
    <col min="4105" max="4105" width="12.5703125" style="246" customWidth="1"/>
    <col min="4106" max="4106" width="9.140625" style="246"/>
    <col min="4107" max="4107" width="11.85546875" style="246" customWidth="1"/>
    <col min="4108" max="4352" width="9.140625" style="246"/>
    <col min="4353" max="4353" width="6.140625" style="246" customWidth="1"/>
    <col min="4354" max="4354" width="44.85546875" style="246" customWidth="1"/>
    <col min="4355" max="4355" width="6.7109375" style="246" bestFit="1" customWidth="1"/>
    <col min="4356" max="4356" width="8.85546875" style="246" bestFit="1" customWidth="1"/>
    <col min="4357" max="4357" width="11.5703125" style="246" bestFit="1" customWidth="1"/>
    <col min="4358" max="4358" width="12.28515625" style="246" customWidth="1"/>
    <col min="4359" max="4359" width="13.28515625" style="246" bestFit="1" customWidth="1"/>
    <col min="4360" max="4360" width="11.140625" style="246" bestFit="1" customWidth="1"/>
    <col min="4361" max="4361" width="12.5703125" style="246" customWidth="1"/>
    <col min="4362" max="4362" width="9.140625" style="246"/>
    <col min="4363" max="4363" width="11.85546875" style="246" customWidth="1"/>
    <col min="4364" max="4608" width="9.140625" style="246"/>
    <col min="4609" max="4609" width="6.140625" style="246" customWidth="1"/>
    <col min="4610" max="4610" width="44.85546875" style="246" customWidth="1"/>
    <col min="4611" max="4611" width="6.7109375" style="246" bestFit="1" customWidth="1"/>
    <col min="4612" max="4612" width="8.85546875" style="246" bestFit="1" customWidth="1"/>
    <col min="4613" max="4613" width="11.5703125" style="246" bestFit="1" customWidth="1"/>
    <col min="4614" max="4614" width="12.28515625" style="246" customWidth="1"/>
    <col min="4615" max="4615" width="13.28515625" style="246" bestFit="1" customWidth="1"/>
    <col min="4616" max="4616" width="11.140625" style="246" bestFit="1" customWidth="1"/>
    <col min="4617" max="4617" width="12.5703125" style="246" customWidth="1"/>
    <col min="4618" max="4618" width="9.140625" style="246"/>
    <col min="4619" max="4619" width="11.85546875" style="246" customWidth="1"/>
    <col min="4620" max="4864" width="9.140625" style="246"/>
    <col min="4865" max="4865" width="6.140625" style="246" customWidth="1"/>
    <col min="4866" max="4866" width="44.85546875" style="246" customWidth="1"/>
    <col min="4867" max="4867" width="6.7109375" style="246" bestFit="1" customWidth="1"/>
    <col min="4868" max="4868" width="8.85546875" style="246" bestFit="1" customWidth="1"/>
    <col min="4869" max="4869" width="11.5703125" style="246" bestFit="1" customWidth="1"/>
    <col min="4870" max="4870" width="12.28515625" style="246" customWidth="1"/>
    <col min="4871" max="4871" width="13.28515625" style="246" bestFit="1" customWidth="1"/>
    <col min="4872" max="4872" width="11.140625" style="246" bestFit="1" customWidth="1"/>
    <col min="4873" max="4873" width="12.5703125" style="246" customWidth="1"/>
    <col min="4874" max="4874" width="9.140625" style="246"/>
    <col min="4875" max="4875" width="11.85546875" style="246" customWidth="1"/>
    <col min="4876" max="5120" width="9.140625" style="246"/>
    <col min="5121" max="5121" width="6.140625" style="246" customWidth="1"/>
    <col min="5122" max="5122" width="44.85546875" style="246" customWidth="1"/>
    <col min="5123" max="5123" width="6.7109375" style="246" bestFit="1" customWidth="1"/>
    <col min="5124" max="5124" width="8.85546875" style="246" bestFit="1" customWidth="1"/>
    <col min="5125" max="5125" width="11.5703125" style="246" bestFit="1" customWidth="1"/>
    <col min="5126" max="5126" width="12.28515625" style="246" customWidth="1"/>
    <col min="5127" max="5127" width="13.28515625" style="246" bestFit="1" customWidth="1"/>
    <col min="5128" max="5128" width="11.140625" style="246" bestFit="1" customWidth="1"/>
    <col min="5129" max="5129" width="12.5703125" style="246" customWidth="1"/>
    <col min="5130" max="5130" width="9.140625" style="246"/>
    <col min="5131" max="5131" width="11.85546875" style="246" customWidth="1"/>
    <col min="5132" max="5376" width="9.140625" style="246"/>
    <col min="5377" max="5377" width="6.140625" style="246" customWidth="1"/>
    <col min="5378" max="5378" width="44.85546875" style="246" customWidth="1"/>
    <col min="5379" max="5379" width="6.7109375" style="246" bestFit="1" customWidth="1"/>
    <col min="5380" max="5380" width="8.85546875" style="246" bestFit="1" customWidth="1"/>
    <col min="5381" max="5381" width="11.5703125" style="246" bestFit="1" customWidth="1"/>
    <col min="5382" max="5382" width="12.28515625" style="246" customWidth="1"/>
    <col min="5383" max="5383" width="13.28515625" style="246" bestFit="1" customWidth="1"/>
    <col min="5384" max="5384" width="11.140625" style="246" bestFit="1" customWidth="1"/>
    <col min="5385" max="5385" width="12.5703125" style="246" customWidth="1"/>
    <col min="5386" max="5386" width="9.140625" style="246"/>
    <col min="5387" max="5387" width="11.85546875" style="246" customWidth="1"/>
    <col min="5388" max="5632" width="9.140625" style="246"/>
    <col min="5633" max="5633" width="6.140625" style="246" customWidth="1"/>
    <col min="5634" max="5634" width="44.85546875" style="246" customWidth="1"/>
    <col min="5635" max="5635" width="6.7109375" style="246" bestFit="1" customWidth="1"/>
    <col min="5636" max="5636" width="8.85546875" style="246" bestFit="1" customWidth="1"/>
    <col min="5637" max="5637" width="11.5703125" style="246" bestFit="1" customWidth="1"/>
    <col min="5638" max="5638" width="12.28515625" style="246" customWidth="1"/>
    <col min="5639" max="5639" width="13.28515625" style="246" bestFit="1" customWidth="1"/>
    <col min="5640" max="5640" width="11.140625" style="246" bestFit="1" customWidth="1"/>
    <col min="5641" max="5641" width="12.5703125" style="246" customWidth="1"/>
    <col min="5642" max="5642" width="9.140625" style="246"/>
    <col min="5643" max="5643" width="11.85546875" style="246" customWidth="1"/>
    <col min="5644" max="5888" width="9.140625" style="246"/>
    <col min="5889" max="5889" width="6.140625" style="246" customWidth="1"/>
    <col min="5890" max="5890" width="44.85546875" style="246" customWidth="1"/>
    <col min="5891" max="5891" width="6.7109375" style="246" bestFit="1" customWidth="1"/>
    <col min="5892" max="5892" width="8.85546875" style="246" bestFit="1" customWidth="1"/>
    <col min="5893" max="5893" width="11.5703125" style="246" bestFit="1" customWidth="1"/>
    <col min="5894" max="5894" width="12.28515625" style="246" customWidth="1"/>
    <col min="5895" max="5895" width="13.28515625" style="246" bestFit="1" customWidth="1"/>
    <col min="5896" max="5896" width="11.140625" style="246" bestFit="1" customWidth="1"/>
    <col min="5897" max="5897" width="12.5703125" style="246" customWidth="1"/>
    <col min="5898" max="5898" width="9.140625" style="246"/>
    <col min="5899" max="5899" width="11.85546875" style="246" customWidth="1"/>
    <col min="5900" max="6144" width="9.140625" style="246"/>
    <col min="6145" max="6145" width="6.140625" style="246" customWidth="1"/>
    <col min="6146" max="6146" width="44.85546875" style="246" customWidth="1"/>
    <col min="6147" max="6147" width="6.7109375" style="246" bestFit="1" customWidth="1"/>
    <col min="6148" max="6148" width="8.85546875" style="246" bestFit="1" customWidth="1"/>
    <col min="6149" max="6149" width="11.5703125" style="246" bestFit="1" customWidth="1"/>
    <col min="6150" max="6150" width="12.28515625" style="246" customWidth="1"/>
    <col min="6151" max="6151" width="13.28515625" style="246" bestFit="1" customWidth="1"/>
    <col min="6152" max="6152" width="11.140625" style="246" bestFit="1" customWidth="1"/>
    <col min="6153" max="6153" width="12.5703125" style="246" customWidth="1"/>
    <col min="6154" max="6154" width="9.140625" style="246"/>
    <col min="6155" max="6155" width="11.85546875" style="246" customWidth="1"/>
    <col min="6156" max="6400" width="9.140625" style="246"/>
    <col min="6401" max="6401" width="6.140625" style="246" customWidth="1"/>
    <col min="6402" max="6402" width="44.85546875" style="246" customWidth="1"/>
    <col min="6403" max="6403" width="6.7109375" style="246" bestFit="1" customWidth="1"/>
    <col min="6404" max="6404" width="8.85546875" style="246" bestFit="1" customWidth="1"/>
    <col min="6405" max="6405" width="11.5703125" style="246" bestFit="1" customWidth="1"/>
    <col min="6406" max="6406" width="12.28515625" style="246" customWidth="1"/>
    <col min="6407" max="6407" width="13.28515625" style="246" bestFit="1" customWidth="1"/>
    <col min="6408" max="6408" width="11.140625" style="246" bestFit="1" customWidth="1"/>
    <col min="6409" max="6409" width="12.5703125" style="246" customWidth="1"/>
    <col min="6410" max="6410" width="9.140625" style="246"/>
    <col min="6411" max="6411" width="11.85546875" style="246" customWidth="1"/>
    <col min="6412" max="6656" width="9.140625" style="246"/>
    <col min="6657" max="6657" width="6.140625" style="246" customWidth="1"/>
    <col min="6658" max="6658" width="44.85546875" style="246" customWidth="1"/>
    <col min="6659" max="6659" width="6.7109375" style="246" bestFit="1" customWidth="1"/>
    <col min="6660" max="6660" width="8.85546875" style="246" bestFit="1" customWidth="1"/>
    <col min="6661" max="6661" width="11.5703125" style="246" bestFit="1" customWidth="1"/>
    <col min="6662" max="6662" width="12.28515625" style="246" customWidth="1"/>
    <col min="6663" max="6663" width="13.28515625" style="246" bestFit="1" customWidth="1"/>
    <col min="6664" max="6664" width="11.140625" style="246" bestFit="1" customWidth="1"/>
    <col min="6665" max="6665" width="12.5703125" style="246" customWidth="1"/>
    <col min="6666" max="6666" width="9.140625" style="246"/>
    <col min="6667" max="6667" width="11.85546875" style="246" customWidth="1"/>
    <col min="6668" max="6912" width="9.140625" style="246"/>
    <col min="6913" max="6913" width="6.140625" style="246" customWidth="1"/>
    <col min="6914" max="6914" width="44.85546875" style="246" customWidth="1"/>
    <col min="6915" max="6915" width="6.7109375" style="246" bestFit="1" customWidth="1"/>
    <col min="6916" max="6916" width="8.85546875" style="246" bestFit="1" customWidth="1"/>
    <col min="6917" max="6917" width="11.5703125" style="246" bestFit="1" customWidth="1"/>
    <col min="6918" max="6918" width="12.28515625" style="246" customWidth="1"/>
    <col min="6919" max="6919" width="13.28515625" style="246" bestFit="1" customWidth="1"/>
    <col min="6920" max="6920" width="11.140625" style="246" bestFit="1" customWidth="1"/>
    <col min="6921" max="6921" width="12.5703125" style="246" customWidth="1"/>
    <col min="6922" max="6922" width="9.140625" style="246"/>
    <col min="6923" max="6923" width="11.85546875" style="246" customWidth="1"/>
    <col min="6924" max="7168" width="9.140625" style="246"/>
    <col min="7169" max="7169" width="6.140625" style="246" customWidth="1"/>
    <col min="7170" max="7170" width="44.85546875" style="246" customWidth="1"/>
    <col min="7171" max="7171" width="6.7109375" style="246" bestFit="1" customWidth="1"/>
    <col min="7172" max="7172" width="8.85546875" style="246" bestFit="1" customWidth="1"/>
    <col min="7173" max="7173" width="11.5703125" style="246" bestFit="1" customWidth="1"/>
    <col min="7174" max="7174" width="12.28515625" style="246" customWidth="1"/>
    <col min="7175" max="7175" width="13.28515625" style="246" bestFit="1" customWidth="1"/>
    <col min="7176" max="7176" width="11.140625" style="246" bestFit="1" customWidth="1"/>
    <col min="7177" max="7177" width="12.5703125" style="246" customWidth="1"/>
    <col min="7178" max="7178" width="9.140625" style="246"/>
    <col min="7179" max="7179" width="11.85546875" style="246" customWidth="1"/>
    <col min="7180" max="7424" width="9.140625" style="246"/>
    <col min="7425" max="7425" width="6.140625" style="246" customWidth="1"/>
    <col min="7426" max="7426" width="44.85546875" style="246" customWidth="1"/>
    <col min="7427" max="7427" width="6.7109375" style="246" bestFit="1" customWidth="1"/>
    <col min="7428" max="7428" width="8.85546875" style="246" bestFit="1" customWidth="1"/>
    <col min="7429" max="7429" width="11.5703125" style="246" bestFit="1" customWidth="1"/>
    <col min="7430" max="7430" width="12.28515625" style="246" customWidth="1"/>
    <col min="7431" max="7431" width="13.28515625" style="246" bestFit="1" customWidth="1"/>
    <col min="7432" max="7432" width="11.140625" style="246" bestFit="1" customWidth="1"/>
    <col min="7433" max="7433" width="12.5703125" style="246" customWidth="1"/>
    <col min="7434" max="7434" width="9.140625" style="246"/>
    <col min="7435" max="7435" width="11.85546875" style="246" customWidth="1"/>
    <col min="7436" max="7680" width="9.140625" style="246"/>
    <col min="7681" max="7681" width="6.140625" style="246" customWidth="1"/>
    <col min="7682" max="7682" width="44.85546875" style="246" customWidth="1"/>
    <col min="7683" max="7683" width="6.7109375" style="246" bestFit="1" customWidth="1"/>
    <col min="7684" max="7684" width="8.85546875" style="246" bestFit="1" customWidth="1"/>
    <col min="7685" max="7685" width="11.5703125" style="246" bestFit="1" customWidth="1"/>
    <col min="7686" max="7686" width="12.28515625" style="246" customWidth="1"/>
    <col min="7687" max="7687" width="13.28515625" style="246" bestFit="1" customWidth="1"/>
    <col min="7688" max="7688" width="11.140625" style="246" bestFit="1" customWidth="1"/>
    <col min="7689" max="7689" width="12.5703125" style="246" customWidth="1"/>
    <col min="7690" max="7690" width="9.140625" style="246"/>
    <col min="7691" max="7691" width="11.85546875" style="246" customWidth="1"/>
    <col min="7692" max="7936" width="9.140625" style="246"/>
    <col min="7937" max="7937" width="6.140625" style="246" customWidth="1"/>
    <col min="7938" max="7938" width="44.85546875" style="246" customWidth="1"/>
    <col min="7939" max="7939" width="6.7109375" style="246" bestFit="1" customWidth="1"/>
    <col min="7940" max="7940" width="8.85546875" style="246" bestFit="1" customWidth="1"/>
    <col min="7941" max="7941" width="11.5703125" style="246" bestFit="1" customWidth="1"/>
    <col min="7942" max="7942" width="12.28515625" style="246" customWidth="1"/>
    <col min="7943" max="7943" width="13.28515625" style="246" bestFit="1" customWidth="1"/>
    <col min="7944" max="7944" width="11.140625" style="246" bestFit="1" customWidth="1"/>
    <col min="7945" max="7945" width="12.5703125" style="246" customWidth="1"/>
    <col min="7946" max="7946" width="9.140625" style="246"/>
    <col min="7947" max="7947" width="11.85546875" style="246" customWidth="1"/>
    <col min="7948" max="8192" width="9.140625" style="246"/>
    <col min="8193" max="8193" width="6.140625" style="246" customWidth="1"/>
    <col min="8194" max="8194" width="44.85546875" style="246" customWidth="1"/>
    <col min="8195" max="8195" width="6.7109375" style="246" bestFit="1" customWidth="1"/>
    <col min="8196" max="8196" width="8.85546875" style="246" bestFit="1" customWidth="1"/>
    <col min="8197" max="8197" width="11.5703125" style="246" bestFit="1" customWidth="1"/>
    <col min="8198" max="8198" width="12.28515625" style="246" customWidth="1"/>
    <col min="8199" max="8199" width="13.28515625" style="246" bestFit="1" customWidth="1"/>
    <col min="8200" max="8200" width="11.140625" style="246" bestFit="1" customWidth="1"/>
    <col min="8201" max="8201" width="12.5703125" style="246" customWidth="1"/>
    <col min="8202" max="8202" width="9.140625" style="246"/>
    <col min="8203" max="8203" width="11.85546875" style="246" customWidth="1"/>
    <col min="8204" max="8448" width="9.140625" style="246"/>
    <col min="8449" max="8449" width="6.140625" style="246" customWidth="1"/>
    <col min="8450" max="8450" width="44.85546875" style="246" customWidth="1"/>
    <col min="8451" max="8451" width="6.7109375" style="246" bestFit="1" customWidth="1"/>
    <col min="8452" max="8452" width="8.85546875" style="246" bestFit="1" customWidth="1"/>
    <col min="8453" max="8453" width="11.5703125" style="246" bestFit="1" customWidth="1"/>
    <col min="8454" max="8454" width="12.28515625" style="246" customWidth="1"/>
    <col min="8455" max="8455" width="13.28515625" style="246" bestFit="1" customWidth="1"/>
    <col min="8456" max="8456" width="11.140625" style="246" bestFit="1" customWidth="1"/>
    <col min="8457" max="8457" width="12.5703125" style="246" customWidth="1"/>
    <col min="8458" max="8458" width="9.140625" style="246"/>
    <col min="8459" max="8459" width="11.85546875" style="246" customWidth="1"/>
    <col min="8460" max="8704" width="9.140625" style="246"/>
    <col min="8705" max="8705" width="6.140625" style="246" customWidth="1"/>
    <col min="8706" max="8706" width="44.85546875" style="246" customWidth="1"/>
    <col min="8707" max="8707" width="6.7109375" style="246" bestFit="1" customWidth="1"/>
    <col min="8708" max="8708" width="8.85546875" style="246" bestFit="1" customWidth="1"/>
    <col min="8709" max="8709" width="11.5703125" style="246" bestFit="1" customWidth="1"/>
    <col min="8710" max="8710" width="12.28515625" style="246" customWidth="1"/>
    <col min="8711" max="8711" width="13.28515625" style="246" bestFit="1" customWidth="1"/>
    <col min="8712" max="8712" width="11.140625" style="246" bestFit="1" customWidth="1"/>
    <col min="8713" max="8713" width="12.5703125" style="246" customWidth="1"/>
    <col min="8714" max="8714" width="9.140625" style="246"/>
    <col min="8715" max="8715" width="11.85546875" style="246" customWidth="1"/>
    <col min="8716" max="8960" width="9.140625" style="246"/>
    <col min="8961" max="8961" width="6.140625" style="246" customWidth="1"/>
    <col min="8962" max="8962" width="44.85546875" style="246" customWidth="1"/>
    <col min="8963" max="8963" width="6.7109375" style="246" bestFit="1" customWidth="1"/>
    <col min="8964" max="8964" width="8.85546875" style="246" bestFit="1" customWidth="1"/>
    <col min="8965" max="8965" width="11.5703125" style="246" bestFit="1" customWidth="1"/>
    <col min="8966" max="8966" width="12.28515625" style="246" customWidth="1"/>
    <col min="8967" max="8967" width="13.28515625" style="246" bestFit="1" customWidth="1"/>
    <col min="8968" max="8968" width="11.140625" style="246" bestFit="1" customWidth="1"/>
    <col min="8969" max="8969" width="12.5703125" style="246" customWidth="1"/>
    <col min="8970" max="8970" width="9.140625" style="246"/>
    <col min="8971" max="8971" width="11.85546875" style="246" customWidth="1"/>
    <col min="8972" max="9216" width="9.140625" style="246"/>
    <col min="9217" max="9217" width="6.140625" style="246" customWidth="1"/>
    <col min="9218" max="9218" width="44.85546875" style="246" customWidth="1"/>
    <col min="9219" max="9219" width="6.7109375" style="246" bestFit="1" customWidth="1"/>
    <col min="9220" max="9220" width="8.85546875" style="246" bestFit="1" customWidth="1"/>
    <col min="9221" max="9221" width="11.5703125" style="246" bestFit="1" customWidth="1"/>
    <col min="9222" max="9222" width="12.28515625" style="246" customWidth="1"/>
    <col min="9223" max="9223" width="13.28515625" style="246" bestFit="1" customWidth="1"/>
    <col min="9224" max="9224" width="11.140625" style="246" bestFit="1" customWidth="1"/>
    <col min="9225" max="9225" width="12.5703125" style="246" customWidth="1"/>
    <col min="9226" max="9226" width="9.140625" style="246"/>
    <col min="9227" max="9227" width="11.85546875" style="246" customWidth="1"/>
    <col min="9228" max="9472" width="9.140625" style="246"/>
    <col min="9473" max="9473" width="6.140625" style="246" customWidth="1"/>
    <col min="9474" max="9474" width="44.85546875" style="246" customWidth="1"/>
    <col min="9475" max="9475" width="6.7109375" style="246" bestFit="1" customWidth="1"/>
    <col min="9476" max="9476" width="8.85546875" style="246" bestFit="1" customWidth="1"/>
    <col min="9477" max="9477" width="11.5703125" style="246" bestFit="1" customWidth="1"/>
    <col min="9478" max="9478" width="12.28515625" style="246" customWidth="1"/>
    <col min="9479" max="9479" width="13.28515625" style="246" bestFit="1" customWidth="1"/>
    <col min="9480" max="9480" width="11.140625" style="246" bestFit="1" customWidth="1"/>
    <col min="9481" max="9481" width="12.5703125" style="246" customWidth="1"/>
    <col min="9482" max="9482" width="9.140625" style="246"/>
    <col min="9483" max="9483" width="11.85546875" style="246" customWidth="1"/>
    <col min="9484" max="9728" width="9.140625" style="246"/>
    <col min="9729" max="9729" width="6.140625" style="246" customWidth="1"/>
    <col min="9730" max="9730" width="44.85546875" style="246" customWidth="1"/>
    <col min="9731" max="9731" width="6.7109375" style="246" bestFit="1" customWidth="1"/>
    <col min="9732" max="9732" width="8.85546875" style="246" bestFit="1" customWidth="1"/>
    <col min="9733" max="9733" width="11.5703125" style="246" bestFit="1" customWidth="1"/>
    <col min="9734" max="9734" width="12.28515625" style="246" customWidth="1"/>
    <col min="9735" max="9735" width="13.28515625" style="246" bestFit="1" customWidth="1"/>
    <col min="9736" max="9736" width="11.140625" style="246" bestFit="1" customWidth="1"/>
    <col min="9737" max="9737" width="12.5703125" style="246" customWidth="1"/>
    <col min="9738" max="9738" width="9.140625" style="246"/>
    <col min="9739" max="9739" width="11.85546875" style="246" customWidth="1"/>
    <col min="9740" max="9984" width="9.140625" style="246"/>
    <col min="9985" max="9985" width="6.140625" style="246" customWidth="1"/>
    <col min="9986" max="9986" width="44.85546875" style="246" customWidth="1"/>
    <col min="9987" max="9987" width="6.7109375" style="246" bestFit="1" customWidth="1"/>
    <col min="9988" max="9988" width="8.85546875" style="246" bestFit="1" customWidth="1"/>
    <col min="9989" max="9989" width="11.5703125" style="246" bestFit="1" customWidth="1"/>
    <col min="9990" max="9990" width="12.28515625" style="246" customWidth="1"/>
    <col min="9991" max="9991" width="13.28515625" style="246" bestFit="1" customWidth="1"/>
    <col min="9992" max="9992" width="11.140625" style="246" bestFit="1" customWidth="1"/>
    <col min="9993" max="9993" width="12.5703125" style="246" customWidth="1"/>
    <col min="9994" max="9994" width="9.140625" style="246"/>
    <col min="9995" max="9995" width="11.85546875" style="246" customWidth="1"/>
    <col min="9996" max="10240" width="9.140625" style="246"/>
    <col min="10241" max="10241" width="6.140625" style="246" customWidth="1"/>
    <col min="10242" max="10242" width="44.85546875" style="246" customWidth="1"/>
    <col min="10243" max="10243" width="6.7109375" style="246" bestFit="1" customWidth="1"/>
    <col min="10244" max="10244" width="8.85546875" style="246" bestFit="1" customWidth="1"/>
    <col min="10245" max="10245" width="11.5703125" style="246" bestFit="1" customWidth="1"/>
    <col min="10246" max="10246" width="12.28515625" style="246" customWidth="1"/>
    <col min="10247" max="10247" width="13.28515625" style="246" bestFit="1" customWidth="1"/>
    <col min="10248" max="10248" width="11.140625" style="246" bestFit="1" customWidth="1"/>
    <col min="10249" max="10249" width="12.5703125" style="246" customWidth="1"/>
    <col min="10250" max="10250" width="9.140625" style="246"/>
    <col min="10251" max="10251" width="11.85546875" style="246" customWidth="1"/>
    <col min="10252" max="10496" width="9.140625" style="246"/>
    <col min="10497" max="10497" width="6.140625" style="246" customWidth="1"/>
    <col min="10498" max="10498" width="44.85546875" style="246" customWidth="1"/>
    <col min="10499" max="10499" width="6.7109375" style="246" bestFit="1" customWidth="1"/>
    <col min="10500" max="10500" width="8.85546875" style="246" bestFit="1" customWidth="1"/>
    <col min="10501" max="10501" width="11.5703125" style="246" bestFit="1" customWidth="1"/>
    <col min="10502" max="10502" width="12.28515625" style="246" customWidth="1"/>
    <col min="10503" max="10503" width="13.28515625" style="246" bestFit="1" customWidth="1"/>
    <col min="10504" max="10504" width="11.140625" style="246" bestFit="1" customWidth="1"/>
    <col min="10505" max="10505" width="12.5703125" style="246" customWidth="1"/>
    <col min="10506" max="10506" width="9.140625" style="246"/>
    <col min="10507" max="10507" width="11.85546875" style="246" customWidth="1"/>
    <col min="10508" max="10752" width="9.140625" style="246"/>
    <col min="10753" max="10753" width="6.140625" style="246" customWidth="1"/>
    <col min="10754" max="10754" width="44.85546875" style="246" customWidth="1"/>
    <col min="10755" max="10755" width="6.7109375" style="246" bestFit="1" customWidth="1"/>
    <col min="10756" max="10756" width="8.85546875" style="246" bestFit="1" customWidth="1"/>
    <col min="10757" max="10757" width="11.5703125" style="246" bestFit="1" customWidth="1"/>
    <col min="10758" max="10758" width="12.28515625" style="246" customWidth="1"/>
    <col min="10759" max="10759" width="13.28515625" style="246" bestFit="1" customWidth="1"/>
    <col min="10760" max="10760" width="11.140625" style="246" bestFit="1" customWidth="1"/>
    <col min="10761" max="10761" width="12.5703125" style="246" customWidth="1"/>
    <col min="10762" max="10762" width="9.140625" style="246"/>
    <col min="10763" max="10763" width="11.85546875" style="246" customWidth="1"/>
    <col min="10764" max="11008" width="9.140625" style="246"/>
    <col min="11009" max="11009" width="6.140625" style="246" customWidth="1"/>
    <col min="11010" max="11010" width="44.85546875" style="246" customWidth="1"/>
    <col min="11011" max="11011" width="6.7109375" style="246" bestFit="1" customWidth="1"/>
    <col min="11012" max="11012" width="8.85546875" style="246" bestFit="1" customWidth="1"/>
    <col min="11013" max="11013" width="11.5703125" style="246" bestFit="1" customWidth="1"/>
    <col min="11014" max="11014" width="12.28515625" style="246" customWidth="1"/>
    <col min="11015" max="11015" width="13.28515625" style="246" bestFit="1" customWidth="1"/>
    <col min="11016" max="11016" width="11.140625" style="246" bestFit="1" customWidth="1"/>
    <col min="11017" max="11017" width="12.5703125" style="246" customWidth="1"/>
    <col min="11018" max="11018" width="9.140625" style="246"/>
    <col min="11019" max="11019" width="11.85546875" style="246" customWidth="1"/>
    <col min="11020" max="11264" width="9.140625" style="246"/>
    <col min="11265" max="11265" width="6.140625" style="246" customWidth="1"/>
    <col min="11266" max="11266" width="44.85546875" style="246" customWidth="1"/>
    <col min="11267" max="11267" width="6.7109375" style="246" bestFit="1" customWidth="1"/>
    <col min="11268" max="11268" width="8.85546875" style="246" bestFit="1" customWidth="1"/>
    <col min="11269" max="11269" width="11.5703125" style="246" bestFit="1" customWidth="1"/>
    <col min="11270" max="11270" width="12.28515625" style="246" customWidth="1"/>
    <col min="11271" max="11271" width="13.28515625" style="246" bestFit="1" customWidth="1"/>
    <col min="11272" max="11272" width="11.140625" style="246" bestFit="1" customWidth="1"/>
    <col min="11273" max="11273" width="12.5703125" style="246" customWidth="1"/>
    <col min="11274" max="11274" width="9.140625" style="246"/>
    <col min="11275" max="11275" width="11.85546875" style="246" customWidth="1"/>
    <col min="11276" max="11520" width="9.140625" style="246"/>
    <col min="11521" max="11521" width="6.140625" style="246" customWidth="1"/>
    <col min="11522" max="11522" width="44.85546875" style="246" customWidth="1"/>
    <col min="11523" max="11523" width="6.7109375" style="246" bestFit="1" customWidth="1"/>
    <col min="11524" max="11524" width="8.85546875" style="246" bestFit="1" customWidth="1"/>
    <col min="11525" max="11525" width="11.5703125" style="246" bestFit="1" customWidth="1"/>
    <col min="11526" max="11526" width="12.28515625" style="246" customWidth="1"/>
    <col min="11527" max="11527" width="13.28515625" style="246" bestFit="1" customWidth="1"/>
    <col min="11528" max="11528" width="11.140625" style="246" bestFit="1" customWidth="1"/>
    <col min="11529" max="11529" width="12.5703125" style="246" customWidth="1"/>
    <col min="11530" max="11530" width="9.140625" style="246"/>
    <col min="11531" max="11531" width="11.85546875" style="246" customWidth="1"/>
    <col min="11532" max="11776" width="9.140625" style="246"/>
    <col min="11777" max="11777" width="6.140625" style="246" customWidth="1"/>
    <col min="11778" max="11778" width="44.85546875" style="246" customWidth="1"/>
    <col min="11779" max="11779" width="6.7109375" style="246" bestFit="1" customWidth="1"/>
    <col min="11780" max="11780" width="8.85546875" style="246" bestFit="1" customWidth="1"/>
    <col min="11781" max="11781" width="11.5703125" style="246" bestFit="1" customWidth="1"/>
    <col min="11782" max="11782" width="12.28515625" style="246" customWidth="1"/>
    <col min="11783" max="11783" width="13.28515625" style="246" bestFit="1" customWidth="1"/>
    <col min="11784" max="11784" width="11.140625" style="246" bestFit="1" customWidth="1"/>
    <col min="11785" max="11785" width="12.5703125" style="246" customWidth="1"/>
    <col min="11786" max="11786" width="9.140625" style="246"/>
    <col min="11787" max="11787" width="11.85546875" style="246" customWidth="1"/>
    <col min="11788" max="12032" width="9.140625" style="246"/>
    <col min="12033" max="12033" width="6.140625" style="246" customWidth="1"/>
    <col min="12034" max="12034" width="44.85546875" style="246" customWidth="1"/>
    <col min="12035" max="12035" width="6.7109375" style="246" bestFit="1" customWidth="1"/>
    <col min="12036" max="12036" width="8.85546875" style="246" bestFit="1" customWidth="1"/>
    <col min="12037" max="12037" width="11.5703125" style="246" bestFit="1" customWidth="1"/>
    <col min="12038" max="12038" width="12.28515625" style="246" customWidth="1"/>
    <col min="12039" max="12039" width="13.28515625" style="246" bestFit="1" customWidth="1"/>
    <col min="12040" max="12040" width="11.140625" style="246" bestFit="1" customWidth="1"/>
    <col min="12041" max="12041" width="12.5703125" style="246" customWidth="1"/>
    <col min="12042" max="12042" width="9.140625" style="246"/>
    <col min="12043" max="12043" width="11.85546875" style="246" customWidth="1"/>
    <col min="12044" max="12288" width="9.140625" style="246"/>
    <col min="12289" max="12289" width="6.140625" style="246" customWidth="1"/>
    <col min="12290" max="12290" width="44.85546875" style="246" customWidth="1"/>
    <col min="12291" max="12291" width="6.7109375" style="246" bestFit="1" customWidth="1"/>
    <col min="12292" max="12292" width="8.85546875" style="246" bestFit="1" customWidth="1"/>
    <col min="12293" max="12293" width="11.5703125" style="246" bestFit="1" customWidth="1"/>
    <col min="12294" max="12294" width="12.28515625" style="246" customWidth="1"/>
    <col min="12295" max="12295" width="13.28515625" style="246" bestFit="1" customWidth="1"/>
    <col min="12296" max="12296" width="11.140625" style="246" bestFit="1" customWidth="1"/>
    <col min="12297" max="12297" width="12.5703125" style="246" customWidth="1"/>
    <col min="12298" max="12298" width="9.140625" style="246"/>
    <col min="12299" max="12299" width="11.85546875" style="246" customWidth="1"/>
    <col min="12300" max="12544" width="9.140625" style="246"/>
    <col min="12545" max="12545" width="6.140625" style="246" customWidth="1"/>
    <col min="12546" max="12546" width="44.85546875" style="246" customWidth="1"/>
    <col min="12547" max="12547" width="6.7109375" style="246" bestFit="1" customWidth="1"/>
    <col min="12548" max="12548" width="8.85546875" style="246" bestFit="1" customWidth="1"/>
    <col min="12549" max="12549" width="11.5703125" style="246" bestFit="1" customWidth="1"/>
    <col min="12550" max="12550" width="12.28515625" style="246" customWidth="1"/>
    <col min="12551" max="12551" width="13.28515625" style="246" bestFit="1" customWidth="1"/>
    <col min="12552" max="12552" width="11.140625" style="246" bestFit="1" customWidth="1"/>
    <col min="12553" max="12553" width="12.5703125" style="246" customWidth="1"/>
    <col min="12554" max="12554" width="9.140625" style="246"/>
    <col min="12555" max="12555" width="11.85546875" style="246" customWidth="1"/>
    <col min="12556" max="12800" width="9.140625" style="246"/>
    <col min="12801" max="12801" width="6.140625" style="246" customWidth="1"/>
    <col min="12802" max="12802" width="44.85546875" style="246" customWidth="1"/>
    <col min="12803" max="12803" width="6.7109375" style="246" bestFit="1" customWidth="1"/>
    <col min="12804" max="12804" width="8.85546875" style="246" bestFit="1" customWidth="1"/>
    <col min="12805" max="12805" width="11.5703125" style="246" bestFit="1" customWidth="1"/>
    <col min="12806" max="12806" width="12.28515625" style="246" customWidth="1"/>
    <col min="12807" max="12807" width="13.28515625" style="246" bestFit="1" customWidth="1"/>
    <col min="12808" max="12808" width="11.140625" style="246" bestFit="1" customWidth="1"/>
    <col min="12809" max="12809" width="12.5703125" style="246" customWidth="1"/>
    <col min="12810" max="12810" width="9.140625" style="246"/>
    <col min="12811" max="12811" width="11.85546875" style="246" customWidth="1"/>
    <col min="12812" max="13056" width="9.140625" style="246"/>
    <col min="13057" max="13057" width="6.140625" style="246" customWidth="1"/>
    <col min="13058" max="13058" width="44.85546875" style="246" customWidth="1"/>
    <col min="13059" max="13059" width="6.7109375" style="246" bestFit="1" customWidth="1"/>
    <col min="13060" max="13060" width="8.85546875" style="246" bestFit="1" customWidth="1"/>
    <col min="13061" max="13061" width="11.5703125" style="246" bestFit="1" customWidth="1"/>
    <col min="13062" max="13062" width="12.28515625" style="246" customWidth="1"/>
    <col min="13063" max="13063" width="13.28515625" style="246" bestFit="1" customWidth="1"/>
    <col min="13064" max="13064" width="11.140625" style="246" bestFit="1" customWidth="1"/>
    <col min="13065" max="13065" width="12.5703125" style="246" customWidth="1"/>
    <col min="13066" max="13066" width="9.140625" style="246"/>
    <col min="13067" max="13067" width="11.85546875" style="246" customWidth="1"/>
    <col min="13068" max="13312" width="9.140625" style="246"/>
    <col min="13313" max="13313" width="6.140625" style="246" customWidth="1"/>
    <col min="13314" max="13314" width="44.85546875" style="246" customWidth="1"/>
    <col min="13315" max="13315" width="6.7109375" style="246" bestFit="1" customWidth="1"/>
    <col min="13316" max="13316" width="8.85546875" style="246" bestFit="1" customWidth="1"/>
    <col min="13317" max="13317" width="11.5703125" style="246" bestFit="1" customWidth="1"/>
    <col min="13318" max="13318" width="12.28515625" style="246" customWidth="1"/>
    <col min="13319" max="13319" width="13.28515625" style="246" bestFit="1" customWidth="1"/>
    <col min="13320" max="13320" width="11.140625" style="246" bestFit="1" customWidth="1"/>
    <col min="13321" max="13321" width="12.5703125" style="246" customWidth="1"/>
    <col min="13322" max="13322" width="9.140625" style="246"/>
    <col min="13323" max="13323" width="11.85546875" style="246" customWidth="1"/>
    <col min="13324" max="13568" width="9.140625" style="246"/>
    <col min="13569" max="13569" width="6.140625" style="246" customWidth="1"/>
    <col min="13570" max="13570" width="44.85546875" style="246" customWidth="1"/>
    <col min="13571" max="13571" width="6.7109375" style="246" bestFit="1" customWidth="1"/>
    <col min="13572" max="13572" width="8.85546875" style="246" bestFit="1" customWidth="1"/>
    <col min="13573" max="13573" width="11.5703125" style="246" bestFit="1" customWidth="1"/>
    <col min="13574" max="13574" width="12.28515625" style="246" customWidth="1"/>
    <col min="13575" max="13575" width="13.28515625" style="246" bestFit="1" customWidth="1"/>
    <col min="13576" max="13576" width="11.140625" style="246" bestFit="1" customWidth="1"/>
    <col min="13577" max="13577" width="12.5703125" style="246" customWidth="1"/>
    <col min="13578" max="13578" width="9.140625" style="246"/>
    <col min="13579" max="13579" width="11.85546875" style="246" customWidth="1"/>
    <col min="13580" max="13824" width="9.140625" style="246"/>
    <col min="13825" max="13825" width="6.140625" style="246" customWidth="1"/>
    <col min="13826" max="13826" width="44.85546875" style="246" customWidth="1"/>
    <col min="13827" max="13827" width="6.7109375" style="246" bestFit="1" customWidth="1"/>
    <col min="13828" max="13828" width="8.85546875" style="246" bestFit="1" customWidth="1"/>
    <col min="13829" max="13829" width="11.5703125" style="246" bestFit="1" customWidth="1"/>
    <col min="13830" max="13830" width="12.28515625" style="246" customWidth="1"/>
    <col min="13831" max="13831" width="13.28515625" style="246" bestFit="1" customWidth="1"/>
    <col min="13832" max="13832" width="11.140625" style="246" bestFit="1" customWidth="1"/>
    <col min="13833" max="13833" width="12.5703125" style="246" customWidth="1"/>
    <col min="13834" max="13834" width="9.140625" style="246"/>
    <col min="13835" max="13835" width="11.85546875" style="246" customWidth="1"/>
    <col min="13836" max="14080" width="9.140625" style="246"/>
    <col min="14081" max="14081" width="6.140625" style="246" customWidth="1"/>
    <col min="14082" max="14082" width="44.85546875" style="246" customWidth="1"/>
    <col min="14083" max="14083" width="6.7109375" style="246" bestFit="1" customWidth="1"/>
    <col min="14084" max="14084" width="8.85546875" style="246" bestFit="1" customWidth="1"/>
    <col min="14085" max="14085" width="11.5703125" style="246" bestFit="1" customWidth="1"/>
    <col min="14086" max="14086" width="12.28515625" style="246" customWidth="1"/>
    <col min="14087" max="14087" width="13.28515625" style="246" bestFit="1" customWidth="1"/>
    <col min="14088" max="14088" width="11.140625" style="246" bestFit="1" customWidth="1"/>
    <col min="14089" max="14089" width="12.5703125" style="246" customWidth="1"/>
    <col min="14090" max="14090" width="9.140625" style="246"/>
    <col min="14091" max="14091" width="11.85546875" style="246" customWidth="1"/>
    <col min="14092" max="14336" width="9.140625" style="246"/>
    <col min="14337" max="14337" width="6.140625" style="246" customWidth="1"/>
    <col min="14338" max="14338" width="44.85546875" style="246" customWidth="1"/>
    <col min="14339" max="14339" width="6.7109375" style="246" bestFit="1" customWidth="1"/>
    <col min="14340" max="14340" width="8.85546875" style="246" bestFit="1" customWidth="1"/>
    <col min="14341" max="14341" width="11.5703125" style="246" bestFit="1" customWidth="1"/>
    <col min="14342" max="14342" width="12.28515625" style="246" customWidth="1"/>
    <col min="14343" max="14343" width="13.28515625" style="246" bestFit="1" customWidth="1"/>
    <col min="14344" max="14344" width="11.140625" style="246" bestFit="1" customWidth="1"/>
    <col min="14345" max="14345" width="12.5703125" style="246" customWidth="1"/>
    <col min="14346" max="14346" width="9.140625" style="246"/>
    <col min="14347" max="14347" width="11.85546875" style="246" customWidth="1"/>
    <col min="14348" max="14592" width="9.140625" style="246"/>
    <col min="14593" max="14593" width="6.140625" style="246" customWidth="1"/>
    <col min="14594" max="14594" width="44.85546875" style="246" customWidth="1"/>
    <col min="14595" max="14595" width="6.7109375" style="246" bestFit="1" customWidth="1"/>
    <col min="14596" max="14596" width="8.85546875" style="246" bestFit="1" customWidth="1"/>
    <col min="14597" max="14597" width="11.5703125" style="246" bestFit="1" customWidth="1"/>
    <col min="14598" max="14598" width="12.28515625" style="246" customWidth="1"/>
    <col min="14599" max="14599" width="13.28515625" style="246" bestFit="1" customWidth="1"/>
    <col min="14600" max="14600" width="11.140625" style="246" bestFit="1" customWidth="1"/>
    <col min="14601" max="14601" width="12.5703125" style="246" customWidth="1"/>
    <col min="14602" max="14602" width="9.140625" style="246"/>
    <col min="14603" max="14603" width="11.85546875" style="246" customWidth="1"/>
    <col min="14604" max="14848" width="9.140625" style="246"/>
    <col min="14849" max="14849" width="6.140625" style="246" customWidth="1"/>
    <col min="14850" max="14850" width="44.85546875" style="246" customWidth="1"/>
    <col min="14851" max="14851" width="6.7109375" style="246" bestFit="1" customWidth="1"/>
    <col min="14852" max="14852" width="8.85546875" style="246" bestFit="1" customWidth="1"/>
    <col min="14853" max="14853" width="11.5703125" style="246" bestFit="1" customWidth="1"/>
    <col min="14854" max="14854" width="12.28515625" style="246" customWidth="1"/>
    <col min="14855" max="14855" width="13.28515625" style="246" bestFit="1" customWidth="1"/>
    <col min="14856" max="14856" width="11.140625" style="246" bestFit="1" customWidth="1"/>
    <col min="14857" max="14857" width="12.5703125" style="246" customWidth="1"/>
    <col min="14858" max="14858" width="9.140625" style="246"/>
    <col min="14859" max="14859" width="11.85546875" style="246" customWidth="1"/>
    <col min="14860" max="15104" width="9.140625" style="246"/>
    <col min="15105" max="15105" width="6.140625" style="246" customWidth="1"/>
    <col min="15106" max="15106" width="44.85546875" style="246" customWidth="1"/>
    <col min="15107" max="15107" width="6.7109375" style="246" bestFit="1" customWidth="1"/>
    <col min="15108" max="15108" width="8.85546875" style="246" bestFit="1" customWidth="1"/>
    <col min="15109" max="15109" width="11.5703125" style="246" bestFit="1" customWidth="1"/>
    <col min="15110" max="15110" width="12.28515625" style="246" customWidth="1"/>
    <col min="15111" max="15111" width="13.28515625" style="246" bestFit="1" customWidth="1"/>
    <col min="15112" max="15112" width="11.140625" style="246" bestFit="1" customWidth="1"/>
    <col min="15113" max="15113" width="12.5703125" style="246" customWidth="1"/>
    <col min="15114" max="15114" width="9.140625" style="246"/>
    <col min="15115" max="15115" width="11.85546875" style="246" customWidth="1"/>
    <col min="15116" max="15360" width="9.140625" style="246"/>
    <col min="15361" max="15361" width="6.140625" style="246" customWidth="1"/>
    <col min="15362" max="15362" width="44.85546875" style="246" customWidth="1"/>
    <col min="15363" max="15363" width="6.7109375" style="246" bestFit="1" customWidth="1"/>
    <col min="15364" max="15364" width="8.85546875" style="246" bestFit="1" customWidth="1"/>
    <col min="15365" max="15365" width="11.5703125" style="246" bestFit="1" customWidth="1"/>
    <col min="15366" max="15366" width="12.28515625" style="246" customWidth="1"/>
    <col min="15367" max="15367" width="13.28515625" style="246" bestFit="1" customWidth="1"/>
    <col min="15368" max="15368" width="11.140625" style="246" bestFit="1" customWidth="1"/>
    <col min="15369" max="15369" width="12.5703125" style="246" customWidth="1"/>
    <col min="15370" max="15370" width="9.140625" style="246"/>
    <col min="15371" max="15371" width="11.85546875" style="246" customWidth="1"/>
    <col min="15372" max="15616" width="9.140625" style="246"/>
    <col min="15617" max="15617" width="6.140625" style="246" customWidth="1"/>
    <col min="15618" max="15618" width="44.85546875" style="246" customWidth="1"/>
    <col min="15619" max="15619" width="6.7109375" style="246" bestFit="1" customWidth="1"/>
    <col min="15620" max="15620" width="8.85546875" style="246" bestFit="1" customWidth="1"/>
    <col min="15621" max="15621" width="11.5703125" style="246" bestFit="1" customWidth="1"/>
    <col min="15622" max="15622" width="12.28515625" style="246" customWidth="1"/>
    <col min="15623" max="15623" width="13.28515625" style="246" bestFit="1" customWidth="1"/>
    <col min="15624" max="15624" width="11.140625" style="246" bestFit="1" customWidth="1"/>
    <col min="15625" max="15625" width="12.5703125" style="246" customWidth="1"/>
    <col min="15626" max="15626" width="9.140625" style="246"/>
    <col min="15627" max="15627" width="11.85546875" style="246" customWidth="1"/>
    <col min="15628" max="15872" width="9.140625" style="246"/>
    <col min="15873" max="15873" width="6.140625" style="246" customWidth="1"/>
    <col min="15874" max="15874" width="44.85546875" style="246" customWidth="1"/>
    <col min="15875" max="15875" width="6.7109375" style="246" bestFit="1" customWidth="1"/>
    <col min="15876" max="15876" width="8.85546875" style="246" bestFit="1" customWidth="1"/>
    <col min="15877" max="15877" width="11.5703125" style="246" bestFit="1" customWidth="1"/>
    <col min="15878" max="15878" width="12.28515625" style="246" customWidth="1"/>
    <col min="15879" max="15879" width="13.28515625" style="246" bestFit="1" customWidth="1"/>
    <col min="15880" max="15880" width="11.140625" style="246" bestFit="1" customWidth="1"/>
    <col min="15881" max="15881" width="12.5703125" style="246" customWidth="1"/>
    <col min="15882" max="15882" width="9.140625" style="246"/>
    <col min="15883" max="15883" width="11.85546875" style="246" customWidth="1"/>
    <col min="15884" max="16128" width="9.140625" style="246"/>
    <col min="16129" max="16129" width="6.140625" style="246" customWidth="1"/>
    <col min="16130" max="16130" width="44.85546875" style="246" customWidth="1"/>
    <col min="16131" max="16131" width="6.7109375" style="246" bestFit="1" customWidth="1"/>
    <col min="16132" max="16132" width="8.85546875" style="246" bestFit="1" customWidth="1"/>
    <col min="16133" max="16133" width="11.5703125" style="246" bestFit="1" customWidth="1"/>
    <col min="16134" max="16134" width="12.28515625" style="246" customWidth="1"/>
    <col min="16135" max="16135" width="13.28515625" style="246" bestFit="1" customWidth="1"/>
    <col min="16136" max="16136" width="11.140625" style="246" bestFit="1" customWidth="1"/>
    <col min="16137" max="16137" width="12.5703125" style="246" customWidth="1"/>
    <col min="16138" max="16138" width="9.140625" style="246"/>
    <col min="16139" max="16139" width="11.85546875" style="246" customWidth="1"/>
    <col min="16140" max="16384" width="9.140625" style="246"/>
  </cols>
  <sheetData>
    <row r="1" spans="1:11" ht="15.75">
      <c r="A1" s="947"/>
      <c r="B1" s="947" t="s">
        <v>591</v>
      </c>
      <c r="C1" s="1090"/>
      <c r="D1" s="1090"/>
      <c r="E1" s="1091"/>
      <c r="F1" s="1091"/>
      <c r="G1" s="320"/>
      <c r="H1" s="320"/>
      <c r="I1" s="732"/>
      <c r="J1" s="732"/>
      <c r="K1" s="320"/>
    </row>
    <row r="2" spans="1:11" ht="15.75">
      <c r="A2" s="947"/>
      <c r="B2" s="1092"/>
      <c r="C2" s="1090"/>
      <c r="D2" s="1090"/>
      <c r="E2" s="1091"/>
      <c r="F2" s="1091"/>
      <c r="G2" s="320"/>
      <c r="H2" s="320"/>
      <c r="I2" s="732"/>
      <c r="J2" s="732"/>
      <c r="K2" s="320"/>
    </row>
    <row r="3" spans="1:11" ht="31.5" customHeight="1">
      <c r="A3" s="1093" t="s">
        <v>89</v>
      </c>
      <c r="B3" s="1094" t="s">
        <v>111</v>
      </c>
      <c r="C3" s="1095"/>
      <c r="D3" s="1095"/>
      <c r="E3" s="1096"/>
      <c r="F3" s="1096"/>
      <c r="G3" s="404"/>
      <c r="H3" s="320"/>
      <c r="I3" s="732"/>
      <c r="J3" s="732"/>
      <c r="K3" s="320"/>
    </row>
    <row r="4" spans="1:11">
      <c r="A4" s="1214" t="s">
        <v>373</v>
      </c>
      <c r="B4" s="1218"/>
      <c r="C4" s="1095"/>
      <c r="D4" s="1095"/>
      <c r="E4" s="1096"/>
      <c r="F4" s="1096"/>
      <c r="G4" s="404"/>
      <c r="H4" s="320"/>
      <c r="I4" s="732"/>
      <c r="J4" s="732"/>
      <c r="K4" s="320"/>
    </row>
    <row r="5" spans="1:11">
      <c r="A5" s="1097"/>
      <c r="B5" s="957"/>
      <c r="C5" s="1095"/>
      <c r="D5" s="1095"/>
      <c r="E5" s="1098"/>
      <c r="F5" s="1098"/>
      <c r="G5" s="404"/>
      <c r="H5" s="320"/>
      <c r="I5" s="732"/>
      <c r="J5" s="732"/>
      <c r="K5" s="320"/>
    </row>
    <row r="6" spans="1:11" s="733" customFormat="1" ht="13.5" thickBot="1">
      <c r="A6" s="1099" t="s">
        <v>88</v>
      </c>
      <c r="B6" s="1100" t="s">
        <v>87</v>
      </c>
      <c r="C6" s="1101" t="s">
        <v>86</v>
      </c>
      <c r="D6" s="1101" t="s">
        <v>85</v>
      </c>
      <c r="E6" s="1102" t="s">
        <v>84</v>
      </c>
      <c r="F6" s="1103" t="s">
        <v>83</v>
      </c>
      <c r="G6" s="162"/>
      <c r="H6" s="734"/>
    </row>
    <row r="7" spans="1:11" s="735" customFormat="1">
      <c r="A7" s="1104">
        <v>1</v>
      </c>
      <c r="B7" s="1105" t="s">
        <v>592</v>
      </c>
      <c r="C7" s="1106"/>
      <c r="D7" s="1106"/>
      <c r="E7" s="1107"/>
      <c r="F7" s="1105"/>
    </row>
    <row r="8" spans="1:11" s="735" customFormat="1" ht="51">
      <c r="A8" s="1104"/>
      <c r="B8" s="1105" t="s">
        <v>593</v>
      </c>
      <c r="C8" s="1106"/>
      <c r="D8" s="1106"/>
      <c r="E8" s="1149"/>
      <c r="F8" s="1105"/>
    </row>
    <row r="9" spans="1:11" s="736" customFormat="1">
      <c r="A9" s="1106"/>
      <c r="B9" s="1105" t="s">
        <v>108</v>
      </c>
      <c r="C9" s="1106" t="s">
        <v>64</v>
      </c>
      <c r="D9" s="1106">
        <v>20</v>
      </c>
      <c r="E9" s="1043"/>
      <c r="F9" s="974">
        <f>D9*E9</f>
        <v>0</v>
      </c>
    </row>
    <row r="10" spans="1:11" s="736" customFormat="1">
      <c r="A10" s="1106"/>
      <c r="B10" s="1105" t="s">
        <v>109</v>
      </c>
      <c r="C10" s="1106" t="s">
        <v>64</v>
      </c>
      <c r="D10" s="1106">
        <v>6</v>
      </c>
      <c r="E10" s="1043"/>
      <c r="F10" s="974">
        <f>D10*E10</f>
        <v>0</v>
      </c>
    </row>
    <row r="11" spans="1:11" s="736" customFormat="1">
      <c r="A11" s="1106"/>
      <c r="B11" s="1105"/>
      <c r="C11" s="1106"/>
      <c r="D11" s="1106"/>
      <c r="E11" s="1043"/>
      <c r="F11" s="974"/>
    </row>
    <row r="12" spans="1:11" s="735" customFormat="1">
      <c r="A12" s="1108">
        <f>COUNT($A$7:A10)+1</f>
        <v>2</v>
      </c>
      <c r="B12" s="1109" t="s">
        <v>594</v>
      </c>
      <c r="C12" s="1110"/>
      <c r="D12" s="1110"/>
      <c r="E12" s="1149"/>
      <c r="F12" s="1105"/>
    </row>
    <row r="13" spans="1:11" s="735" customFormat="1" ht="38.25">
      <c r="A13" s="1111"/>
      <c r="B13" s="1109" t="s">
        <v>595</v>
      </c>
      <c r="C13" s="1110"/>
      <c r="D13" s="1110"/>
      <c r="E13" s="1149"/>
      <c r="F13" s="1105"/>
    </row>
    <row r="14" spans="1:11" s="735" customFormat="1">
      <c r="A14" s="1111"/>
      <c r="B14" s="1109"/>
      <c r="C14" s="1110" t="s">
        <v>61</v>
      </c>
      <c r="D14" s="1110">
        <v>1</v>
      </c>
      <c r="E14" s="1043"/>
      <c r="F14" s="974">
        <f>D14*E14</f>
        <v>0</v>
      </c>
    </row>
    <row r="15" spans="1:11" s="735" customFormat="1">
      <c r="A15" s="1104"/>
      <c r="B15" s="1105"/>
      <c r="C15" s="1106"/>
      <c r="D15" s="1106"/>
      <c r="E15" s="737"/>
      <c r="F15" s="1112"/>
    </row>
    <row r="16" spans="1:11" s="735" customFormat="1">
      <c r="A16" s="1108">
        <f>COUNT($A$7:A14)+1</f>
        <v>3</v>
      </c>
      <c r="B16" s="1105" t="s">
        <v>596</v>
      </c>
      <c r="C16" s="1106"/>
      <c r="D16" s="1106"/>
      <c r="E16" s="1149"/>
      <c r="F16" s="1105"/>
    </row>
    <row r="17" spans="1:6" s="735" customFormat="1" ht="25.5">
      <c r="A17" s="1111"/>
      <c r="B17" s="1105" t="s">
        <v>597</v>
      </c>
      <c r="C17" s="1106"/>
      <c r="D17" s="1113"/>
      <c r="E17" s="1149"/>
      <c r="F17" s="1105"/>
    </row>
    <row r="18" spans="1:6" s="735" customFormat="1">
      <c r="A18" s="1104"/>
      <c r="B18" s="1105"/>
      <c r="C18" s="1106" t="s">
        <v>2</v>
      </c>
      <c r="D18" s="1113">
        <v>2</v>
      </c>
      <c r="E18" s="1043"/>
      <c r="F18" s="974">
        <f>D18*E18</f>
        <v>0</v>
      </c>
    </row>
    <row r="19" spans="1:6" s="735" customFormat="1" ht="12.75" customHeight="1">
      <c r="A19" s="1104"/>
      <c r="B19" s="1105"/>
      <c r="C19" s="1106"/>
      <c r="D19" s="1106"/>
      <c r="E19" s="737"/>
      <c r="F19" s="1112"/>
    </row>
    <row r="20" spans="1:6" s="735" customFormat="1">
      <c r="A20" s="1108">
        <f>COUNT($A$7:A18)+1</f>
        <v>4</v>
      </c>
      <c r="B20" s="1105" t="s">
        <v>598</v>
      </c>
      <c r="C20" s="1106"/>
      <c r="D20" s="1106"/>
      <c r="E20" s="1149"/>
      <c r="F20" s="1105"/>
    </row>
    <row r="21" spans="1:6" s="735" customFormat="1" ht="38.25">
      <c r="A21" s="1106"/>
      <c r="B21" s="1114" t="s">
        <v>599</v>
      </c>
      <c r="C21" s="1106"/>
      <c r="D21" s="1106"/>
      <c r="E21" s="1149"/>
      <c r="F21" s="1105"/>
    </row>
    <row r="22" spans="1:6" s="735" customFormat="1">
      <c r="A22" s="1106"/>
      <c r="B22" s="1105"/>
      <c r="C22" s="1106" t="s">
        <v>97</v>
      </c>
      <c r="D22" s="1106">
        <v>1</v>
      </c>
      <c r="E22" s="1043"/>
      <c r="F22" s="974">
        <f>D22*E22</f>
        <v>0</v>
      </c>
    </row>
    <row r="23" spans="1:6" s="735" customFormat="1" ht="16.5" customHeight="1">
      <c r="A23" s="1106"/>
      <c r="B23" s="1105"/>
      <c r="C23" s="1106"/>
      <c r="D23" s="1106"/>
      <c r="E23" s="737"/>
      <c r="F23" s="1112"/>
    </row>
    <row r="24" spans="1:6" s="735" customFormat="1">
      <c r="A24" s="1108">
        <f>COUNT($A$7:A22)+1</f>
        <v>5</v>
      </c>
      <c r="B24" s="1105" t="s">
        <v>600</v>
      </c>
      <c r="C24" s="1106"/>
      <c r="D24" s="1106"/>
      <c r="E24" s="1149"/>
      <c r="F24" s="1105"/>
    </row>
    <row r="25" spans="1:6" s="735" customFormat="1" ht="89.25">
      <c r="A25" s="1104"/>
      <c r="B25" s="1115" t="s">
        <v>601</v>
      </c>
      <c r="C25" s="1106"/>
      <c r="D25" s="1106"/>
      <c r="E25" s="1149"/>
      <c r="F25" s="1105"/>
    </row>
    <row r="26" spans="1:6" s="735" customFormat="1">
      <c r="A26" s="1104"/>
      <c r="B26" s="1105"/>
      <c r="C26" s="1106" t="s">
        <v>1</v>
      </c>
      <c r="D26" s="1106">
        <v>1</v>
      </c>
      <c r="E26" s="1043"/>
      <c r="F26" s="1112">
        <f>D26*E26</f>
        <v>0</v>
      </c>
    </row>
    <row r="27" spans="1:6" s="735" customFormat="1">
      <c r="A27" s="1106"/>
      <c r="B27" s="1105"/>
      <c r="C27" s="1106"/>
      <c r="D27" s="1106"/>
      <c r="E27" s="737"/>
      <c r="F27" s="1112"/>
    </row>
    <row r="28" spans="1:6" s="735" customFormat="1" ht="15" customHeight="1">
      <c r="A28" s="1108">
        <f>COUNT($A$7:A26)+1</f>
        <v>6</v>
      </c>
      <c r="B28" s="1116" t="s">
        <v>602</v>
      </c>
      <c r="C28" s="1117"/>
      <c r="D28" s="1117"/>
      <c r="E28" s="1150"/>
      <c r="F28" s="1118"/>
    </row>
    <row r="29" spans="1:6" s="735" customFormat="1">
      <c r="A29" s="1111"/>
      <c r="B29" s="1116" t="s">
        <v>603</v>
      </c>
      <c r="C29" s="1117"/>
      <c r="D29" s="1117"/>
      <c r="E29" s="1150"/>
      <c r="F29" s="1118"/>
    </row>
    <row r="30" spans="1:6" s="735" customFormat="1">
      <c r="A30" s="1111"/>
      <c r="B30" s="1116" t="s">
        <v>604</v>
      </c>
      <c r="C30" s="1117"/>
      <c r="D30" s="1117"/>
      <c r="E30" s="1150"/>
      <c r="F30" s="1118"/>
    </row>
    <row r="31" spans="1:6" s="735" customFormat="1">
      <c r="A31" s="1111"/>
      <c r="B31" s="1116" t="s">
        <v>605</v>
      </c>
      <c r="C31" s="1117"/>
      <c r="D31" s="1117"/>
      <c r="E31" s="1150"/>
      <c r="F31" s="1118"/>
    </row>
    <row r="32" spans="1:6" s="735" customFormat="1">
      <c r="A32" s="1111"/>
      <c r="B32" s="1116" t="s">
        <v>606</v>
      </c>
      <c r="C32" s="1117"/>
      <c r="D32" s="1117"/>
      <c r="E32" s="1150"/>
      <c r="F32" s="1118"/>
    </row>
    <row r="33" spans="1:6" s="735" customFormat="1">
      <c r="A33" s="1111"/>
      <c r="B33" s="1116" t="s">
        <v>607</v>
      </c>
      <c r="C33" s="1117"/>
      <c r="D33" s="1117"/>
      <c r="E33" s="1150"/>
      <c r="F33" s="1118"/>
    </row>
    <row r="34" spans="1:6" s="735" customFormat="1">
      <c r="A34" s="1111"/>
      <c r="B34" s="1116" t="s">
        <v>608</v>
      </c>
      <c r="C34" s="1117"/>
      <c r="D34" s="1117"/>
      <c r="E34" s="737"/>
      <c r="F34" s="1112"/>
    </row>
    <row r="35" spans="1:6" s="735" customFormat="1">
      <c r="A35" s="1119" t="s">
        <v>110</v>
      </c>
      <c r="B35" s="1120" t="s">
        <v>609</v>
      </c>
      <c r="C35" s="1117"/>
      <c r="D35" s="1117"/>
      <c r="E35" s="1149"/>
      <c r="F35" s="1121"/>
    </row>
    <row r="36" spans="1:6" s="735" customFormat="1">
      <c r="A36" s="1111"/>
      <c r="B36" s="1122" t="s">
        <v>117</v>
      </c>
      <c r="C36" s="1110" t="s">
        <v>61</v>
      </c>
      <c r="D36" s="1123">
        <v>1</v>
      </c>
      <c r="E36" s="1043"/>
      <c r="F36" s="1112">
        <f>D36*E36</f>
        <v>0</v>
      </c>
    </row>
    <row r="37" spans="1:6" s="735" customFormat="1">
      <c r="A37" s="1111"/>
      <c r="B37" s="1122"/>
      <c r="C37" s="1110"/>
      <c r="D37" s="1123"/>
      <c r="E37" s="1043"/>
      <c r="F37" s="1112"/>
    </row>
    <row r="38" spans="1:6" s="735" customFormat="1">
      <c r="A38" s="1108">
        <f>COUNT($A$7:A36)+1</f>
        <v>7</v>
      </c>
      <c r="B38" s="1124" t="s">
        <v>610</v>
      </c>
      <c r="C38" s="1110"/>
      <c r="D38" s="1123"/>
      <c r="E38" s="737"/>
      <c r="F38" s="1112"/>
    </row>
    <row r="39" spans="1:6" s="735" customFormat="1" ht="25.5">
      <c r="A39" s="1125"/>
      <c r="B39" s="1124" t="s">
        <v>611</v>
      </c>
      <c r="C39" s="1110"/>
      <c r="D39" s="1123"/>
      <c r="E39" s="1150"/>
      <c r="F39" s="1121"/>
    </row>
    <row r="40" spans="1:6" s="735" customFormat="1">
      <c r="A40" s="1119" t="s">
        <v>110</v>
      </c>
      <c r="B40" s="1120" t="s">
        <v>612</v>
      </c>
      <c r="C40" s="1110" t="s">
        <v>61</v>
      </c>
      <c r="D40" s="1123">
        <v>1</v>
      </c>
      <c r="E40" s="1043"/>
      <c r="F40" s="1112">
        <f>D40*E40</f>
        <v>0</v>
      </c>
    </row>
    <row r="41" spans="1:6" s="735" customFormat="1">
      <c r="A41" s="1126"/>
      <c r="B41" s="1127"/>
      <c r="C41" s="1105"/>
      <c r="D41" s="1105"/>
      <c r="E41" s="1151"/>
      <c r="F41" s="1105"/>
    </row>
    <row r="42" spans="1:6" s="735" customFormat="1">
      <c r="A42" s="1126"/>
      <c r="B42" s="1127"/>
      <c r="C42" s="1110"/>
      <c r="D42" s="1123"/>
      <c r="E42" s="737"/>
      <c r="F42" s="1112"/>
    </row>
    <row r="43" spans="1:6" s="735" customFormat="1">
      <c r="A43" s="1108">
        <f>COUNT($A$7:A41)+1</f>
        <v>8</v>
      </c>
      <c r="B43" s="1122" t="s">
        <v>613</v>
      </c>
      <c r="C43" s="1110"/>
      <c r="D43" s="1123"/>
      <c r="E43" s="1150"/>
      <c r="F43" s="1121"/>
    </row>
    <row r="44" spans="1:6" s="735" customFormat="1" ht="25.5">
      <c r="A44" s="1111"/>
      <c r="B44" s="1122" t="s">
        <v>614</v>
      </c>
      <c r="C44" s="1110" t="s">
        <v>61</v>
      </c>
      <c r="D44" s="1123">
        <v>1</v>
      </c>
      <c r="E44" s="1043"/>
      <c r="F44" s="1112">
        <f>D44*E44</f>
        <v>0</v>
      </c>
    </row>
    <row r="45" spans="1:6" s="735" customFormat="1" ht="15">
      <c r="A45" s="1111"/>
      <c r="B45" s="1122"/>
      <c r="C45" s="1110"/>
      <c r="D45" s="1123"/>
      <c r="E45" s="1152"/>
      <c r="F45" s="1128"/>
    </row>
    <row r="46" spans="1:6" s="735" customFormat="1" ht="15">
      <c r="A46" s="1108">
        <f>COUNT($A$7:A44)+1</f>
        <v>9</v>
      </c>
      <c r="B46" s="1129" t="s">
        <v>615</v>
      </c>
      <c r="C46" s="1130"/>
      <c r="D46" s="1131"/>
      <c r="E46" s="1152"/>
      <c r="F46" s="1128"/>
    </row>
    <row r="47" spans="1:6" s="735" customFormat="1" ht="15">
      <c r="A47" s="1131"/>
      <c r="B47" s="1129" t="s">
        <v>616</v>
      </c>
      <c r="C47" s="1130"/>
      <c r="D47" s="1131"/>
      <c r="E47" s="1152"/>
      <c r="F47" s="1128"/>
    </row>
    <row r="48" spans="1:6" s="735" customFormat="1" ht="15">
      <c r="A48" s="1131"/>
      <c r="B48" s="1129" t="s">
        <v>617</v>
      </c>
      <c r="C48" s="1130"/>
      <c r="D48" s="1131"/>
      <c r="E48" s="1152"/>
      <c r="F48" s="1128"/>
    </row>
    <row r="49" spans="1:6" s="735" customFormat="1" ht="15">
      <c r="A49" s="1131"/>
      <c r="B49" s="1129" t="s">
        <v>618</v>
      </c>
      <c r="C49" s="1130"/>
      <c r="D49" s="1131"/>
      <c r="E49" s="737"/>
      <c r="F49" s="1112"/>
    </row>
    <row r="50" spans="1:6" s="735" customFormat="1" ht="15">
      <c r="A50" s="1131"/>
      <c r="B50" s="1129" t="s">
        <v>619</v>
      </c>
      <c r="C50" s="1130"/>
      <c r="D50" s="1131"/>
      <c r="E50" s="1150"/>
      <c r="F50" s="1121"/>
    </row>
    <row r="51" spans="1:6" s="735" customFormat="1" ht="15">
      <c r="A51" s="1131"/>
      <c r="B51" s="1129" t="s">
        <v>620</v>
      </c>
      <c r="C51" s="1130"/>
      <c r="D51" s="1131"/>
      <c r="E51" s="1149"/>
      <c r="F51" s="1105"/>
    </row>
    <row r="52" spans="1:6" s="735" customFormat="1" ht="15">
      <c r="A52" s="1131"/>
      <c r="B52" s="1129" t="s">
        <v>621</v>
      </c>
      <c r="C52" s="1132" t="s">
        <v>61</v>
      </c>
      <c r="D52" s="1133">
        <v>1</v>
      </c>
      <c r="E52" s="1043"/>
      <c r="F52" s="1112">
        <f>D52*E52</f>
        <v>0</v>
      </c>
    </row>
    <row r="53" spans="1:6" s="735" customFormat="1">
      <c r="A53" s="1126"/>
      <c r="B53" s="1127"/>
      <c r="C53" s="1110"/>
      <c r="D53" s="1123"/>
      <c r="E53" s="737"/>
      <c r="F53" s="1112"/>
    </row>
    <row r="54" spans="1:6" s="735" customFormat="1">
      <c r="A54" s="1108">
        <f>COUNT($A$7:A52)+1</f>
        <v>10</v>
      </c>
      <c r="B54" s="1134" t="s">
        <v>622</v>
      </c>
      <c r="C54" s="1106"/>
      <c r="D54" s="1106"/>
      <c r="E54" s="1149"/>
      <c r="F54" s="1121"/>
    </row>
    <row r="55" spans="1:6" s="735" customFormat="1" ht="25.5">
      <c r="A55" s="1135"/>
      <c r="B55" s="1134" t="s">
        <v>623</v>
      </c>
      <c r="C55" s="1106"/>
      <c r="D55" s="1106"/>
      <c r="E55" s="1152"/>
      <c r="F55" s="1128"/>
    </row>
    <row r="56" spans="1:6" s="735" customFormat="1">
      <c r="A56" s="1135"/>
      <c r="B56" s="1134" t="s">
        <v>109</v>
      </c>
      <c r="C56" s="1106" t="s">
        <v>61</v>
      </c>
      <c r="D56" s="1106">
        <v>4</v>
      </c>
      <c r="E56" s="1043"/>
      <c r="F56" s="1112">
        <f>D56*E56</f>
        <v>0</v>
      </c>
    </row>
    <row r="57" spans="1:6" s="735" customFormat="1" ht="15">
      <c r="A57" s="1106"/>
      <c r="B57" s="1136"/>
      <c r="C57" s="1106"/>
      <c r="D57" s="1106"/>
      <c r="E57" s="1152"/>
      <c r="F57" s="1128"/>
    </row>
    <row r="58" spans="1:6" s="735" customFormat="1" ht="15">
      <c r="A58" s="1108">
        <f>COUNT($A$7:A56)+1</f>
        <v>11</v>
      </c>
      <c r="B58" s="1115" t="s">
        <v>624</v>
      </c>
      <c r="C58" s="1130"/>
      <c r="D58" s="1131"/>
      <c r="E58" s="737"/>
      <c r="F58" s="1112"/>
    </row>
    <row r="59" spans="1:6" s="735" customFormat="1" ht="12.75" customHeight="1">
      <c r="A59" s="1131"/>
      <c r="B59" s="1115" t="s">
        <v>625</v>
      </c>
      <c r="C59" s="1130"/>
      <c r="D59" s="1131"/>
      <c r="E59" s="737"/>
      <c r="F59" s="1112"/>
    </row>
    <row r="60" spans="1:6" s="735" customFormat="1" ht="15" customHeight="1">
      <c r="A60" s="1131"/>
      <c r="B60" s="1115" t="s">
        <v>626</v>
      </c>
      <c r="C60" s="1130"/>
      <c r="D60" s="1131"/>
      <c r="E60" s="1149"/>
      <c r="F60" s="1121"/>
    </row>
    <row r="61" spans="1:6" s="735" customFormat="1" ht="14.25" customHeight="1">
      <c r="A61" s="1131"/>
      <c r="B61" s="1115" t="s">
        <v>627</v>
      </c>
      <c r="C61" s="1132" t="s">
        <v>61</v>
      </c>
      <c r="D61" s="1133">
        <v>1</v>
      </c>
      <c r="E61" s="1043"/>
      <c r="F61" s="1112">
        <f>D61*E61</f>
        <v>0</v>
      </c>
    </row>
    <row r="62" spans="1:6" s="735" customFormat="1">
      <c r="A62" s="1126"/>
      <c r="B62" s="1127"/>
      <c r="C62" s="1110"/>
      <c r="D62" s="1123"/>
      <c r="E62" s="737"/>
      <c r="F62" s="1112"/>
    </row>
    <row r="63" spans="1:6" s="735" customFormat="1">
      <c r="A63" s="1108">
        <f>COUNT($A$7:A62)+1</f>
        <v>12</v>
      </c>
      <c r="B63" s="1109" t="s">
        <v>628</v>
      </c>
      <c r="C63" s="1110"/>
      <c r="D63" s="1110"/>
      <c r="E63" s="1149"/>
      <c r="F63" s="1105"/>
    </row>
    <row r="64" spans="1:6" s="735" customFormat="1" ht="51">
      <c r="A64" s="1110"/>
      <c r="B64" s="1129" t="s">
        <v>629</v>
      </c>
      <c r="C64" s="1110"/>
      <c r="D64" s="1110"/>
      <c r="E64" s="1149"/>
      <c r="F64" s="1105"/>
    </row>
    <row r="65" spans="1:6" s="735" customFormat="1">
      <c r="A65" s="1110"/>
      <c r="B65" s="1122" t="s">
        <v>630</v>
      </c>
      <c r="C65" s="1137" t="s">
        <v>97</v>
      </c>
      <c r="D65" s="1110">
        <v>1</v>
      </c>
      <c r="E65" s="1043"/>
      <c r="F65" s="1112">
        <f>D65*E65</f>
        <v>0</v>
      </c>
    </row>
    <row r="66" spans="1:6" s="735" customFormat="1">
      <c r="A66" s="1110"/>
      <c r="B66" s="1122"/>
      <c r="C66" s="1137"/>
      <c r="D66" s="1110"/>
      <c r="E66" s="1149"/>
      <c r="F66" s="1105"/>
    </row>
    <row r="67" spans="1:6" s="735" customFormat="1">
      <c r="A67" s="1108">
        <f>COUNT($A$7:A65)+1</f>
        <v>13</v>
      </c>
      <c r="B67" s="1109" t="s">
        <v>631</v>
      </c>
      <c r="C67" s="1110"/>
      <c r="D67" s="1110"/>
      <c r="E67" s="1149"/>
      <c r="F67" s="1105"/>
    </row>
    <row r="68" spans="1:6" s="735" customFormat="1">
      <c r="A68" s="1110"/>
      <c r="B68" s="1109" t="s">
        <v>632</v>
      </c>
      <c r="C68" s="1110"/>
      <c r="D68" s="1110"/>
      <c r="E68" s="1149"/>
      <c r="F68" s="1105"/>
    </row>
    <row r="69" spans="1:6" s="735" customFormat="1">
      <c r="A69" s="1110"/>
      <c r="B69" s="1109" t="s">
        <v>633</v>
      </c>
      <c r="C69" s="1110"/>
      <c r="D69" s="1110"/>
      <c r="E69" s="1149"/>
      <c r="F69" s="1105"/>
    </row>
    <row r="70" spans="1:6" s="735" customFormat="1">
      <c r="A70" s="1110"/>
      <c r="B70" s="1138" t="s">
        <v>634</v>
      </c>
      <c r="C70" s="1110"/>
      <c r="D70" s="1110"/>
      <c r="E70" s="1149"/>
      <c r="F70" s="1105"/>
    </row>
    <row r="71" spans="1:6" s="738" customFormat="1">
      <c r="A71" s="1110"/>
      <c r="B71" s="1138" t="s">
        <v>635</v>
      </c>
      <c r="C71" s="1110"/>
      <c r="D71" s="1110"/>
      <c r="E71" s="1149"/>
      <c r="F71" s="1105"/>
    </row>
    <row r="72" spans="1:6" s="738" customFormat="1">
      <c r="A72" s="1110"/>
      <c r="B72" s="1138" t="s">
        <v>636</v>
      </c>
      <c r="C72" s="1110"/>
      <c r="D72" s="1110"/>
      <c r="E72" s="737"/>
      <c r="F72" s="1112"/>
    </row>
    <row r="73" spans="1:6" s="738" customFormat="1">
      <c r="A73" s="1110"/>
      <c r="B73" s="1138" t="s">
        <v>637</v>
      </c>
      <c r="C73" s="1110"/>
      <c r="D73" s="1110"/>
      <c r="E73" s="1149"/>
      <c r="F73" s="1121"/>
    </row>
    <row r="74" spans="1:6" s="738" customFormat="1">
      <c r="A74" s="1110"/>
      <c r="B74" s="1138" t="s">
        <v>638</v>
      </c>
      <c r="C74" s="1137" t="s">
        <v>97</v>
      </c>
      <c r="D74" s="1110">
        <v>1</v>
      </c>
      <c r="E74" s="1043"/>
      <c r="F74" s="1112">
        <f>D74*E74</f>
        <v>0</v>
      </c>
    </row>
    <row r="75" spans="1:6" s="735" customFormat="1">
      <c r="A75" s="1110"/>
      <c r="B75" s="1109"/>
      <c r="C75" s="1105"/>
      <c r="D75" s="1105"/>
      <c r="E75" s="1151"/>
      <c r="F75" s="1105"/>
    </row>
    <row r="76" spans="1:6" s="579" customFormat="1">
      <c r="A76" s="1108">
        <f>COUNT($A$7:A74)+1</f>
        <v>14</v>
      </c>
      <c r="B76" s="1132" t="s">
        <v>639</v>
      </c>
      <c r="C76" s="1132"/>
      <c r="D76" s="1133"/>
      <c r="E76" s="1149"/>
      <c r="F76" s="1121"/>
    </row>
    <row r="77" spans="1:6" s="579" customFormat="1">
      <c r="A77" s="1133"/>
      <c r="B77" s="1132" t="s">
        <v>640</v>
      </c>
      <c r="C77" s="1132"/>
      <c r="D77" s="1133"/>
      <c r="E77" s="739"/>
      <c r="F77" s="740"/>
    </row>
    <row r="78" spans="1:6" s="579" customFormat="1">
      <c r="A78" s="1133"/>
      <c r="B78" s="1132" t="s">
        <v>641</v>
      </c>
      <c r="C78" s="1132" t="s">
        <v>61</v>
      </c>
      <c r="D78" s="1133">
        <v>4</v>
      </c>
      <c r="E78" s="1043"/>
      <c r="F78" s="1112">
        <f>D78*E78</f>
        <v>0</v>
      </c>
    </row>
    <row r="79" spans="1:6" s="579" customFormat="1">
      <c r="A79" s="1110"/>
      <c r="B79" s="1109"/>
      <c r="C79" s="1137"/>
      <c r="D79" s="1110"/>
      <c r="E79" s="1153"/>
      <c r="F79" s="1112"/>
    </row>
    <row r="80" spans="1:6" s="579" customFormat="1" ht="15">
      <c r="A80" s="1108">
        <f>COUNT($A$7:A78)+1</f>
        <v>15</v>
      </c>
      <c r="B80" s="1109" t="s">
        <v>642</v>
      </c>
      <c r="C80" s="1130"/>
      <c r="D80" s="1131"/>
      <c r="E80" s="737"/>
      <c r="F80" s="1139"/>
    </row>
    <row r="81" spans="1:10" s="579" customFormat="1" ht="15">
      <c r="A81" s="1131"/>
      <c r="B81" s="1138" t="s">
        <v>643</v>
      </c>
      <c r="C81" s="1130"/>
      <c r="D81" s="1131"/>
      <c r="E81" s="737"/>
      <c r="F81" s="1139"/>
    </row>
    <row r="82" spans="1:10" s="741" customFormat="1" ht="15">
      <c r="A82" s="1131"/>
      <c r="B82" s="1138" t="s">
        <v>644</v>
      </c>
      <c r="C82" s="1132" t="s">
        <v>61</v>
      </c>
      <c r="D82" s="1133">
        <v>4</v>
      </c>
      <c r="E82" s="1043"/>
      <c r="F82" s="1112">
        <f>D82*E82</f>
        <v>0</v>
      </c>
    </row>
    <row r="83" spans="1:10" s="741" customFormat="1">
      <c r="A83" s="1110"/>
      <c r="B83" s="1109"/>
      <c r="C83" s="1137"/>
      <c r="D83" s="1110"/>
      <c r="E83" s="737"/>
      <c r="F83" s="1139"/>
    </row>
    <row r="84" spans="1:10" s="741" customFormat="1">
      <c r="A84" s="1117"/>
      <c r="B84" s="1118"/>
      <c r="C84" s="1140"/>
      <c r="D84" s="1141"/>
      <c r="E84" s="737"/>
      <c r="F84" s="1112"/>
    </row>
    <row r="85" spans="1:10" s="579" customFormat="1" ht="51">
      <c r="A85" s="1108">
        <f>COUNT($A$7:A83)+1</f>
        <v>16</v>
      </c>
      <c r="B85" s="1118" t="s">
        <v>645</v>
      </c>
      <c r="C85" s="1142"/>
      <c r="D85" s="1142"/>
      <c r="E85" s="1154"/>
      <c r="F85" s="1142"/>
    </row>
    <row r="86" spans="1:10" s="579" customFormat="1">
      <c r="A86" s="1108"/>
      <c r="B86" s="1118" t="s">
        <v>646</v>
      </c>
      <c r="C86" s="1140" t="s">
        <v>97</v>
      </c>
      <c r="D86" s="1143">
        <v>1</v>
      </c>
      <c r="E86" s="1043"/>
      <c r="F86" s="1112">
        <f>D86*E86</f>
        <v>0</v>
      </c>
    </row>
    <row r="87" spans="1:10" s="579" customFormat="1">
      <c r="A87" s="1108"/>
      <c r="B87" s="1118"/>
      <c r="C87" s="1140"/>
      <c r="D87" s="1143"/>
      <c r="E87" s="1001"/>
      <c r="F87" s="1112"/>
    </row>
    <row r="88" spans="1:10" s="371" customFormat="1" ht="15" customHeight="1" thickBot="1">
      <c r="A88" s="1025"/>
      <c r="B88" s="1026" t="s">
        <v>374</v>
      </c>
      <c r="C88" s="1027"/>
      <c r="D88" s="1027"/>
      <c r="E88" s="1029"/>
      <c r="F88" s="1144">
        <f>SUM(F10:F86)</f>
        <v>0</v>
      </c>
      <c r="G88" s="253"/>
      <c r="J88" s="372"/>
    </row>
    <row r="89" spans="1:10" s="371" customFormat="1" ht="15" customHeight="1" thickTop="1">
      <c r="A89" s="284"/>
      <c r="B89" s="1016"/>
      <c r="C89" s="977"/>
      <c r="D89" s="977"/>
      <c r="E89" s="1020"/>
      <c r="F89" s="1020"/>
      <c r="G89" s="253"/>
      <c r="J89" s="372"/>
    </row>
    <row r="90" spans="1:10" s="371" customFormat="1" ht="38.25">
      <c r="A90" s="1108">
        <f>COUNT($A$7:A88)+1</f>
        <v>17</v>
      </c>
      <c r="B90" s="1016" t="s">
        <v>375</v>
      </c>
      <c r="C90" s="977" t="s">
        <v>52</v>
      </c>
      <c r="D90" s="977">
        <v>2</v>
      </c>
      <c r="E90" s="1020"/>
      <c r="F90" s="1020">
        <f>F88*D90/100</f>
        <v>0</v>
      </c>
      <c r="G90" s="253"/>
      <c r="J90" s="372"/>
    </row>
    <row r="91" spans="1:10" s="371" customFormat="1">
      <c r="A91" s="284"/>
      <c r="B91" s="1016"/>
      <c r="C91" s="977"/>
      <c r="D91" s="977"/>
      <c r="E91" s="1020"/>
      <c r="F91" s="1020"/>
      <c r="G91" s="253"/>
      <c r="J91" s="372"/>
    </row>
    <row r="92" spans="1:10" s="371" customFormat="1" ht="38.25">
      <c r="A92" s="1108">
        <f>COUNT($A$7:A90)+1</f>
        <v>18</v>
      </c>
      <c r="B92" s="1016" t="s">
        <v>376</v>
      </c>
      <c r="C92" s="977" t="s">
        <v>52</v>
      </c>
      <c r="D92" s="977">
        <v>1</v>
      </c>
      <c r="E92" s="1020"/>
      <c r="F92" s="1020">
        <f>F88*D92/100</f>
        <v>0</v>
      </c>
      <c r="G92" s="253"/>
      <c r="J92" s="372"/>
    </row>
    <row r="93" spans="1:10" s="371" customFormat="1">
      <c r="A93" s="284"/>
      <c r="B93" s="1016"/>
      <c r="C93" s="977"/>
      <c r="D93" s="977"/>
      <c r="E93" s="1020"/>
      <c r="F93" s="1020"/>
      <c r="G93" s="253"/>
      <c r="J93" s="372"/>
    </row>
    <row r="94" spans="1:10" s="371" customFormat="1" ht="38.25">
      <c r="A94" s="284">
        <f>A92+1</f>
        <v>19</v>
      </c>
      <c r="B94" s="1016" t="s">
        <v>377</v>
      </c>
      <c r="C94" s="977" t="s">
        <v>52</v>
      </c>
      <c r="D94" s="977">
        <v>2.5</v>
      </c>
      <c r="E94" s="1020"/>
      <c r="F94" s="1020">
        <f>F88*D94/100</f>
        <v>0</v>
      </c>
      <c r="G94" s="253"/>
      <c r="J94" s="372"/>
    </row>
    <row r="95" spans="1:10" s="371" customFormat="1">
      <c r="A95" s="284"/>
      <c r="B95" s="1016"/>
      <c r="C95" s="977"/>
      <c r="D95" s="977"/>
      <c r="E95" s="1020"/>
      <c r="F95" s="1020"/>
      <c r="G95" s="253"/>
      <c r="J95" s="372"/>
    </row>
    <row r="96" spans="1:10" s="371" customFormat="1" ht="25.5">
      <c r="A96" s="284">
        <f>A94+1</f>
        <v>20</v>
      </c>
      <c r="B96" s="1033" t="s">
        <v>378</v>
      </c>
      <c r="C96" s="977" t="s">
        <v>52</v>
      </c>
      <c r="D96" s="977">
        <v>3</v>
      </c>
      <c r="E96" s="1020"/>
      <c r="F96" s="1020">
        <f>F88*D96/100</f>
        <v>0</v>
      </c>
      <c r="G96" s="253"/>
      <c r="J96" s="372"/>
    </row>
    <row r="97" spans="1:10" s="371" customFormat="1">
      <c r="A97" s="284"/>
      <c r="B97" s="1016"/>
      <c r="C97" s="977"/>
      <c r="D97" s="977"/>
      <c r="E97" s="1020"/>
      <c r="F97" s="1020"/>
      <c r="G97" s="253"/>
      <c r="J97" s="372"/>
    </row>
    <row r="98" spans="1:10" s="371" customFormat="1" ht="63.75">
      <c r="A98" s="284">
        <f>A96+1</f>
        <v>21</v>
      </c>
      <c r="B98" s="1033" t="s">
        <v>647</v>
      </c>
      <c r="C98" s="977" t="s">
        <v>52</v>
      </c>
      <c r="D98" s="977">
        <v>3</v>
      </c>
      <c r="E98" s="1020"/>
      <c r="F98" s="1020">
        <f>F90*D98/100</f>
        <v>0</v>
      </c>
      <c r="G98" s="253"/>
      <c r="J98" s="372"/>
    </row>
    <row r="99" spans="1:10" s="371" customFormat="1">
      <c r="A99" s="284"/>
      <c r="B99" s="1016"/>
      <c r="C99" s="977"/>
      <c r="D99" s="977"/>
      <c r="E99" s="1020"/>
      <c r="F99" s="1020"/>
      <c r="G99" s="253"/>
      <c r="J99" s="372"/>
    </row>
    <row r="100" spans="1:10" s="371" customFormat="1" ht="25.5">
      <c r="A100" s="284">
        <f>A98+1</f>
        <v>22</v>
      </c>
      <c r="B100" s="292" t="s">
        <v>379</v>
      </c>
      <c r="C100" s="1034" t="s">
        <v>52</v>
      </c>
      <c r="D100" s="1034">
        <v>1</v>
      </c>
      <c r="E100" s="1020"/>
      <c r="F100" s="1020">
        <f>F88*D100/100</f>
        <v>0</v>
      </c>
      <c r="G100" s="253"/>
      <c r="J100" s="372"/>
    </row>
    <row r="101" spans="1:10" s="371" customFormat="1" ht="15" customHeight="1">
      <c r="A101" s="284"/>
      <c r="B101" s="292"/>
      <c r="C101" s="1034"/>
      <c r="D101" s="1034"/>
      <c r="E101" s="1020"/>
      <c r="F101" s="1020"/>
      <c r="G101" s="253"/>
      <c r="J101" s="372"/>
    </row>
    <row r="102" spans="1:10" s="371" customFormat="1" ht="15" customHeight="1" thickBot="1">
      <c r="A102" s="1025"/>
      <c r="B102" s="1026" t="s">
        <v>380</v>
      </c>
      <c r="C102" s="1027"/>
      <c r="D102" s="1027"/>
      <c r="E102" s="1029"/>
      <c r="F102" s="1145">
        <f>SUM(F88:F101)</f>
        <v>0</v>
      </c>
      <c r="G102" s="253"/>
      <c r="J102" s="372"/>
    </row>
    <row r="103" spans="1:10" ht="13.5" thickTop="1"/>
  </sheetData>
  <sheetProtection algorithmName="SHA-512" hashValue="PrRdbfcBG85pzNcVACJxJJlfmguegrOZYoGQQL46giW2WPTsMIC4+MAWIyE4UCWQ7tlK2AsRcTdRazgaFY3mlQ==" saltValue="HHmUZEOvvgMw0VF72Sd+7A==" spinCount="100000" sheet="1" objects="1" scenarios="1"/>
  <mergeCells count="1">
    <mergeCell ref="A4:B4"/>
  </mergeCells>
  <printOptions gridLines="1" gridLinesSet="0"/>
  <pageMargins left="0.78740157480314965" right="0.39370078740157483" top="1.1811023622047243" bottom="0.78740157480314965" header="0.39370078740157483" footer="0.51181102362204722"/>
  <pageSetup paperSize="9" orientation="portrait" horizontalDpi="4294967295" verticalDpi="4294967292" r:id="rId1"/>
  <headerFooter alignWithMargins="0">
    <oddHeader>&amp;L&amp;8&amp;G&amp;C&amp;8
MM-BIRO d.o.o. Ulica tolminskih puntarjev 4, 5000 Nova Gorica,  
tel: 05 333-49-40, fax: 05 333-49-39,  
e.mail: mm.biro@siol.net, http://www.mm-biro.si</oddHeader>
    <oddFooter>&amp;L&amp;8Mapa: 5&amp;R&amp;8Stran: &amp;P/&amp;N</oddFoot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629"/>
  <sheetViews>
    <sheetView tabSelected="1" topLeftCell="A604" zoomScale="120" zoomScaleNormal="120" zoomScaleSheetLayoutView="80" zoomScalePageLayoutView="90" workbookViewId="0">
      <selection activeCell="E627" sqref="E627:F627"/>
    </sheetView>
  </sheetViews>
  <sheetFormatPr defaultColWidth="8.85546875" defaultRowHeight="15"/>
  <cols>
    <col min="1" max="1" width="6.140625" style="774" customWidth="1"/>
    <col min="2" max="2" width="7.28515625" style="775" bestFit="1" customWidth="1"/>
    <col min="3" max="3" width="40.42578125" style="755" customWidth="1"/>
    <col min="4" max="4" width="11" style="752" customWidth="1"/>
    <col min="5" max="5" width="11" style="821" customWidth="1"/>
    <col min="6" max="6" width="11.5703125" style="821" customWidth="1"/>
    <col min="7" max="16384" width="8.85546875" style="755"/>
  </cols>
  <sheetData>
    <row r="1" spans="1:6" s="745" customFormat="1" ht="24">
      <c r="A1" s="742" t="s">
        <v>648</v>
      </c>
      <c r="B1" s="743" t="s">
        <v>85</v>
      </c>
      <c r="C1" s="743" t="s">
        <v>649</v>
      </c>
      <c r="D1" s="743" t="s">
        <v>650</v>
      </c>
      <c r="E1" s="744" t="s">
        <v>651</v>
      </c>
      <c r="F1" s="744" t="s">
        <v>652</v>
      </c>
    </row>
    <row r="2" spans="1:6" s="749" customFormat="1" ht="28.15" customHeight="1">
      <c r="A2" s="746" t="s">
        <v>653</v>
      </c>
      <c r="B2" s="747"/>
      <c r="C2" s="747"/>
      <c r="D2" s="1164"/>
      <c r="E2" s="748"/>
      <c r="F2" s="748"/>
    </row>
    <row r="3" spans="1:6" s="749" customFormat="1" ht="21.2" customHeight="1">
      <c r="A3" s="750" t="s">
        <v>654</v>
      </c>
      <c r="B3" s="751"/>
      <c r="D3" s="1165"/>
      <c r="E3" s="1155"/>
      <c r="F3" s="753"/>
    </row>
    <row r="4" spans="1:6" s="749" customFormat="1" ht="21.2" customHeight="1">
      <c r="A4" s="750" t="s">
        <v>655</v>
      </c>
      <c r="B4" s="751"/>
      <c r="D4" s="1165"/>
      <c r="E4" s="1155"/>
      <c r="F4" s="753"/>
    </row>
    <row r="5" spans="1:6">
      <c r="A5" s="1237" t="s">
        <v>656</v>
      </c>
      <c r="B5" s="1226"/>
      <c r="C5" s="754" t="s">
        <v>657</v>
      </c>
      <c r="D5" s="1227"/>
      <c r="E5" s="1235"/>
      <c r="F5" s="1229"/>
    </row>
    <row r="6" spans="1:6">
      <c r="A6" s="1237"/>
      <c r="B6" s="1226"/>
      <c r="C6" s="756" t="s">
        <v>658</v>
      </c>
      <c r="D6" s="1227"/>
      <c r="E6" s="1235"/>
      <c r="F6" s="1229"/>
    </row>
    <row r="7" spans="1:6">
      <c r="A7" s="1230"/>
      <c r="B7" s="1230">
        <v>1</v>
      </c>
      <c r="C7" s="757" t="s">
        <v>659</v>
      </c>
      <c r="D7" s="1232"/>
      <c r="E7" s="1235"/>
      <c r="F7" s="1235">
        <v>0</v>
      </c>
    </row>
    <row r="8" spans="1:6">
      <c r="A8" s="1230"/>
      <c r="B8" s="1230"/>
      <c r="C8" s="757" t="s">
        <v>660</v>
      </c>
      <c r="D8" s="1233"/>
      <c r="E8" s="1235"/>
      <c r="F8" s="1235"/>
    </row>
    <row r="9" spans="1:6" ht="15" customHeight="1">
      <c r="A9" s="1230"/>
      <c r="B9" s="1230"/>
      <c r="C9" s="758" t="s">
        <v>661</v>
      </c>
      <c r="D9" s="1233"/>
      <c r="E9" s="1235"/>
      <c r="F9" s="1235"/>
    </row>
    <row r="10" spans="1:6" s="760" customFormat="1">
      <c r="A10" s="1230"/>
      <c r="B10" s="1230"/>
      <c r="C10" s="759" t="s">
        <v>662</v>
      </c>
      <c r="D10" s="1233"/>
      <c r="E10" s="1235"/>
      <c r="F10" s="1235"/>
    </row>
    <row r="11" spans="1:6" s="760" customFormat="1">
      <c r="A11" s="1225"/>
      <c r="B11" s="1231"/>
      <c r="C11" s="757" t="s">
        <v>663</v>
      </c>
      <c r="D11" s="1233"/>
      <c r="E11" s="1240"/>
      <c r="F11" s="1240"/>
    </row>
    <row r="12" spans="1:6" s="760" customFormat="1" ht="7.15" customHeight="1">
      <c r="A12" s="761"/>
      <c r="B12" s="762"/>
      <c r="C12" s="763"/>
      <c r="D12" s="764"/>
      <c r="E12" s="765"/>
      <c r="F12" s="765"/>
    </row>
    <row r="13" spans="1:6" s="760" customFormat="1">
      <c r="A13" s="766" t="s">
        <v>664</v>
      </c>
      <c r="B13" s="762">
        <v>1</v>
      </c>
      <c r="C13" s="763" t="s">
        <v>665</v>
      </c>
      <c r="D13" s="1247" t="s">
        <v>666</v>
      </c>
      <c r="E13" s="1247"/>
      <c r="F13" s="1247"/>
    </row>
    <row r="14" spans="1:6" s="760" customFormat="1" ht="7.15" customHeight="1">
      <c r="A14" s="761"/>
      <c r="B14" s="762"/>
      <c r="C14" s="763"/>
      <c r="D14" s="764"/>
      <c r="E14" s="765"/>
      <c r="F14" s="765"/>
    </row>
    <row r="15" spans="1:6" s="760" customFormat="1" ht="14.45" customHeight="1">
      <c r="A15" s="766" t="s">
        <v>667</v>
      </c>
      <c r="B15" s="762">
        <v>1</v>
      </c>
      <c r="C15" s="763" t="s">
        <v>668</v>
      </c>
      <c r="D15" s="1247" t="s">
        <v>669</v>
      </c>
      <c r="E15" s="1247"/>
      <c r="F15" s="1247"/>
    </row>
    <row r="16" spans="1:6" s="760" customFormat="1" ht="7.15" customHeight="1">
      <c r="D16" s="767"/>
      <c r="E16" s="765"/>
      <c r="F16" s="765"/>
    </row>
    <row r="17" spans="1:6">
      <c r="A17" s="1248" t="s">
        <v>670</v>
      </c>
      <c r="B17" s="1230">
        <v>1</v>
      </c>
      <c r="C17" s="757" t="s">
        <v>671</v>
      </c>
      <c r="D17" s="1227"/>
      <c r="E17" s="1250"/>
      <c r="F17" s="1235">
        <v>0</v>
      </c>
    </row>
    <row r="18" spans="1:6">
      <c r="A18" s="1249"/>
      <c r="B18" s="1230"/>
      <c r="C18" s="768" t="s">
        <v>672</v>
      </c>
      <c r="D18" s="1227"/>
      <c r="E18" s="1250"/>
      <c r="F18" s="1235"/>
    </row>
    <row r="19" spans="1:6">
      <c r="A19" s="1249"/>
      <c r="B19" s="1230"/>
      <c r="C19" s="757" t="s">
        <v>673</v>
      </c>
      <c r="D19" s="1227"/>
      <c r="E19" s="1250"/>
      <c r="F19" s="1235"/>
    </row>
    <row r="20" spans="1:6">
      <c r="A20" s="1249"/>
      <c r="B20" s="1230"/>
      <c r="C20" s="757" t="s">
        <v>658</v>
      </c>
      <c r="D20" s="1227"/>
      <c r="E20" s="1250"/>
      <c r="F20" s="1235"/>
    </row>
    <row r="21" spans="1:6">
      <c r="A21" s="1249"/>
      <c r="B21" s="1230"/>
      <c r="C21" s="757" t="s">
        <v>674</v>
      </c>
      <c r="D21" s="1227"/>
      <c r="E21" s="1250"/>
      <c r="F21" s="1235"/>
    </row>
    <row r="22" spans="1:6" ht="30">
      <c r="A22" s="1249"/>
      <c r="B22" s="1230"/>
      <c r="C22" s="759" t="s">
        <v>675</v>
      </c>
      <c r="D22" s="1227"/>
      <c r="E22" s="1250"/>
      <c r="F22" s="1235"/>
    </row>
    <row r="23" spans="1:6">
      <c r="A23" s="1249"/>
      <c r="B23" s="1230"/>
      <c r="C23" s="759" t="s">
        <v>676</v>
      </c>
      <c r="D23" s="1227"/>
      <c r="E23" s="1250"/>
      <c r="F23" s="1235"/>
    </row>
    <row r="24" spans="1:6">
      <c r="A24" s="1249"/>
      <c r="B24" s="1230"/>
      <c r="C24" s="759" t="s">
        <v>677</v>
      </c>
      <c r="D24" s="1227"/>
      <c r="E24" s="1250"/>
      <c r="F24" s="1235"/>
    </row>
    <row r="25" spans="1:6" ht="30">
      <c r="A25" s="1249"/>
      <c r="B25" s="1230"/>
      <c r="C25" s="759" t="s">
        <v>678</v>
      </c>
      <c r="D25" s="1227"/>
      <c r="E25" s="1250"/>
      <c r="F25" s="1235"/>
    </row>
    <row r="26" spans="1:6" ht="30">
      <c r="A26" s="1249"/>
      <c r="B26" s="1230"/>
      <c r="C26" s="759" t="s">
        <v>679</v>
      </c>
      <c r="D26" s="1227"/>
      <c r="E26" s="1250"/>
      <c r="F26" s="1235"/>
    </row>
    <row r="27" spans="1:6">
      <c r="A27" s="1249"/>
      <c r="B27" s="1230"/>
      <c r="C27" s="757" t="s">
        <v>680</v>
      </c>
      <c r="D27" s="1227"/>
      <c r="E27" s="1250"/>
      <c r="F27" s="1235"/>
    </row>
    <row r="28" spans="1:6">
      <c r="A28" s="1249"/>
      <c r="B28" s="1230"/>
      <c r="C28" s="759" t="s">
        <v>681</v>
      </c>
      <c r="D28" s="1227"/>
      <c r="E28" s="1250"/>
      <c r="F28" s="1235"/>
    </row>
    <row r="29" spans="1:6">
      <c r="A29" s="1249"/>
      <c r="B29" s="1230"/>
      <c r="C29" s="759" t="s">
        <v>682</v>
      </c>
      <c r="D29" s="1227"/>
      <c r="E29" s="1250"/>
      <c r="F29" s="1235"/>
    </row>
    <row r="30" spans="1:6" ht="14.45" customHeight="1">
      <c r="A30" s="1249"/>
      <c r="B30" s="1230"/>
      <c r="C30" s="759" t="s">
        <v>683</v>
      </c>
      <c r="D30" s="1227"/>
      <c r="E30" s="1250"/>
      <c r="F30" s="1235"/>
    </row>
    <row r="31" spans="1:6">
      <c r="A31" s="1249"/>
      <c r="B31" s="1230"/>
      <c r="C31" s="757" t="s">
        <v>684</v>
      </c>
      <c r="D31" s="1227"/>
      <c r="E31" s="1250"/>
      <c r="F31" s="1235"/>
    </row>
    <row r="32" spans="1:6" s="760" customFormat="1" ht="7.15" customHeight="1">
      <c r="D32" s="767"/>
      <c r="E32" s="765"/>
      <c r="F32" s="765"/>
    </row>
    <row r="33" spans="1:6" ht="30">
      <c r="A33" s="1222" t="s">
        <v>685</v>
      </c>
      <c r="B33" s="1223">
        <v>1</v>
      </c>
      <c r="C33" s="763" t="s">
        <v>686</v>
      </c>
      <c r="D33" s="1219" t="s">
        <v>669</v>
      </c>
      <c r="E33" s="1219"/>
      <c r="F33" s="1219"/>
    </row>
    <row r="34" spans="1:6">
      <c r="A34" s="1223"/>
      <c r="B34" s="1223"/>
      <c r="C34" s="763" t="s">
        <v>687</v>
      </c>
      <c r="D34" s="1219"/>
      <c r="E34" s="1219"/>
      <c r="F34" s="1219"/>
    </row>
    <row r="35" spans="1:6">
      <c r="A35" s="1223"/>
      <c r="B35" s="1223"/>
      <c r="C35" s="769" t="s">
        <v>688</v>
      </c>
      <c r="D35" s="1219"/>
      <c r="E35" s="1219"/>
      <c r="F35" s="1219"/>
    </row>
    <row r="36" spans="1:6" ht="30">
      <c r="A36" s="1223"/>
      <c r="B36" s="1223"/>
      <c r="C36" s="769" t="s">
        <v>689</v>
      </c>
      <c r="D36" s="1219"/>
      <c r="E36" s="1219"/>
      <c r="F36" s="1219"/>
    </row>
    <row r="37" spans="1:6">
      <c r="A37" s="1223"/>
      <c r="B37" s="1223"/>
      <c r="C37" s="769" t="s">
        <v>690</v>
      </c>
      <c r="D37" s="1219"/>
      <c r="E37" s="1219"/>
      <c r="F37" s="1219"/>
    </row>
    <row r="38" spans="1:6">
      <c r="A38" s="1223"/>
      <c r="B38" s="1223"/>
      <c r="C38" s="769" t="s">
        <v>691</v>
      </c>
      <c r="D38" s="1219"/>
      <c r="E38" s="1219"/>
      <c r="F38" s="1219"/>
    </row>
    <row r="39" spans="1:6" ht="7.15" customHeight="1">
      <c r="A39" s="761"/>
      <c r="B39" s="761"/>
      <c r="C39" s="769"/>
      <c r="D39" s="764"/>
      <c r="E39" s="765"/>
      <c r="F39" s="765"/>
    </row>
    <row r="40" spans="1:6" ht="30">
      <c r="A40" s="1224" t="s">
        <v>692</v>
      </c>
      <c r="B40" s="1226">
        <v>1</v>
      </c>
      <c r="C40" s="759" t="s">
        <v>693</v>
      </c>
      <c r="D40" s="1236"/>
      <c r="E40" s="1235"/>
      <c r="F40" s="1235">
        <v>0</v>
      </c>
    </row>
    <row r="41" spans="1:6">
      <c r="A41" s="1224"/>
      <c r="B41" s="1226"/>
      <c r="C41" s="759" t="s">
        <v>694</v>
      </c>
      <c r="D41" s="1236"/>
      <c r="E41" s="1235"/>
      <c r="F41" s="1235"/>
    </row>
    <row r="42" spans="1:6">
      <c r="A42" s="1224"/>
      <c r="B42" s="1226"/>
      <c r="C42" s="770" t="s">
        <v>695</v>
      </c>
      <c r="D42" s="1236"/>
      <c r="E42" s="1235"/>
      <c r="F42" s="1235"/>
    </row>
    <row r="43" spans="1:6" ht="45">
      <c r="A43" s="1224"/>
      <c r="B43" s="1226"/>
      <c r="C43" s="759" t="s">
        <v>696</v>
      </c>
      <c r="D43" s="1236"/>
      <c r="E43" s="1235"/>
      <c r="F43" s="1235"/>
    </row>
    <row r="44" spans="1:6" ht="30">
      <c r="A44" s="1224"/>
      <c r="B44" s="1226"/>
      <c r="C44" s="759" t="s">
        <v>697</v>
      </c>
      <c r="D44" s="1236"/>
      <c r="E44" s="1235"/>
      <c r="F44" s="1235"/>
    </row>
    <row r="45" spans="1:6" ht="30">
      <c r="A45" s="1224"/>
      <c r="B45" s="1226"/>
      <c r="C45" s="759" t="s">
        <v>698</v>
      </c>
      <c r="D45" s="1236"/>
      <c r="E45" s="1235"/>
      <c r="F45" s="1235"/>
    </row>
    <row r="46" spans="1:6" ht="70.900000000000006" customHeight="1">
      <c r="A46" s="1224"/>
      <c r="B46" s="1226"/>
      <c r="C46" s="759" t="s">
        <v>699</v>
      </c>
      <c r="D46" s="1236"/>
      <c r="E46" s="1235"/>
      <c r="F46" s="1235"/>
    </row>
    <row r="47" spans="1:6">
      <c r="A47" s="1224"/>
      <c r="B47" s="1226"/>
      <c r="C47" s="759" t="s">
        <v>700</v>
      </c>
      <c r="D47" s="1236"/>
      <c r="E47" s="1235"/>
      <c r="F47" s="1235"/>
    </row>
    <row r="48" spans="1:6" ht="75">
      <c r="A48" s="1224"/>
      <c r="B48" s="1226"/>
      <c r="C48" s="759" t="s">
        <v>701</v>
      </c>
      <c r="D48" s="1236"/>
      <c r="E48" s="1235"/>
      <c r="F48" s="1235"/>
    </row>
    <row r="49" spans="1:6" ht="75">
      <c r="A49" s="1224"/>
      <c r="B49" s="1226"/>
      <c r="C49" s="759" t="s">
        <v>702</v>
      </c>
      <c r="D49" s="1236"/>
      <c r="E49" s="1235"/>
      <c r="F49" s="1235"/>
    </row>
    <row r="50" spans="1:6" ht="60">
      <c r="A50" s="1224"/>
      <c r="B50" s="1226"/>
      <c r="C50" s="759" t="s">
        <v>703</v>
      </c>
      <c r="D50" s="1236"/>
      <c r="E50" s="1235"/>
      <c r="F50" s="1235"/>
    </row>
    <row r="51" spans="1:6" ht="30">
      <c r="A51" s="1224"/>
      <c r="B51" s="1226"/>
      <c r="C51" s="759" t="s">
        <v>704</v>
      </c>
      <c r="D51" s="1236"/>
      <c r="E51" s="1235"/>
      <c r="F51" s="1235"/>
    </row>
    <row r="52" spans="1:6" ht="30">
      <c r="A52" s="1224"/>
      <c r="B52" s="1226"/>
      <c r="C52" s="759" t="s">
        <v>705</v>
      </c>
      <c r="D52" s="1236"/>
      <c r="E52" s="1235"/>
      <c r="F52" s="1235"/>
    </row>
    <row r="53" spans="1:6">
      <c r="A53" s="1224"/>
      <c r="B53" s="1226"/>
      <c r="C53" s="759" t="s">
        <v>706</v>
      </c>
      <c r="D53" s="1236"/>
      <c r="E53" s="1235"/>
      <c r="F53" s="1235"/>
    </row>
    <row r="54" spans="1:6" ht="45">
      <c r="A54" s="1224"/>
      <c r="B54" s="1226"/>
      <c r="C54" s="759" t="s">
        <v>707</v>
      </c>
      <c r="D54" s="1236"/>
      <c r="E54" s="1235"/>
      <c r="F54" s="1235"/>
    </row>
    <row r="55" spans="1:6" ht="60">
      <c r="A55" s="1224"/>
      <c r="B55" s="1226"/>
      <c r="C55" s="759" t="s">
        <v>708</v>
      </c>
      <c r="D55" s="1236"/>
      <c r="E55" s="1235"/>
      <c r="F55" s="1235"/>
    </row>
    <row r="56" spans="1:6">
      <c r="A56" s="1224"/>
      <c r="B56" s="1226"/>
      <c r="C56" s="759" t="s">
        <v>709</v>
      </c>
      <c r="D56" s="1236"/>
      <c r="E56" s="1235"/>
      <c r="F56" s="1235"/>
    </row>
    <row r="57" spans="1:6" ht="30">
      <c r="A57" s="1224"/>
      <c r="B57" s="1226"/>
      <c r="C57" s="759" t="s">
        <v>710</v>
      </c>
      <c r="D57" s="1236"/>
      <c r="E57" s="1235"/>
      <c r="F57" s="1235"/>
    </row>
    <row r="58" spans="1:6" ht="58.9" customHeight="1">
      <c r="A58" s="1224"/>
      <c r="B58" s="1226"/>
      <c r="C58" s="759" t="s">
        <v>711</v>
      </c>
      <c r="D58" s="1236"/>
      <c r="E58" s="1235"/>
      <c r="F58" s="1235"/>
    </row>
    <row r="59" spans="1:6" ht="45">
      <c r="A59" s="1224"/>
      <c r="B59" s="1226"/>
      <c r="C59" s="759" t="s">
        <v>712</v>
      </c>
      <c r="D59" s="1236"/>
      <c r="E59" s="1235"/>
      <c r="F59" s="1235"/>
    </row>
    <row r="60" spans="1:6" ht="90">
      <c r="A60" s="1224"/>
      <c r="B60" s="1226"/>
      <c r="C60" s="759" t="s">
        <v>713</v>
      </c>
      <c r="D60" s="1236"/>
      <c r="E60" s="1235"/>
      <c r="F60" s="1235"/>
    </row>
    <row r="61" spans="1:6" ht="90">
      <c r="A61" s="1224"/>
      <c r="B61" s="1226"/>
      <c r="C61" s="759" t="s">
        <v>714</v>
      </c>
      <c r="D61" s="1236"/>
      <c r="E61" s="1235"/>
      <c r="F61" s="1235"/>
    </row>
    <row r="62" spans="1:6">
      <c r="A62" s="1224"/>
      <c r="B62" s="1226"/>
      <c r="C62" s="759" t="s">
        <v>715</v>
      </c>
      <c r="D62" s="1236"/>
      <c r="E62" s="1235"/>
      <c r="F62" s="1235"/>
    </row>
    <row r="63" spans="1:6" ht="45">
      <c r="A63" s="1224"/>
      <c r="B63" s="1226"/>
      <c r="C63" s="759" t="s">
        <v>716</v>
      </c>
      <c r="D63" s="1236"/>
      <c r="E63" s="1235"/>
      <c r="F63" s="1235"/>
    </row>
    <row r="64" spans="1:6" ht="60">
      <c r="A64" s="1224"/>
      <c r="B64" s="1226"/>
      <c r="C64" s="759" t="s">
        <v>717</v>
      </c>
      <c r="D64" s="1236"/>
      <c r="E64" s="1235"/>
      <c r="F64" s="1235"/>
    </row>
    <row r="65" spans="1:6" ht="45">
      <c r="A65" s="1224"/>
      <c r="B65" s="1226"/>
      <c r="C65" s="759" t="s">
        <v>718</v>
      </c>
      <c r="D65" s="1236"/>
      <c r="E65" s="1235"/>
      <c r="F65" s="1235"/>
    </row>
    <row r="66" spans="1:6" ht="45">
      <c r="A66" s="1224"/>
      <c r="B66" s="1226"/>
      <c r="C66" s="759" t="s">
        <v>719</v>
      </c>
      <c r="D66" s="1236"/>
      <c r="E66" s="1235"/>
      <c r="F66" s="1235"/>
    </row>
    <row r="67" spans="1:6">
      <c r="A67" s="1224"/>
      <c r="B67" s="1226"/>
      <c r="C67" s="770" t="s">
        <v>720</v>
      </c>
      <c r="D67" s="1236"/>
      <c r="E67" s="1235"/>
      <c r="F67" s="1235"/>
    </row>
    <row r="68" spans="1:6" ht="45">
      <c r="A68" s="1224"/>
      <c r="B68" s="1226"/>
      <c r="C68" s="759" t="s">
        <v>721</v>
      </c>
      <c r="D68" s="1236"/>
      <c r="E68" s="1235"/>
      <c r="F68" s="1235"/>
    </row>
    <row r="69" spans="1:6" ht="30">
      <c r="A69" s="1224"/>
      <c r="B69" s="1226"/>
      <c r="C69" s="759" t="s">
        <v>722</v>
      </c>
      <c r="D69" s="1236"/>
      <c r="E69" s="1235"/>
      <c r="F69" s="1235"/>
    </row>
    <row r="70" spans="1:6" ht="45">
      <c r="A70" s="1224"/>
      <c r="B70" s="1226"/>
      <c r="C70" s="759" t="s">
        <v>723</v>
      </c>
      <c r="D70" s="1236"/>
      <c r="E70" s="1235"/>
      <c r="F70" s="1235"/>
    </row>
    <row r="71" spans="1:6" ht="15" customHeight="1">
      <c r="A71" s="1224"/>
      <c r="B71" s="1226"/>
      <c r="C71" s="759" t="s">
        <v>724</v>
      </c>
      <c r="D71" s="1236"/>
      <c r="E71" s="1235"/>
      <c r="F71" s="1235"/>
    </row>
    <row r="72" spans="1:6" ht="45">
      <c r="A72" s="1224"/>
      <c r="B72" s="1226"/>
      <c r="C72" s="759" t="s">
        <v>725</v>
      </c>
      <c r="D72" s="1236"/>
      <c r="E72" s="1235"/>
      <c r="F72" s="1235"/>
    </row>
    <row r="73" spans="1:6" ht="45">
      <c r="A73" s="1224"/>
      <c r="B73" s="1226"/>
      <c r="C73" s="759" t="s">
        <v>726</v>
      </c>
      <c r="D73" s="1236"/>
      <c r="E73" s="1235"/>
      <c r="F73" s="1235"/>
    </row>
    <row r="74" spans="1:6">
      <c r="A74" s="1224"/>
      <c r="B74" s="1226"/>
      <c r="C74" s="759" t="s">
        <v>727</v>
      </c>
      <c r="D74" s="1236"/>
      <c r="E74" s="1235"/>
      <c r="F74" s="1235"/>
    </row>
    <row r="75" spans="1:6">
      <c r="A75" s="1224"/>
      <c r="B75" s="1226"/>
      <c r="C75" s="759" t="s">
        <v>728</v>
      </c>
      <c r="D75" s="1236"/>
      <c r="E75" s="1235"/>
      <c r="F75" s="1235"/>
    </row>
    <row r="76" spans="1:6" ht="30">
      <c r="A76" s="1224"/>
      <c r="B76" s="1226"/>
      <c r="C76" s="759" t="s">
        <v>729</v>
      </c>
      <c r="D76" s="1236"/>
      <c r="E76" s="1235"/>
      <c r="F76" s="1235"/>
    </row>
    <row r="77" spans="1:6">
      <c r="A77" s="1224"/>
      <c r="B77" s="1226"/>
      <c r="C77" s="770" t="s">
        <v>730</v>
      </c>
      <c r="D77" s="1236"/>
      <c r="E77" s="1235"/>
      <c r="F77" s="1235"/>
    </row>
    <row r="78" spans="1:6" ht="45">
      <c r="A78" s="1224"/>
      <c r="B78" s="1226"/>
      <c r="C78" s="759" t="s">
        <v>731</v>
      </c>
      <c r="D78" s="1236"/>
      <c r="E78" s="1235"/>
      <c r="F78" s="1235"/>
    </row>
    <row r="79" spans="1:6" ht="45">
      <c r="A79" s="1224"/>
      <c r="B79" s="1226"/>
      <c r="C79" s="759" t="s">
        <v>732</v>
      </c>
      <c r="D79" s="1236"/>
      <c r="E79" s="1235"/>
      <c r="F79" s="1235"/>
    </row>
    <row r="80" spans="1:6" ht="45">
      <c r="A80" s="1224"/>
      <c r="B80" s="1226"/>
      <c r="C80" s="759" t="s">
        <v>733</v>
      </c>
      <c r="D80" s="1236"/>
      <c r="E80" s="1235"/>
      <c r="F80" s="1235"/>
    </row>
    <row r="81" spans="1:6">
      <c r="A81" s="1224"/>
      <c r="B81" s="1226"/>
      <c r="C81" s="771" t="s">
        <v>734</v>
      </c>
      <c r="D81" s="1236"/>
      <c r="E81" s="1235"/>
      <c r="F81" s="1235"/>
    </row>
    <row r="82" spans="1:6" ht="30">
      <c r="A82" s="1224"/>
      <c r="B82" s="1226"/>
      <c r="C82" s="759" t="s">
        <v>735</v>
      </c>
      <c r="D82" s="1236"/>
      <c r="E82" s="1235"/>
      <c r="F82" s="1235"/>
    </row>
    <row r="83" spans="1:6">
      <c r="A83" s="1224"/>
      <c r="B83" s="1226"/>
      <c r="C83" s="759" t="s">
        <v>736</v>
      </c>
      <c r="D83" s="1236"/>
      <c r="E83" s="1235"/>
      <c r="F83" s="1235"/>
    </row>
    <row r="84" spans="1:6" ht="30">
      <c r="A84" s="1224"/>
      <c r="B84" s="1226"/>
      <c r="C84" s="759" t="s">
        <v>737</v>
      </c>
      <c r="D84" s="1236"/>
      <c r="E84" s="1235"/>
      <c r="F84" s="1235"/>
    </row>
    <row r="85" spans="1:6" ht="14.45" customHeight="1">
      <c r="A85" s="1224"/>
      <c r="B85" s="1226"/>
      <c r="C85" s="759" t="s">
        <v>738</v>
      </c>
      <c r="D85" s="1236"/>
      <c r="E85" s="1235"/>
      <c r="F85" s="1235"/>
    </row>
    <row r="86" spans="1:6">
      <c r="A86" s="1224"/>
      <c r="B86" s="1226"/>
      <c r="C86" s="770" t="s">
        <v>739</v>
      </c>
      <c r="D86" s="1236"/>
      <c r="E86" s="1235"/>
      <c r="F86" s="1235"/>
    </row>
    <row r="87" spans="1:6" ht="30">
      <c r="A87" s="1224"/>
      <c r="B87" s="1226"/>
      <c r="C87" s="771" t="s">
        <v>740</v>
      </c>
      <c r="D87" s="1236"/>
      <c r="E87" s="1235"/>
      <c r="F87" s="1235"/>
    </row>
    <row r="88" spans="1:6">
      <c r="A88" s="1224"/>
      <c r="B88" s="1226"/>
      <c r="C88" s="770" t="s">
        <v>741</v>
      </c>
      <c r="D88" s="1236"/>
      <c r="E88" s="1235"/>
      <c r="F88" s="1235"/>
    </row>
    <row r="89" spans="1:6">
      <c r="A89" s="1224"/>
      <c r="B89" s="1226"/>
      <c r="C89" s="758" t="s">
        <v>742</v>
      </c>
      <c r="D89" s="1236"/>
      <c r="E89" s="1235"/>
      <c r="F89" s="1235"/>
    </row>
    <row r="90" spans="1:6">
      <c r="A90" s="1224"/>
      <c r="B90" s="1226"/>
      <c r="C90" s="758" t="s">
        <v>743</v>
      </c>
      <c r="D90" s="1236"/>
      <c r="E90" s="1235"/>
      <c r="F90" s="1235"/>
    </row>
    <row r="91" spans="1:6" ht="30">
      <c r="A91" s="1224"/>
      <c r="B91" s="1226"/>
      <c r="C91" s="759" t="s">
        <v>744</v>
      </c>
      <c r="D91" s="1236"/>
      <c r="E91" s="1235"/>
      <c r="F91" s="1235"/>
    </row>
    <row r="92" spans="1:6">
      <c r="A92" s="1224"/>
      <c r="B92" s="1226"/>
      <c r="C92" s="772" t="s">
        <v>499</v>
      </c>
      <c r="D92" s="1236"/>
      <c r="E92" s="1235"/>
      <c r="F92" s="1235"/>
    </row>
    <row r="93" spans="1:6">
      <c r="A93" s="1224"/>
      <c r="B93" s="1226"/>
      <c r="C93" s="771" t="s">
        <v>745</v>
      </c>
      <c r="D93" s="1236"/>
      <c r="E93" s="1235"/>
      <c r="F93" s="1235"/>
    </row>
    <row r="94" spans="1:6" ht="30">
      <c r="A94" s="1224"/>
      <c r="B94" s="1226"/>
      <c r="C94" s="771" t="s">
        <v>746</v>
      </c>
      <c r="D94" s="1236"/>
      <c r="E94" s="1235"/>
      <c r="F94" s="1235"/>
    </row>
    <row r="95" spans="1:6" ht="30">
      <c r="A95" s="1224"/>
      <c r="B95" s="1226"/>
      <c r="C95" s="758" t="s">
        <v>747</v>
      </c>
      <c r="D95" s="1236"/>
      <c r="E95" s="1235"/>
      <c r="F95" s="1235"/>
    </row>
    <row r="96" spans="1:6">
      <c r="A96" s="1224"/>
      <c r="B96" s="1226"/>
      <c r="C96" s="771" t="s">
        <v>748</v>
      </c>
      <c r="D96" s="1236"/>
      <c r="E96" s="1235"/>
      <c r="F96" s="1235"/>
    </row>
    <row r="97" spans="1:6">
      <c r="A97" s="1224"/>
      <c r="B97" s="1226"/>
      <c r="C97" s="771" t="s">
        <v>749</v>
      </c>
      <c r="D97" s="1236"/>
      <c r="E97" s="1235"/>
      <c r="F97" s="1235"/>
    </row>
    <row r="98" spans="1:6">
      <c r="A98" s="1224"/>
      <c r="B98" s="1226"/>
      <c r="C98" s="759" t="s">
        <v>750</v>
      </c>
      <c r="D98" s="1236"/>
      <c r="E98" s="1235"/>
      <c r="F98" s="1235"/>
    </row>
    <row r="99" spans="1:6" ht="30">
      <c r="A99" s="1224"/>
      <c r="B99" s="1226"/>
      <c r="C99" s="759" t="s">
        <v>751</v>
      </c>
      <c r="D99" s="1236"/>
      <c r="E99" s="1235"/>
      <c r="F99" s="1235"/>
    </row>
    <row r="100" spans="1:6">
      <c r="A100" s="1224"/>
      <c r="B100" s="1226"/>
      <c r="C100" s="758" t="s">
        <v>752</v>
      </c>
      <c r="D100" s="1236"/>
      <c r="E100" s="1235"/>
      <c r="F100" s="1235"/>
    </row>
    <row r="101" spans="1:6">
      <c r="A101" s="1224"/>
      <c r="B101" s="1226"/>
      <c r="C101" s="759" t="s">
        <v>753</v>
      </c>
      <c r="D101" s="1236"/>
      <c r="E101" s="1235"/>
      <c r="F101" s="1235"/>
    </row>
    <row r="102" spans="1:6">
      <c r="A102" s="1224"/>
      <c r="B102" s="1226"/>
      <c r="C102" s="770" t="s">
        <v>754</v>
      </c>
      <c r="D102" s="1236"/>
      <c r="E102" s="1235"/>
      <c r="F102" s="1235"/>
    </row>
    <row r="103" spans="1:6" ht="30">
      <c r="A103" s="1224"/>
      <c r="B103" s="1226"/>
      <c r="C103" s="758" t="s">
        <v>755</v>
      </c>
      <c r="D103" s="1236"/>
      <c r="E103" s="1235"/>
      <c r="F103" s="1235"/>
    </row>
    <row r="104" spans="1:6">
      <c r="A104" s="1224"/>
      <c r="B104" s="1226"/>
      <c r="C104" s="759" t="s">
        <v>756</v>
      </c>
      <c r="D104" s="1236"/>
      <c r="E104" s="1235"/>
      <c r="F104" s="1235"/>
    </row>
    <row r="105" spans="1:6">
      <c r="A105" s="1224"/>
      <c r="B105" s="1226"/>
      <c r="C105" s="759" t="s">
        <v>757</v>
      </c>
      <c r="D105" s="1236"/>
      <c r="E105" s="1235"/>
      <c r="F105" s="1235"/>
    </row>
    <row r="106" spans="1:6">
      <c r="A106" s="1224"/>
      <c r="B106" s="1226"/>
      <c r="C106" s="759" t="s">
        <v>758</v>
      </c>
      <c r="D106" s="1236"/>
      <c r="E106" s="1235"/>
      <c r="F106" s="1235"/>
    </row>
    <row r="107" spans="1:6">
      <c r="A107" s="1224"/>
      <c r="B107" s="1226"/>
      <c r="C107" s="770" t="s">
        <v>759</v>
      </c>
      <c r="D107" s="1236"/>
      <c r="E107" s="1235"/>
      <c r="F107" s="1235"/>
    </row>
    <row r="108" spans="1:6" ht="30">
      <c r="A108" s="1224"/>
      <c r="B108" s="1226"/>
      <c r="C108" s="758" t="s">
        <v>760</v>
      </c>
      <c r="D108" s="1236"/>
      <c r="E108" s="1235"/>
      <c r="F108" s="1235"/>
    </row>
    <row r="109" spans="1:6" ht="30">
      <c r="A109" s="1224"/>
      <c r="B109" s="1226"/>
      <c r="C109" s="758" t="s">
        <v>761</v>
      </c>
      <c r="D109" s="1236"/>
      <c r="E109" s="1235"/>
      <c r="F109" s="1235"/>
    </row>
    <row r="110" spans="1:6" ht="30">
      <c r="A110" s="1224"/>
      <c r="B110" s="1226"/>
      <c r="C110" s="758" t="s">
        <v>762</v>
      </c>
      <c r="D110" s="1236"/>
      <c r="E110" s="1235"/>
      <c r="F110" s="1235"/>
    </row>
    <row r="111" spans="1:6" ht="30">
      <c r="A111" s="1224"/>
      <c r="B111" s="1226"/>
      <c r="C111" s="759" t="s">
        <v>763</v>
      </c>
      <c r="D111" s="1236"/>
      <c r="E111" s="1235"/>
      <c r="F111" s="1235"/>
    </row>
    <row r="112" spans="1:6">
      <c r="A112" s="1224"/>
      <c r="B112" s="1226"/>
      <c r="C112" s="770" t="s">
        <v>764</v>
      </c>
      <c r="D112" s="1236"/>
      <c r="E112" s="1235"/>
      <c r="F112" s="1235"/>
    </row>
    <row r="113" spans="1:6">
      <c r="A113" s="1224"/>
      <c r="B113" s="1226"/>
      <c r="C113" s="759" t="s">
        <v>765</v>
      </c>
      <c r="D113" s="1236"/>
      <c r="E113" s="1235"/>
      <c r="F113" s="1235"/>
    </row>
    <row r="114" spans="1:6" ht="30">
      <c r="A114" s="1224"/>
      <c r="B114" s="1226"/>
      <c r="C114" s="758" t="s">
        <v>766</v>
      </c>
      <c r="D114" s="1236"/>
      <c r="E114" s="1235"/>
      <c r="F114" s="1235"/>
    </row>
    <row r="115" spans="1:6">
      <c r="A115" s="1224"/>
      <c r="B115" s="1226"/>
      <c r="C115" s="759" t="s">
        <v>767</v>
      </c>
      <c r="D115" s="1236"/>
      <c r="E115" s="1235"/>
      <c r="F115" s="1235"/>
    </row>
    <row r="116" spans="1:6" ht="30">
      <c r="A116" s="1224"/>
      <c r="B116" s="1226"/>
      <c r="C116" s="759" t="s">
        <v>768</v>
      </c>
      <c r="D116" s="1236"/>
      <c r="E116" s="1235"/>
      <c r="F116" s="1235"/>
    </row>
    <row r="117" spans="1:6">
      <c r="A117" s="1224"/>
      <c r="B117" s="1226"/>
      <c r="C117" s="770" t="s">
        <v>769</v>
      </c>
      <c r="D117" s="1236"/>
      <c r="E117" s="1235"/>
      <c r="F117" s="1235"/>
    </row>
    <row r="118" spans="1:6">
      <c r="A118" s="1224"/>
      <c r="B118" s="1226"/>
      <c r="C118" s="759" t="s">
        <v>770</v>
      </c>
      <c r="D118" s="1236"/>
      <c r="E118" s="1235"/>
      <c r="F118" s="1235"/>
    </row>
    <row r="119" spans="1:6">
      <c r="A119" s="1224"/>
      <c r="B119" s="1226"/>
      <c r="C119" s="759" t="s">
        <v>771</v>
      </c>
      <c r="D119" s="1236"/>
      <c r="E119" s="1235"/>
      <c r="F119" s="1235"/>
    </row>
    <row r="120" spans="1:6">
      <c r="A120" s="1224"/>
      <c r="B120" s="1226"/>
      <c r="C120" s="770" t="s">
        <v>772</v>
      </c>
      <c r="D120" s="1236"/>
      <c r="E120" s="1235"/>
      <c r="F120" s="1235"/>
    </row>
    <row r="121" spans="1:6">
      <c r="A121" s="1224"/>
      <c r="B121" s="1226"/>
      <c r="C121" s="759" t="s">
        <v>773</v>
      </c>
      <c r="D121" s="1236"/>
      <c r="E121" s="1235"/>
      <c r="F121" s="1235"/>
    </row>
    <row r="122" spans="1:6" ht="60">
      <c r="A122" s="1224"/>
      <c r="B122" s="1226"/>
      <c r="C122" s="759" t="s">
        <v>774</v>
      </c>
      <c r="D122" s="1236"/>
      <c r="E122" s="1235"/>
      <c r="F122" s="1235"/>
    </row>
    <row r="123" spans="1:6" ht="45">
      <c r="A123" s="1224"/>
      <c r="B123" s="1226"/>
      <c r="C123" s="759" t="s">
        <v>775</v>
      </c>
      <c r="D123" s="1236"/>
      <c r="E123" s="1235"/>
      <c r="F123" s="1235"/>
    </row>
    <row r="124" spans="1:6">
      <c r="A124" s="1224"/>
      <c r="B124" s="1226"/>
      <c r="C124" s="773" t="s">
        <v>776</v>
      </c>
      <c r="D124" s="1236"/>
      <c r="E124" s="1235"/>
      <c r="F124" s="1235"/>
    </row>
    <row r="125" spans="1:6">
      <c r="A125" s="1224"/>
      <c r="B125" s="1226"/>
      <c r="C125" s="773" t="s">
        <v>777</v>
      </c>
      <c r="D125" s="1236"/>
      <c r="E125" s="1235"/>
      <c r="F125" s="1235"/>
    </row>
    <row r="126" spans="1:6">
      <c r="C126" s="776" t="s">
        <v>778</v>
      </c>
      <c r="D126" s="1165"/>
      <c r="E126" s="1155"/>
      <c r="F126" s="753"/>
    </row>
    <row r="127" spans="1:6">
      <c r="A127" s="1237"/>
      <c r="B127" s="1226">
        <v>2</v>
      </c>
      <c r="C127" s="757" t="s">
        <v>779</v>
      </c>
      <c r="D127" s="1236"/>
      <c r="E127" s="1235"/>
      <c r="F127" s="1235">
        <v>0</v>
      </c>
    </row>
    <row r="128" spans="1:6">
      <c r="A128" s="1237"/>
      <c r="B128" s="1226"/>
      <c r="C128" s="777" t="s">
        <v>780</v>
      </c>
      <c r="D128" s="1236"/>
      <c r="E128" s="1235"/>
      <c r="F128" s="1235"/>
    </row>
    <row r="129" spans="1:6">
      <c r="A129" s="1237"/>
      <c r="B129" s="1226">
        <v>2</v>
      </c>
      <c r="C129" s="757" t="s">
        <v>781</v>
      </c>
      <c r="D129" s="1236"/>
      <c r="E129" s="1235"/>
      <c r="F129" s="1235">
        <v>0</v>
      </c>
    </row>
    <row r="130" spans="1:6">
      <c r="A130" s="1237"/>
      <c r="B130" s="1226"/>
      <c r="C130" s="777" t="s">
        <v>780</v>
      </c>
      <c r="D130" s="1236"/>
      <c r="E130" s="1235"/>
      <c r="F130" s="1235"/>
    </row>
    <row r="131" spans="1:6" s="760" customFormat="1">
      <c r="A131" s="778"/>
      <c r="B131" s="761">
        <v>1</v>
      </c>
      <c r="C131" s="763" t="s">
        <v>782</v>
      </c>
      <c r="D131" s="1219" t="s">
        <v>666</v>
      </c>
      <c r="E131" s="1219"/>
      <c r="F131" s="1219"/>
    </row>
    <row r="132" spans="1:6" s="760" customFormat="1" ht="7.15" customHeight="1">
      <c r="D132" s="767"/>
      <c r="E132" s="1156"/>
      <c r="F132" s="765"/>
    </row>
    <row r="133" spans="1:6">
      <c r="A133" s="1224" t="s">
        <v>783</v>
      </c>
      <c r="B133" s="1226">
        <v>1</v>
      </c>
      <c r="C133" s="757" t="s">
        <v>784</v>
      </c>
      <c r="D133" s="1236"/>
      <c r="E133" s="1235"/>
      <c r="F133" s="1235">
        <f>E133*B133</f>
        <v>0</v>
      </c>
    </row>
    <row r="134" spans="1:6">
      <c r="A134" s="1224"/>
      <c r="B134" s="1226"/>
      <c r="C134" s="777" t="s">
        <v>785</v>
      </c>
      <c r="D134" s="1236"/>
      <c r="E134" s="1235"/>
      <c r="F134" s="1235"/>
    </row>
    <row r="135" spans="1:6">
      <c r="A135" s="1225"/>
      <c r="B135" s="1226"/>
      <c r="C135" s="777" t="s">
        <v>658</v>
      </c>
      <c r="D135" s="1236"/>
      <c r="E135" s="1235"/>
      <c r="F135" s="1235"/>
    </row>
    <row r="136" spans="1:6">
      <c r="A136" s="1225"/>
      <c r="B136" s="1226"/>
      <c r="C136" s="757" t="s">
        <v>674</v>
      </c>
      <c r="D136" s="1236"/>
      <c r="E136" s="1235"/>
      <c r="F136" s="1235"/>
    </row>
    <row r="137" spans="1:6" ht="45">
      <c r="A137" s="1225"/>
      <c r="B137" s="1226"/>
      <c r="C137" s="758" t="s">
        <v>786</v>
      </c>
      <c r="D137" s="1236"/>
      <c r="E137" s="1235"/>
      <c r="F137" s="1235"/>
    </row>
    <row r="138" spans="1:6">
      <c r="A138" s="1225"/>
      <c r="B138" s="1226"/>
      <c r="C138" s="759" t="s">
        <v>676</v>
      </c>
      <c r="D138" s="1236"/>
      <c r="E138" s="1235"/>
      <c r="F138" s="1235"/>
    </row>
    <row r="139" spans="1:6">
      <c r="A139" s="1225"/>
      <c r="B139" s="1226"/>
      <c r="C139" s="759" t="s">
        <v>787</v>
      </c>
      <c r="D139" s="1236"/>
      <c r="E139" s="1235"/>
      <c r="F139" s="1235"/>
    </row>
    <row r="140" spans="1:6" ht="30">
      <c r="A140" s="1225"/>
      <c r="B140" s="1226"/>
      <c r="C140" s="758" t="s">
        <v>679</v>
      </c>
      <c r="D140" s="1236"/>
      <c r="E140" s="1235"/>
      <c r="F140" s="1235"/>
    </row>
    <row r="141" spans="1:6">
      <c r="A141" s="1225"/>
      <c r="B141" s="1226"/>
      <c r="C141" s="757" t="s">
        <v>680</v>
      </c>
      <c r="D141" s="1236"/>
      <c r="E141" s="1235"/>
      <c r="F141" s="1235"/>
    </row>
    <row r="142" spans="1:6" ht="30">
      <c r="A142" s="1225"/>
      <c r="B142" s="1226"/>
      <c r="C142" s="759" t="s">
        <v>788</v>
      </c>
      <c r="D142" s="1236"/>
      <c r="E142" s="1235"/>
      <c r="F142" s="1235"/>
    </row>
    <row r="143" spans="1:6">
      <c r="A143" s="1225"/>
      <c r="B143" s="1226"/>
      <c r="C143" s="757" t="s">
        <v>684</v>
      </c>
      <c r="D143" s="1236"/>
      <c r="E143" s="1235"/>
      <c r="F143" s="1235"/>
    </row>
    <row r="144" spans="1:6" s="760" customFormat="1" ht="7.15" customHeight="1">
      <c r="D144" s="1166"/>
      <c r="E144" s="1156"/>
      <c r="F144" s="1161"/>
    </row>
    <row r="145" spans="1:6">
      <c r="A145" s="1224" t="s">
        <v>789</v>
      </c>
      <c r="B145" s="1226">
        <v>1</v>
      </c>
      <c r="C145" s="757" t="s">
        <v>790</v>
      </c>
      <c r="D145" s="1236"/>
      <c r="E145" s="1235"/>
      <c r="F145" s="1235">
        <f>E145*B145</f>
        <v>0</v>
      </c>
    </row>
    <row r="146" spans="1:6">
      <c r="A146" s="1225"/>
      <c r="B146" s="1226"/>
      <c r="C146" s="757" t="s">
        <v>791</v>
      </c>
      <c r="D146" s="1236"/>
      <c r="E146" s="1235"/>
      <c r="F146" s="1235"/>
    </row>
    <row r="147" spans="1:6" ht="30">
      <c r="A147" s="1225"/>
      <c r="B147" s="1226"/>
      <c r="C147" s="759" t="s">
        <v>792</v>
      </c>
      <c r="D147" s="1236"/>
      <c r="E147" s="1235"/>
      <c r="F147" s="1235"/>
    </row>
    <row r="148" spans="1:6" ht="45">
      <c r="A148" s="1225"/>
      <c r="B148" s="1226"/>
      <c r="C148" s="759" t="s">
        <v>793</v>
      </c>
      <c r="D148" s="1236"/>
      <c r="E148" s="1235"/>
      <c r="F148" s="1235"/>
    </row>
    <row r="149" spans="1:6" ht="30">
      <c r="A149" s="1225"/>
      <c r="B149" s="1226"/>
      <c r="C149" s="759" t="s">
        <v>794</v>
      </c>
      <c r="D149" s="1236"/>
      <c r="E149" s="1235"/>
      <c r="F149" s="1235"/>
    </row>
    <row r="150" spans="1:6">
      <c r="A150" s="1225"/>
      <c r="B150" s="1226"/>
      <c r="C150" s="759" t="s">
        <v>795</v>
      </c>
      <c r="D150" s="1236"/>
      <c r="E150" s="1235"/>
      <c r="F150" s="1235"/>
    </row>
    <row r="151" spans="1:6" ht="60">
      <c r="A151" s="1225"/>
      <c r="B151" s="1226"/>
      <c r="C151" s="758" t="s">
        <v>796</v>
      </c>
      <c r="D151" s="1236"/>
      <c r="E151" s="1235"/>
      <c r="F151" s="1235"/>
    </row>
    <row r="152" spans="1:6" ht="30">
      <c r="A152" s="1225"/>
      <c r="B152" s="1226"/>
      <c r="C152" s="759" t="s">
        <v>797</v>
      </c>
      <c r="D152" s="1236"/>
      <c r="E152" s="1235"/>
      <c r="F152" s="1235"/>
    </row>
    <row r="153" spans="1:6">
      <c r="A153" s="1225"/>
      <c r="B153" s="1226"/>
      <c r="C153" s="759" t="s">
        <v>798</v>
      </c>
      <c r="D153" s="1236"/>
      <c r="E153" s="1235"/>
      <c r="F153" s="1235"/>
    </row>
    <row r="154" spans="1:6" ht="14.45" customHeight="1">
      <c r="A154" s="1225"/>
      <c r="B154" s="1226"/>
      <c r="C154" s="757" t="s">
        <v>684</v>
      </c>
      <c r="D154" s="1236"/>
      <c r="E154" s="1235"/>
      <c r="F154" s="1235"/>
    </row>
    <row r="155" spans="1:6" s="760" customFormat="1" ht="7.15" customHeight="1">
      <c r="D155" s="1166"/>
      <c r="E155" s="1156"/>
      <c r="F155" s="1161"/>
    </row>
    <row r="156" spans="1:6">
      <c r="A156" s="1224" t="s">
        <v>799</v>
      </c>
      <c r="B156" s="1226">
        <v>1</v>
      </c>
      <c r="C156" s="757" t="s">
        <v>790</v>
      </c>
      <c r="D156" s="1236"/>
      <c r="E156" s="1235"/>
      <c r="F156" s="1235">
        <f>E156*B156</f>
        <v>0</v>
      </c>
    </row>
    <row r="157" spans="1:6">
      <c r="A157" s="1225"/>
      <c r="B157" s="1226"/>
      <c r="C157" s="757" t="s">
        <v>800</v>
      </c>
      <c r="D157" s="1236"/>
      <c r="E157" s="1235"/>
      <c r="F157" s="1235"/>
    </row>
    <row r="158" spans="1:6" ht="30">
      <c r="A158" s="1225"/>
      <c r="B158" s="1226"/>
      <c r="C158" s="759" t="s">
        <v>792</v>
      </c>
      <c r="D158" s="1236"/>
      <c r="E158" s="1235"/>
      <c r="F158" s="1235"/>
    </row>
    <row r="159" spans="1:6" ht="30">
      <c r="A159" s="1225"/>
      <c r="B159" s="1226"/>
      <c r="C159" s="759" t="s">
        <v>801</v>
      </c>
      <c r="D159" s="1236"/>
      <c r="E159" s="1235"/>
      <c r="F159" s="1235"/>
    </row>
    <row r="160" spans="1:6" ht="60">
      <c r="A160" s="1225"/>
      <c r="B160" s="1226"/>
      <c r="C160" s="758" t="s">
        <v>796</v>
      </c>
      <c r="D160" s="1236"/>
      <c r="E160" s="1235"/>
      <c r="F160" s="1235"/>
    </row>
    <row r="161" spans="1:6" ht="30">
      <c r="A161" s="1225"/>
      <c r="B161" s="1226"/>
      <c r="C161" s="759" t="s">
        <v>797</v>
      </c>
      <c r="D161" s="1236"/>
      <c r="E161" s="1235"/>
      <c r="F161" s="1235"/>
    </row>
    <row r="162" spans="1:6">
      <c r="A162" s="1225"/>
      <c r="B162" s="1226"/>
      <c r="C162" s="759" t="s">
        <v>798</v>
      </c>
      <c r="D162" s="1236"/>
      <c r="E162" s="1235"/>
      <c r="F162" s="1235"/>
    </row>
    <row r="163" spans="1:6">
      <c r="A163" s="1225"/>
      <c r="B163" s="1226"/>
      <c r="C163" s="757" t="s">
        <v>684</v>
      </c>
      <c r="D163" s="1236"/>
      <c r="E163" s="1235"/>
      <c r="F163" s="1235"/>
    </row>
    <row r="164" spans="1:6" s="760" customFormat="1" ht="7.15" customHeight="1">
      <c r="D164" s="767"/>
      <c r="E164" s="1156"/>
      <c r="F164" s="765"/>
    </row>
    <row r="165" spans="1:6" s="760" customFormat="1">
      <c r="A165" s="778" t="s">
        <v>802</v>
      </c>
      <c r="B165" s="761"/>
      <c r="C165" s="769" t="s">
        <v>803</v>
      </c>
      <c r="D165" s="1219" t="s">
        <v>669</v>
      </c>
      <c r="E165" s="1219"/>
      <c r="F165" s="1219"/>
    </row>
    <row r="166" spans="1:6" s="749" customFormat="1" ht="21.2" customHeight="1">
      <c r="A166" s="750" t="s">
        <v>804</v>
      </c>
      <c r="B166" s="751"/>
      <c r="D166" s="752"/>
      <c r="E166" s="753"/>
      <c r="F166" s="753"/>
    </row>
    <row r="167" spans="1:6" s="760" customFormat="1" ht="30">
      <c r="A167" s="778" t="s">
        <v>805</v>
      </c>
      <c r="B167" s="762">
        <v>1</v>
      </c>
      <c r="C167" s="763" t="s">
        <v>806</v>
      </c>
      <c r="D167" s="1219" t="s">
        <v>669</v>
      </c>
      <c r="E167" s="1219"/>
      <c r="F167" s="1219"/>
    </row>
    <row r="168" spans="1:6" s="760" customFormat="1" ht="7.15" customHeight="1">
      <c r="A168" s="778"/>
      <c r="B168" s="762"/>
      <c r="C168" s="763"/>
      <c r="D168" s="764"/>
      <c r="E168" s="765"/>
      <c r="F168" s="765"/>
    </row>
    <row r="169" spans="1:6" s="760" customFormat="1" ht="30">
      <c r="A169" s="778" t="s">
        <v>807</v>
      </c>
      <c r="B169" s="762">
        <v>1</v>
      </c>
      <c r="C169" s="763" t="s">
        <v>808</v>
      </c>
      <c r="D169" s="1219" t="s">
        <v>669</v>
      </c>
      <c r="E169" s="1219"/>
      <c r="F169" s="1219"/>
    </row>
    <row r="170" spans="1:6" s="760" customFormat="1" ht="7.15" customHeight="1">
      <c r="A170" s="778"/>
      <c r="B170" s="762"/>
      <c r="C170" s="763"/>
      <c r="D170" s="764"/>
      <c r="E170" s="765"/>
      <c r="F170" s="765"/>
    </row>
    <row r="171" spans="1:6" s="760" customFormat="1">
      <c r="A171" s="1222" t="s">
        <v>809</v>
      </c>
      <c r="B171" s="1245">
        <v>1</v>
      </c>
      <c r="C171" s="779" t="s">
        <v>810</v>
      </c>
      <c r="D171" s="1219" t="s">
        <v>666</v>
      </c>
      <c r="E171" s="1219"/>
      <c r="F171" s="1219"/>
    </row>
    <row r="172" spans="1:6" s="760" customFormat="1">
      <c r="A172" s="1222"/>
      <c r="B172" s="1245"/>
      <c r="C172" s="779" t="s">
        <v>811</v>
      </c>
      <c r="D172" s="1219"/>
      <c r="E172" s="1219"/>
      <c r="F172" s="1219"/>
    </row>
    <row r="173" spans="1:6" s="760" customFormat="1" ht="7.15" customHeight="1">
      <c r="A173" s="778"/>
      <c r="B173" s="762"/>
      <c r="C173" s="779"/>
      <c r="D173" s="764"/>
      <c r="E173" s="780"/>
      <c r="F173" s="765"/>
    </row>
    <row r="174" spans="1:6" s="760" customFormat="1">
      <c r="A174" s="1222" t="s">
        <v>812</v>
      </c>
      <c r="B174" s="1245">
        <v>1</v>
      </c>
      <c r="C174" s="779" t="s">
        <v>813</v>
      </c>
      <c r="D174" s="1246" t="s">
        <v>669</v>
      </c>
      <c r="E174" s="1246"/>
      <c r="F174" s="1246"/>
    </row>
    <row r="175" spans="1:6" s="760" customFormat="1">
      <c r="A175" s="1222"/>
      <c r="B175" s="1245"/>
      <c r="C175" s="779" t="s">
        <v>814</v>
      </c>
      <c r="D175" s="1246"/>
      <c r="E175" s="1246"/>
      <c r="F175" s="1246"/>
    </row>
    <row r="176" spans="1:6" s="760" customFormat="1">
      <c r="A176" s="1222"/>
      <c r="B176" s="1245"/>
      <c r="C176" s="779" t="s">
        <v>815</v>
      </c>
      <c r="D176" s="1246"/>
      <c r="E176" s="1246"/>
      <c r="F176" s="1246"/>
    </row>
    <row r="177" spans="1:6" s="760" customFormat="1" ht="7.15" customHeight="1">
      <c r="A177" s="778"/>
      <c r="B177" s="762"/>
      <c r="C177" s="779"/>
      <c r="D177" s="769"/>
      <c r="E177" s="780"/>
      <c r="F177" s="765"/>
    </row>
    <row r="178" spans="1:6" s="760" customFormat="1">
      <c r="A178" s="1222" t="s">
        <v>816</v>
      </c>
      <c r="B178" s="1245">
        <v>1</v>
      </c>
      <c r="C178" s="763" t="s">
        <v>817</v>
      </c>
      <c r="D178" s="1246" t="s">
        <v>669</v>
      </c>
      <c r="E178" s="1246"/>
      <c r="F178" s="1246"/>
    </row>
    <row r="179" spans="1:6" s="760" customFormat="1">
      <c r="A179" s="1222"/>
      <c r="B179" s="1245"/>
      <c r="C179" s="763" t="s">
        <v>818</v>
      </c>
      <c r="D179" s="1246"/>
      <c r="E179" s="1246"/>
      <c r="F179" s="1246"/>
    </row>
    <row r="180" spans="1:6" s="760" customFormat="1">
      <c r="A180" s="1222"/>
      <c r="B180" s="1245"/>
      <c r="C180" s="769" t="s">
        <v>819</v>
      </c>
      <c r="D180" s="1246"/>
      <c r="E180" s="1246"/>
      <c r="F180" s="1246"/>
    </row>
    <row r="181" spans="1:6" s="760" customFormat="1">
      <c r="A181" s="1222"/>
      <c r="B181" s="1245"/>
      <c r="C181" s="763" t="s">
        <v>663</v>
      </c>
      <c r="D181" s="1246"/>
      <c r="E181" s="1246"/>
      <c r="F181" s="1246"/>
    </row>
    <row r="182" spans="1:6" s="749" customFormat="1" ht="21.2" customHeight="1">
      <c r="A182" s="750" t="s">
        <v>820</v>
      </c>
      <c r="B182" s="751"/>
      <c r="D182" s="752"/>
      <c r="E182" s="753"/>
      <c r="F182" s="753"/>
    </row>
    <row r="183" spans="1:6" s="760" customFormat="1">
      <c r="A183" s="1222" t="s">
        <v>821</v>
      </c>
      <c r="B183" s="1243">
        <v>1</v>
      </c>
      <c r="C183" s="763" t="s">
        <v>822</v>
      </c>
      <c r="D183" s="1219" t="s">
        <v>669</v>
      </c>
      <c r="E183" s="1219"/>
      <c r="F183" s="1219"/>
    </row>
    <row r="184" spans="1:6" s="760" customFormat="1">
      <c r="A184" s="1222"/>
      <c r="B184" s="1243"/>
      <c r="C184" s="763" t="s">
        <v>823</v>
      </c>
      <c r="D184" s="1219"/>
      <c r="E184" s="1219"/>
      <c r="F184" s="1219"/>
    </row>
    <row r="185" spans="1:6" s="760" customFormat="1">
      <c r="A185" s="1222"/>
      <c r="B185" s="1243"/>
      <c r="C185" s="769" t="s">
        <v>824</v>
      </c>
      <c r="D185" s="1219"/>
      <c r="E185" s="1219"/>
      <c r="F185" s="1219"/>
    </row>
    <row r="186" spans="1:6" s="760" customFormat="1">
      <c r="A186" s="1222"/>
      <c r="B186" s="1243"/>
      <c r="C186" s="763" t="s">
        <v>663</v>
      </c>
      <c r="D186" s="1219"/>
      <c r="E186" s="1219"/>
      <c r="F186" s="1219"/>
    </row>
    <row r="187" spans="1:6" s="760" customFormat="1" ht="7.15" customHeight="1">
      <c r="A187" s="778"/>
      <c r="B187" s="781"/>
      <c r="C187" s="763"/>
      <c r="D187" s="764"/>
      <c r="E187" s="765"/>
      <c r="F187" s="765"/>
    </row>
    <row r="188" spans="1:6" s="760" customFormat="1">
      <c r="A188" s="1222" t="s">
        <v>825</v>
      </c>
      <c r="B188" s="1243">
        <v>1</v>
      </c>
      <c r="C188" s="763" t="s">
        <v>826</v>
      </c>
      <c r="D188" s="1219" t="s">
        <v>669</v>
      </c>
      <c r="E188" s="1219"/>
      <c r="F188" s="1219"/>
    </row>
    <row r="189" spans="1:6" s="760" customFormat="1">
      <c r="A189" s="1222"/>
      <c r="B189" s="1243"/>
      <c r="C189" s="763" t="s">
        <v>827</v>
      </c>
      <c r="D189" s="1219"/>
      <c r="E189" s="1219"/>
      <c r="F189" s="1219"/>
    </row>
    <row r="190" spans="1:6" s="760" customFormat="1" ht="7.15" customHeight="1">
      <c r="A190" s="778"/>
      <c r="B190" s="781"/>
      <c r="C190" s="763"/>
      <c r="D190" s="764"/>
      <c r="E190" s="765"/>
      <c r="F190" s="765"/>
    </row>
    <row r="191" spans="1:6" s="760" customFormat="1">
      <c r="A191" s="1222" t="s">
        <v>828</v>
      </c>
      <c r="B191" s="1243">
        <v>1</v>
      </c>
      <c r="C191" s="763" t="s">
        <v>829</v>
      </c>
      <c r="D191" s="1219" t="s">
        <v>669</v>
      </c>
      <c r="E191" s="1219"/>
      <c r="F191" s="1219"/>
    </row>
    <row r="192" spans="1:6" s="760" customFormat="1">
      <c r="A192" s="1222"/>
      <c r="B192" s="1243"/>
      <c r="C192" s="763" t="s">
        <v>830</v>
      </c>
      <c r="D192" s="1219"/>
      <c r="E192" s="1219"/>
      <c r="F192" s="1219"/>
    </row>
    <row r="193" spans="1:6" s="760" customFormat="1">
      <c r="A193" s="1222"/>
      <c r="B193" s="1243"/>
      <c r="C193" s="763" t="s">
        <v>658</v>
      </c>
      <c r="D193" s="1219"/>
      <c r="E193" s="1219"/>
      <c r="F193" s="1219"/>
    </row>
    <row r="194" spans="1:6" s="760" customFormat="1">
      <c r="A194" s="1222"/>
      <c r="B194" s="1243"/>
      <c r="C194" s="763" t="s">
        <v>674</v>
      </c>
      <c r="D194" s="1219"/>
      <c r="E194" s="1219"/>
      <c r="F194" s="1219"/>
    </row>
    <row r="195" spans="1:6" s="760" customFormat="1">
      <c r="A195" s="1222"/>
      <c r="B195" s="1243"/>
      <c r="C195" s="769" t="s">
        <v>831</v>
      </c>
      <c r="D195" s="1219"/>
      <c r="E195" s="1219"/>
      <c r="F195" s="1219"/>
    </row>
    <row r="196" spans="1:6" s="760" customFormat="1">
      <c r="A196" s="1222"/>
      <c r="B196" s="1243"/>
      <c r="C196" s="769" t="s">
        <v>832</v>
      </c>
      <c r="D196" s="1219"/>
      <c r="E196" s="1219"/>
      <c r="F196" s="1219"/>
    </row>
    <row r="197" spans="1:6" s="760" customFormat="1">
      <c r="A197" s="1222"/>
      <c r="B197" s="1243"/>
      <c r="C197" s="763" t="s">
        <v>680</v>
      </c>
      <c r="D197" s="1219"/>
      <c r="E197" s="1219"/>
      <c r="F197" s="1219"/>
    </row>
    <row r="198" spans="1:6" s="760" customFormat="1">
      <c r="A198" s="1222"/>
      <c r="B198" s="1243"/>
      <c r="C198" s="769" t="s">
        <v>833</v>
      </c>
      <c r="D198" s="1219"/>
      <c r="E198" s="1219"/>
      <c r="F198" s="1219"/>
    </row>
    <row r="199" spans="1:6" s="760" customFormat="1">
      <c r="A199" s="1222"/>
      <c r="B199" s="1243"/>
      <c r="C199" s="763" t="s">
        <v>684</v>
      </c>
      <c r="D199" s="1219"/>
      <c r="E199" s="1219"/>
      <c r="F199" s="1219"/>
    </row>
    <row r="200" spans="1:6" s="760" customFormat="1" ht="7.15" customHeight="1">
      <c r="A200" s="778"/>
      <c r="B200" s="781"/>
      <c r="C200" s="763"/>
      <c r="D200" s="764"/>
      <c r="E200" s="765"/>
      <c r="F200" s="765"/>
    </row>
    <row r="201" spans="1:6" s="760" customFormat="1">
      <c r="A201" s="1222" t="s">
        <v>834</v>
      </c>
      <c r="B201" s="1243">
        <v>1</v>
      </c>
      <c r="C201" s="763" t="s">
        <v>835</v>
      </c>
      <c r="D201" s="1219" t="s">
        <v>669</v>
      </c>
      <c r="E201" s="1219"/>
      <c r="F201" s="1219"/>
    </row>
    <row r="202" spans="1:6" s="760" customFormat="1">
      <c r="A202" s="1222"/>
      <c r="B202" s="1243"/>
      <c r="C202" s="763" t="s">
        <v>836</v>
      </c>
      <c r="D202" s="1219"/>
      <c r="E202" s="1219"/>
      <c r="F202" s="1219"/>
    </row>
    <row r="203" spans="1:6" s="760" customFormat="1">
      <c r="A203" s="1222"/>
      <c r="B203" s="1243"/>
      <c r="C203" s="763" t="s">
        <v>658</v>
      </c>
      <c r="D203" s="1219"/>
      <c r="E203" s="1219"/>
      <c r="F203" s="1219"/>
    </row>
    <row r="204" spans="1:6" s="760" customFormat="1">
      <c r="A204" s="1222"/>
      <c r="B204" s="1243"/>
      <c r="C204" s="763" t="s">
        <v>837</v>
      </c>
      <c r="D204" s="1219"/>
      <c r="E204" s="1219"/>
      <c r="F204" s="1219"/>
    </row>
    <row r="205" spans="1:6" s="760" customFormat="1" ht="30">
      <c r="A205" s="1222"/>
      <c r="B205" s="1243"/>
      <c r="C205" s="769" t="s">
        <v>838</v>
      </c>
      <c r="D205" s="1219"/>
      <c r="E205" s="1219"/>
      <c r="F205" s="1219"/>
    </row>
    <row r="206" spans="1:6" s="760" customFormat="1">
      <c r="A206" s="1222"/>
      <c r="B206" s="1243"/>
      <c r="C206" s="763" t="s">
        <v>680</v>
      </c>
      <c r="D206" s="1219"/>
      <c r="E206" s="1219"/>
      <c r="F206" s="1219"/>
    </row>
    <row r="207" spans="1:6" s="760" customFormat="1">
      <c r="A207" s="1222"/>
      <c r="B207" s="1243"/>
      <c r="C207" s="769" t="s">
        <v>839</v>
      </c>
      <c r="D207" s="1219"/>
      <c r="E207" s="1219"/>
      <c r="F207" s="1219"/>
    </row>
    <row r="208" spans="1:6" s="760" customFormat="1">
      <c r="A208" s="1222"/>
      <c r="B208" s="1243"/>
      <c r="C208" s="763" t="s">
        <v>684</v>
      </c>
      <c r="D208" s="1219"/>
      <c r="E208" s="1219"/>
      <c r="F208" s="1219"/>
    </row>
    <row r="209" spans="1:6" s="749" customFormat="1" ht="21.2" customHeight="1">
      <c r="A209" s="750" t="s">
        <v>840</v>
      </c>
      <c r="B209" s="751"/>
      <c r="D209" s="752"/>
      <c r="E209" s="753"/>
      <c r="F209" s="753"/>
    </row>
    <row r="210" spans="1:6" s="760" customFormat="1">
      <c r="A210" s="778" t="s">
        <v>841</v>
      </c>
      <c r="B210" s="781">
        <v>1</v>
      </c>
      <c r="C210" s="782" t="s">
        <v>668</v>
      </c>
      <c r="D210" s="1219" t="s">
        <v>669</v>
      </c>
      <c r="E210" s="1219"/>
      <c r="F210" s="1219"/>
    </row>
    <row r="211" spans="1:6" s="760" customFormat="1" ht="7.15" customHeight="1">
      <c r="A211" s="778"/>
      <c r="B211" s="781"/>
      <c r="C211" s="782"/>
      <c r="D211" s="764"/>
      <c r="E211" s="1156"/>
      <c r="F211" s="765"/>
    </row>
    <row r="212" spans="1:6">
      <c r="A212" s="1224" t="s">
        <v>842</v>
      </c>
      <c r="B212" s="1226">
        <v>1</v>
      </c>
      <c r="C212" s="757" t="s">
        <v>843</v>
      </c>
      <c r="D212" s="1244"/>
      <c r="E212" s="1240"/>
      <c r="F212" s="1240">
        <f>E212*B212</f>
        <v>0</v>
      </c>
    </row>
    <row r="213" spans="1:6">
      <c r="A213" s="1225"/>
      <c r="B213" s="1226"/>
      <c r="C213" s="757" t="s">
        <v>844</v>
      </c>
      <c r="D213" s="1244"/>
      <c r="E213" s="1240"/>
      <c r="F213" s="1240"/>
    </row>
    <row r="214" spans="1:6">
      <c r="A214" s="1225"/>
      <c r="B214" s="1226"/>
      <c r="C214" s="777" t="s">
        <v>658</v>
      </c>
      <c r="D214" s="1244"/>
      <c r="E214" s="1240"/>
      <c r="F214" s="1240"/>
    </row>
    <row r="215" spans="1:6">
      <c r="A215" s="1225"/>
      <c r="B215" s="1226"/>
      <c r="C215" s="757" t="s">
        <v>674</v>
      </c>
      <c r="D215" s="1244"/>
      <c r="E215" s="1240"/>
      <c r="F215" s="1240"/>
    </row>
    <row r="216" spans="1:6">
      <c r="A216" s="1225"/>
      <c r="B216" s="1226"/>
      <c r="C216" s="758" t="s">
        <v>845</v>
      </c>
      <c r="D216" s="1244"/>
      <c r="E216" s="1240"/>
      <c r="F216" s="1240"/>
    </row>
    <row r="217" spans="1:6" ht="30">
      <c r="A217" s="1225"/>
      <c r="B217" s="1226"/>
      <c r="C217" s="758" t="s">
        <v>846</v>
      </c>
      <c r="D217" s="1244"/>
      <c r="E217" s="1240"/>
      <c r="F217" s="1240"/>
    </row>
    <row r="218" spans="1:6" ht="30">
      <c r="A218" s="1225"/>
      <c r="B218" s="1226"/>
      <c r="C218" s="759" t="s">
        <v>847</v>
      </c>
      <c r="D218" s="1244"/>
      <c r="E218" s="1240"/>
      <c r="F218" s="1240"/>
    </row>
    <row r="219" spans="1:6" ht="30">
      <c r="A219" s="1225"/>
      <c r="B219" s="1226"/>
      <c r="C219" s="758" t="s">
        <v>848</v>
      </c>
      <c r="D219" s="1244"/>
      <c r="E219" s="1240"/>
      <c r="F219" s="1240"/>
    </row>
    <row r="220" spans="1:6" ht="30">
      <c r="A220" s="1225"/>
      <c r="B220" s="1226"/>
      <c r="C220" s="758" t="s">
        <v>679</v>
      </c>
      <c r="D220" s="1244"/>
      <c r="E220" s="1240"/>
      <c r="F220" s="1240"/>
    </row>
    <row r="221" spans="1:6">
      <c r="A221" s="1225"/>
      <c r="B221" s="1226"/>
      <c r="C221" s="757" t="s">
        <v>680</v>
      </c>
      <c r="D221" s="1244"/>
      <c r="E221" s="1240"/>
      <c r="F221" s="1240"/>
    </row>
    <row r="222" spans="1:6">
      <c r="A222" s="1225"/>
      <c r="B222" s="1226"/>
      <c r="C222" s="759" t="s">
        <v>849</v>
      </c>
      <c r="D222" s="1244"/>
      <c r="E222" s="1240"/>
      <c r="F222" s="1240"/>
    </row>
    <row r="223" spans="1:6">
      <c r="A223" s="1225"/>
      <c r="B223" s="1226"/>
      <c r="C223" s="759" t="s">
        <v>850</v>
      </c>
      <c r="D223" s="1244"/>
      <c r="E223" s="1240"/>
      <c r="F223" s="1240"/>
    </row>
    <row r="224" spans="1:6">
      <c r="A224" s="1225"/>
      <c r="B224" s="1226"/>
      <c r="C224" s="757" t="s">
        <v>684</v>
      </c>
      <c r="D224" s="1244"/>
      <c r="E224" s="1240"/>
      <c r="F224" s="1240"/>
    </row>
    <row r="225" spans="1:6" ht="7.15" customHeight="1">
      <c r="A225" s="783"/>
      <c r="C225" s="757"/>
      <c r="D225" s="784"/>
      <c r="E225" s="1157"/>
      <c r="F225" s="785"/>
    </row>
    <row r="226" spans="1:6" s="760" customFormat="1" ht="30">
      <c r="A226" s="1222" t="s">
        <v>851</v>
      </c>
      <c r="B226" s="1243">
        <v>1</v>
      </c>
      <c r="C226" s="763" t="s">
        <v>686</v>
      </c>
      <c r="D226" s="1219" t="s">
        <v>669</v>
      </c>
      <c r="E226" s="1219"/>
      <c r="F226" s="1219"/>
    </row>
    <row r="227" spans="1:6" s="760" customFormat="1">
      <c r="A227" s="1222"/>
      <c r="B227" s="1243"/>
      <c r="C227" s="763" t="s">
        <v>687</v>
      </c>
      <c r="D227" s="1219"/>
      <c r="E227" s="1219"/>
      <c r="F227" s="1219"/>
    </row>
    <row r="228" spans="1:6" s="760" customFormat="1">
      <c r="A228" s="1222"/>
      <c r="B228" s="1243"/>
      <c r="C228" s="769" t="s">
        <v>688</v>
      </c>
      <c r="D228" s="1219"/>
      <c r="E228" s="1219"/>
      <c r="F228" s="1219"/>
    </row>
    <row r="229" spans="1:6" s="760" customFormat="1" ht="30">
      <c r="A229" s="1222"/>
      <c r="B229" s="1243"/>
      <c r="C229" s="769" t="s">
        <v>689</v>
      </c>
      <c r="D229" s="1219"/>
      <c r="E229" s="1219"/>
      <c r="F229" s="1219"/>
    </row>
    <row r="230" spans="1:6" s="760" customFormat="1">
      <c r="A230" s="1222"/>
      <c r="B230" s="1243"/>
      <c r="C230" s="769" t="s">
        <v>690</v>
      </c>
      <c r="D230" s="1219"/>
      <c r="E230" s="1219"/>
      <c r="F230" s="1219"/>
    </row>
    <row r="231" spans="1:6" s="760" customFormat="1">
      <c r="A231" s="1222"/>
      <c r="B231" s="1243"/>
      <c r="C231" s="769" t="s">
        <v>852</v>
      </c>
      <c r="D231" s="1219"/>
      <c r="E231" s="1219"/>
      <c r="F231" s="1219"/>
    </row>
    <row r="232" spans="1:6" s="760" customFormat="1" ht="7.15" customHeight="1">
      <c r="A232" s="778"/>
      <c r="B232" s="781"/>
      <c r="C232" s="769"/>
      <c r="D232" s="764"/>
      <c r="E232" s="765"/>
      <c r="F232" s="765"/>
    </row>
    <row r="233" spans="1:6" s="760" customFormat="1">
      <c r="A233" s="1222" t="s">
        <v>853</v>
      </c>
      <c r="B233" s="1223">
        <v>1</v>
      </c>
      <c r="C233" s="763" t="s">
        <v>854</v>
      </c>
      <c r="D233" s="1219" t="s">
        <v>669</v>
      </c>
      <c r="E233" s="1219"/>
      <c r="F233" s="1219"/>
    </row>
    <row r="234" spans="1:6" s="760" customFormat="1">
      <c r="A234" s="1223"/>
      <c r="B234" s="1223"/>
      <c r="C234" s="763" t="s">
        <v>855</v>
      </c>
      <c r="D234" s="1219"/>
      <c r="E234" s="1219"/>
      <c r="F234" s="1219"/>
    </row>
    <row r="235" spans="1:6" s="760" customFormat="1">
      <c r="A235" s="1223"/>
      <c r="B235" s="1223"/>
      <c r="C235" s="769" t="s">
        <v>819</v>
      </c>
      <c r="D235" s="1219"/>
      <c r="E235" s="1219"/>
      <c r="F235" s="1219"/>
    </row>
    <row r="236" spans="1:6" s="760" customFormat="1">
      <c r="A236" s="1223"/>
      <c r="B236" s="1223"/>
      <c r="C236" s="769" t="s">
        <v>856</v>
      </c>
      <c r="D236" s="1219"/>
      <c r="E236" s="1219"/>
      <c r="F236" s="1219"/>
    </row>
    <row r="237" spans="1:6" s="760" customFormat="1">
      <c r="A237" s="1223"/>
      <c r="B237" s="1223"/>
      <c r="C237" s="769" t="s">
        <v>857</v>
      </c>
      <c r="D237" s="1219"/>
      <c r="E237" s="1219"/>
      <c r="F237" s="1219"/>
    </row>
    <row r="238" spans="1:6" s="760" customFormat="1">
      <c r="A238" s="1223"/>
      <c r="B238" s="1223"/>
      <c r="C238" s="763" t="s">
        <v>663</v>
      </c>
      <c r="D238" s="1219"/>
      <c r="E238" s="1219"/>
      <c r="F238" s="1219"/>
    </row>
    <row r="239" spans="1:6" s="749" customFormat="1" ht="21.2" customHeight="1">
      <c r="A239" s="750" t="s">
        <v>858</v>
      </c>
      <c r="B239" s="751"/>
      <c r="D239" s="1165"/>
      <c r="E239" s="1155"/>
      <c r="F239" s="753"/>
    </row>
    <row r="240" spans="1:6">
      <c r="A240" s="1224" t="s">
        <v>859</v>
      </c>
      <c r="B240" s="1226">
        <v>1</v>
      </c>
      <c r="C240" s="757" t="s">
        <v>860</v>
      </c>
      <c r="D240" s="1236"/>
      <c r="E240" s="1235"/>
      <c r="F240" s="1235">
        <f>E240*B240</f>
        <v>0</v>
      </c>
    </row>
    <row r="241" spans="1:6">
      <c r="A241" s="1225"/>
      <c r="B241" s="1226"/>
      <c r="C241" s="777" t="s">
        <v>861</v>
      </c>
      <c r="D241" s="1236"/>
      <c r="E241" s="1235"/>
      <c r="F241" s="1235"/>
    </row>
    <row r="242" spans="1:6">
      <c r="A242" s="1225"/>
      <c r="B242" s="1226"/>
      <c r="C242" s="777" t="s">
        <v>658</v>
      </c>
      <c r="D242" s="1236"/>
      <c r="E242" s="1235"/>
      <c r="F242" s="1235"/>
    </row>
    <row r="243" spans="1:6">
      <c r="A243" s="1225"/>
      <c r="B243" s="1226"/>
      <c r="C243" s="757" t="s">
        <v>674</v>
      </c>
      <c r="D243" s="1236"/>
      <c r="E243" s="1235"/>
      <c r="F243" s="1235"/>
    </row>
    <row r="244" spans="1:6" ht="30">
      <c r="A244" s="1225"/>
      <c r="B244" s="1226"/>
      <c r="C244" s="758" t="s">
        <v>862</v>
      </c>
      <c r="D244" s="1236"/>
      <c r="E244" s="1235"/>
      <c r="F244" s="1235"/>
    </row>
    <row r="245" spans="1:6" ht="30">
      <c r="A245" s="1225"/>
      <c r="B245" s="1226"/>
      <c r="C245" s="759" t="s">
        <v>863</v>
      </c>
      <c r="D245" s="1236"/>
      <c r="E245" s="1235"/>
      <c r="F245" s="1235"/>
    </row>
    <row r="246" spans="1:6">
      <c r="A246" s="1225"/>
      <c r="B246" s="1226"/>
      <c r="C246" s="757" t="s">
        <v>680</v>
      </c>
      <c r="D246" s="1236"/>
      <c r="E246" s="1235"/>
      <c r="F246" s="1235"/>
    </row>
    <row r="247" spans="1:6">
      <c r="A247" s="1225"/>
      <c r="B247" s="1226"/>
      <c r="C247" s="758" t="s">
        <v>864</v>
      </c>
      <c r="D247" s="1236"/>
      <c r="E247" s="1235"/>
      <c r="F247" s="1235"/>
    </row>
    <row r="248" spans="1:6">
      <c r="A248" s="1225"/>
      <c r="B248" s="1226"/>
      <c r="C248" s="759" t="s">
        <v>865</v>
      </c>
      <c r="D248" s="1236"/>
      <c r="E248" s="1235"/>
      <c r="F248" s="1235"/>
    </row>
    <row r="249" spans="1:6">
      <c r="A249" s="1225"/>
      <c r="B249" s="1226"/>
      <c r="C249" s="759" t="s">
        <v>866</v>
      </c>
      <c r="D249" s="1236"/>
      <c r="E249" s="1235"/>
      <c r="F249" s="1235"/>
    </row>
    <row r="250" spans="1:6">
      <c r="A250" s="1225"/>
      <c r="B250" s="1226"/>
      <c r="C250" s="759" t="s">
        <v>867</v>
      </c>
      <c r="D250" s="1236"/>
      <c r="E250" s="1235"/>
      <c r="F250" s="1235"/>
    </row>
    <row r="251" spans="1:6" ht="14.45" customHeight="1">
      <c r="A251" s="1225"/>
      <c r="B251" s="1226"/>
      <c r="C251" s="757" t="s">
        <v>868</v>
      </c>
      <c r="D251" s="1236"/>
      <c r="E251" s="1235"/>
      <c r="F251" s="1235"/>
    </row>
    <row r="252" spans="1:6" ht="7.15" customHeight="1">
      <c r="A252" s="783"/>
      <c r="C252" s="757"/>
      <c r="D252" s="1165"/>
      <c r="E252" s="1155"/>
      <c r="F252" s="1163"/>
    </row>
    <row r="253" spans="1:6">
      <c r="A253" s="1224" t="s">
        <v>869</v>
      </c>
      <c r="B253" s="1226">
        <v>1</v>
      </c>
      <c r="C253" s="757" t="s">
        <v>870</v>
      </c>
      <c r="D253" s="1236"/>
      <c r="E253" s="1235"/>
      <c r="F253" s="1235">
        <f>E253*B253</f>
        <v>0</v>
      </c>
    </row>
    <row r="254" spans="1:6">
      <c r="A254" s="1225"/>
      <c r="B254" s="1226"/>
      <c r="C254" s="777" t="s">
        <v>871</v>
      </c>
      <c r="D254" s="1236"/>
      <c r="E254" s="1235"/>
      <c r="F254" s="1235"/>
    </row>
    <row r="255" spans="1:6">
      <c r="A255" s="1225"/>
      <c r="B255" s="1226"/>
      <c r="C255" s="757" t="s">
        <v>684</v>
      </c>
      <c r="D255" s="1236"/>
      <c r="E255" s="1235"/>
      <c r="F255" s="1235"/>
    </row>
    <row r="256" spans="1:6" ht="7.15" customHeight="1">
      <c r="A256" s="783"/>
      <c r="C256" s="757"/>
      <c r="D256" s="1165"/>
      <c r="E256" s="1155"/>
      <c r="F256" s="1163"/>
    </row>
    <row r="257" spans="1:6">
      <c r="A257" s="1224" t="s">
        <v>872</v>
      </c>
      <c r="B257" s="1226">
        <v>1</v>
      </c>
      <c r="C257" s="786" t="s">
        <v>873</v>
      </c>
      <c r="D257" s="1236"/>
      <c r="E257" s="1235"/>
      <c r="F257" s="1235">
        <f>E257*B257</f>
        <v>0</v>
      </c>
    </row>
    <row r="258" spans="1:6">
      <c r="A258" s="1225"/>
      <c r="B258" s="1226"/>
      <c r="C258" s="786" t="s">
        <v>874</v>
      </c>
      <c r="D258" s="1236"/>
      <c r="E258" s="1235"/>
      <c r="F258" s="1235"/>
    </row>
    <row r="259" spans="1:6">
      <c r="A259" s="1225"/>
      <c r="B259" s="1226"/>
      <c r="C259" s="786" t="s">
        <v>875</v>
      </c>
      <c r="D259" s="1236"/>
      <c r="E259" s="1235"/>
      <c r="F259" s="1235"/>
    </row>
    <row r="260" spans="1:6">
      <c r="A260" s="1225"/>
      <c r="B260" s="1226"/>
      <c r="C260" s="786" t="s">
        <v>876</v>
      </c>
      <c r="D260" s="1236"/>
      <c r="E260" s="1235"/>
      <c r="F260" s="1235"/>
    </row>
    <row r="261" spans="1:6">
      <c r="A261" s="1225"/>
      <c r="B261" s="1226"/>
      <c r="C261" s="786" t="s">
        <v>877</v>
      </c>
      <c r="D261" s="1236"/>
      <c r="E261" s="1235"/>
      <c r="F261" s="1235"/>
    </row>
    <row r="262" spans="1:6">
      <c r="A262" s="1225"/>
      <c r="B262" s="1226"/>
      <c r="C262" s="786" t="s">
        <v>878</v>
      </c>
      <c r="D262" s="1236"/>
      <c r="E262" s="1235"/>
      <c r="F262" s="1235"/>
    </row>
    <row r="263" spans="1:6" ht="30">
      <c r="A263" s="1225"/>
      <c r="B263" s="1226"/>
      <c r="C263" s="758" t="s">
        <v>879</v>
      </c>
      <c r="D263" s="1236"/>
      <c r="E263" s="1235"/>
      <c r="F263" s="1235"/>
    </row>
    <row r="264" spans="1:6">
      <c r="A264" s="1225"/>
      <c r="B264" s="1226"/>
      <c r="C264" s="786" t="s">
        <v>880</v>
      </c>
      <c r="D264" s="1236"/>
      <c r="E264" s="1235"/>
      <c r="F264" s="1235"/>
    </row>
    <row r="265" spans="1:6">
      <c r="A265" s="1225"/>
      <c r="B265" s="1226"/>
      <c r="C265" s="786" t="s">
        <v>881</v>
      </c>
      <c r="D265" s="1236"/>
      <c r="E265" s="1235"/>
      <c r="F265" s="1235"/>
    </row>
    <row r="266" spans="1:6">
      <c r="A266" s="1225"/>
      <c r="B266" s="1226"/>
      <c r="C266" s="786" t="s">
        <v>882</v>
      </c>
      <c r="D266" s="1236"/>
      <c r="E266" s="1235"/>
      <c r="F266" s="1235"/>
    </row>
    <row r="267" spans="1:6">
      <c r="A267" s="1225"/>
      <c r="B267" s="1226"/>
      <c r="C267" s="786" t="s">
        <v>883</v>
      </c>
      <c r="D267" s="1236"/>
      <c r="E267" s="1235"/>
      <c r="F267" s="1235"/>
    </row>
    <row r="268" spans="1:6">
      <c r="A268" s="1225"/>
      <c r="B268" s="1226"/>
      <c r="C268" s="786" t="s">
        <v>884</v>
      </c>
      <c r="D268" s="1236"/>
      <c r="E268" s="1235"/>
      <c r="F268" s="1235"/>
    </row>
    <row r="269" spans="1:6">
      <c r="A269" s="1225"/>
      <c r="B269" s="1226"/>
      <c r="C269" s="786" t="s">
        <v>885</v>
      </c>
      <c r="D269" s="1236"/>
      <c r="E269" s="1235"/>
      <c r="F269" s="1235"/>
    </row>
    <row r="270" spans="1:6">
      <c r="A270" s="1225"/>
      <c r="B270" s="1226"/>
      <c r="C270" s="786" t="s">
        <v>886</v>
      </c>
      <c r="D270" s="1236"/>
      <c r="E270" s="1235"/>
      <c r="F270" s="1235"/>
    </row>
    <row r="271" spans="1:6" s="749" customFormat="1" ht="21.2" customHeight="1">
      <c r="A271" s="750" t="s">
        <v>887</v>
      </c>
      <c r="B271" s="751"/>
      <c r="D271" s="752"/>
      <c r="E271" s="1155"/>
      <c r="F271" s="753"/>
    </row>
    <row r="272" spans="1:6" s="760" customFormat="1">
      <c r="A272" s="1222" t="s">
        <v>888</v>
      </c>
      <c r="B272" s="1223">
        <v>1</v>
      </c>
      <c r="C272" s="787" t="s">
        <v>889</v>
      </c>
      <c r="D272" s="1219" t="s">
        <v>669</v>
      </c>
      <c r="E272" s="1219"/>
      <c r="F272" s="1219"/>
    </row>
    <row r="273" spans="1:6" s="760" customFormat="1">
      <c r="A273" s="1223"/>
      <c r="B273" s="1223"/>
      <c r="C273" s="787" t="s">
        <v>890</v>
      </c>
      <c r="D273" s="1219"/>
      <c r="E273" s="1219"/>
      <c r="F273" s="1219"/>
    </row>
    <row r="274" spans="1:6" s="760" customFormat="1" ht="7.15" customHeight="1">
      <c r="A274" s="761"/>
      <c r="B274" s="761"/>
      <c r="C274" s="787"/>
      <c r="D274" s="764"/>
      <c r="E274" s="765"/>
      <c r="F274" s="765"/>
    </row>
    <row r="275" spans="1:6" s="760" customFormat="1">
      <c r="A275" s="778" t="s">
        <v>891</v>
      </c>
      <c r="B275" s="761">
        <v>1</v>
      </c>
      <c r="C275" s="787" t="s">
        <v>892</v>
      </c>
      <c r="D275" s="1219" t="s">
        <v>666</v>
      </c>
      <c r="E275" s="1219"/>
      <c r="F275" s="1219"/>
    </row>
    <row r="276" spans="1:6" s="760" customFormat="1" ht="7.15" customHeight="1">
      <c r="A276" s="778"/>
      <c r="B276" s="761"/>
      <c r="C276" s="787"/>
      <c r="D276" s="764"/>
      <c r="E276" s="765"/>
      <c r="F276" s="765"/>
    </row>
    <row r="277" spans="1:6" s="760" customFormat="1">
      <c r="A277" s="1222" t="s">
        <v>893</v>
      </c>
      <c r="B277" s="761">
        <v>1</v>
      </c>
      <c r="C277" s="779" t="s">
        <v>894</v>
      </c>
      <c r="D277" s="764" t="s">
        <v>895</v>
      </c>
      <c r="E277" s="765"/>
      <c r="F277" s="765"/>
    </row>
    <row r="278" spans="1:6" s="760" customFormat="1">
      <c r="A278" s="1222"/>
      <c r="B278" s="761"/>
      <c r="C278" s="787" t="s">
        <v>896</v>
      </c>
      <c r="D278" s="764"/>
      <c r="E278" s="1156"/>
      <c r="F278" s="765"/>
    </row>
    <row r="279" spans="1:6" s="760" customFormat="1" ht="7.15" customHeight="1">
      <c r="A279" s="778"/>
      <c r="B279" s="761"/>
      <c r="C279" s="787"/>
      <c r="D279" s="764"/>
      <c r="E279" s="1156"/>
      <c r="F279" s="765"/>
    </row>
    <row r="280" spans="1:6">
      <c r="A280" s="1224" t="s">
        <v>897</v>
      </c>
      <c r="B280" s="1226"/>
      <c r="C280" s="756" t="s">
        <v>657</v>
      </c>
      <c r="D280" s="1236"/>
      <c r="E280" s="1235"/>
      <c r="F280" s="1229"/>
    </row>
    <row r="281" spans="1:6">
      <c r="A281" s="1225"/>
      <c r="B281" s="1226"/>
      <c r="C281" s="756" t="s">
        <v>658</v>
      </c>
      <c r="D281" s="1236"/>
      <c r="E281" s="1235"/>
      <c r="F281" s="1229"/>
    </row>
    <row r="282" spans="1:6">
      <c r="A282" s="1230"/>
      <c r="B282" s="1230">
        <v>1</v>
      </c>
      <c r="C282" s="757" t="s">
        <v>659</v>
      </c>
      <c r="D282" s="1232"/>
      <c r="E282" s="1235"/>
      <c r="F282" s="1235">
        <f>E282*B282</f>
        <v>0</v>
      </c>
    </row>
    <row r="283" spans="1:6">
      <c r="A283" s="1230"/>
      <c r="B283" s="1230"/>
      <c r="C283" s="757" t="s">
        <v>660</v>
      </c>
      <c r="D283" s="1233"/>
      <c r="E283" s="1235"/>
      <c r="F283" s="1235"/>
    </row>
    <row r="284" spans="1:6" ht="15" customHeight="1">
      <c r="A284" s="1230"/>
      <c r="B284" s="1230"/>
      <c r="C284" s="758" t="s">
        <v>661</v>
      </c>
      <c r="D284" s="1233"/>
      <c r="E284" s="1235"/>
      <c r="F284" s="1235"/>
    </row>
    <row r="285" spans="1:6" s="760" customFormat="1">
      <c r="A285" s="1230"/>
      <c r="B285" s="1230"/>
      <c r="C285" s="759" t="s">
        <v>662</v>
      </c>
      <c r="D285" s="1233"/>
      <c r="E285" s="1235"/>
      <c r="F285" s="1235"/>
    </row>
    <row r="286" spans="1:6" s="760" customFormat="1">
      <c r="A286" s="1225"/>
      <c r="B286" s="1231"/>
      <c r="C286" s="757" t="s">
        <v>663</v>
      </c>
      <c r="D286" s="1233"/>
      <c r="E286" s="1240"/>
      <c r="F286" s="1240"/>
    </row>
    <row r="287" spans="1:6" s="760" customFormat="1" ht="7.15" customHeight="1">
      <c r="A287" s="761"/>
      <c r="B287" s="762"/>
      <c r="C287" s="763"/>
      <c r="D287" s="1167"/>
      <c r="E287" s="1156"/>
      <c r="F287" s="1161"/>
    </row>
    <row r="288" spans="1:6" s="788" customFormat="1">
      <c r="A288" s="1241" t="s">
        <v>898</v>
      </c>
      <c r="B288" s="1242">
        <v>1</v>
      </c>
      <c r="C288" s="757" t="s">
        <v>899</v>
      </c>
      <c r="D288" s="1238"/>
      <c r="E288" s="1234"/>
      <c r="F288" s="1234">
        <f>E288*B288</f>
        <v>0</v>
      </c>
    </row>
    <row r="289" spans="1:6">
      <c r="A289" s="1225"/>
      <c r="B289" s="1225"/>
      <c r="C289" s="757" t="s">
        <v>900</v>
      </c>
      <c r="D289" s="1238"/>
      <c r="E289" s="1234"/>
      <c r="F289" s="1234"/>
    </row>
    <row r="290" spans="1:6" ht="60">
      <c r="A290" s="1225"/>
      <c r="B290" s="1225"/>
      <c r="C290" s="759" t="s">
        <v>901</v>
      </c>
      <c r="D290" s="1238"/>
      <c r="E290" s="1234"/>
      <c r="F290" s="1234"/>
    </row>
    <row r="291" spans="1:6" ht="30">
      <c r="A291" s="1225"/>
      <c r="B291" s="1225"/>
      <c r="C291" s="759" t="s">
        <v>902</v>
      </c>
      <c r="D291" s="1238"/>
      <c r="E291" s="1234"/>
      <c r="F291" s="1234"/>
    </row>
    <row r="292" spans="1:6">
      <c r="A292" s="1225"/>
      <c r="B292" s="1225"/>
      <c r="C292" s="759" t="s">
        <v>903</v>
      </c>
      <c r="D292" s="1238"/>
      <c r="E292" s="1234"/>
      <c r="F292" s="1234"/>
    </row>
    <row r="293" spans="1:6">
      <c r="A293" s="1225"/>
      <c r="B293" s="1225"/>
      <c r="C293" s="759" t="s">
        <v>904</v>
      </c>
      <c r="D293" s="1238"/>
      <c r="E293" s="1234"/>
      <c r="F293" s="1234"/>
    </row>
    <row r="294" spans="1:6">
      <c r="A294" s="1225"/>
      <c r="B294" s="1225"/>
      <c r="C294" s="759" t="s">
        <v>905</v>
      </c>
      <c r="D294" s="1238"/>
      <c r="E294" s="1234"/>
      <c r="F294" s="1234"/>
    </row>
    <row r="295" spans="1:6" ht="30">
      <c r="A295" s="1225"/>
      <c r="B295" s="1225"/>
      <c r="C295" s="759" t="s">
        <v>906</v>
      </c>
      <c r="D295" s="1238"/>
      <c r="E295" s="1234"/>
      <c r="F295" s="1234"/>
    </row>
    <row r="296" spans="1:6" ht="45">
      <c r="A296" s="1225"/>
      <c r="B296" s="1225"/>
      <c r="C296" s="759" t="s">
        <v>907</v>
      </c>
      <c r="D296" s="1238"/>
      <c r="E296" s="1234"/>
      <c r="F296" s="1234"/>
    </row>
    <row r="297" spans="1:6">
      <c r="A297" s="1225"/>
      <c r="B297" s="1225"/>
      <c r="C297" s="759" t="s">
        <v>908</v>
      </c>
      <c r="D297" s="1238"/>
      <c r="E297" s="1234"/>
      <c r="F297" s="1234"/>
    </row>
    <row r="298" spans="1:6" ht="45">
      <c r="A298" s="1225"/>
      <c r="B298" s="1225"/>
      <c r="C298" s="759" t="s">
        <v>909</v>
      </c>
      <c r="D298" s="1238"/>
      <c r="E298" s="1234"/>
      <c r="F298" s="1234"/>
    </row>
    <row r="299" spans="1:6">
      <c r="A299" s="1225"/>
      <c r="B299" s="1225"/>
      <c r="C299" s="759" t="s">
        <v>910</v>
      </c>
      <c r="D299" s="1238"/>
      <c r="E299" s="1234"/>
      <c r="F299" s="1234"/>
    </row>
    <row r="300" spans="1:6" ht="30">
      <c r="A300" s="1225"/>
      <c r="B300" s="1225"/>
      <c r="C300" s="759" t="s">
        <v>911</v>
      </c>
      <c r="D300" s="1238"/>
      <c r="E300" s="1234"/>
      <c r="F300" s="1234"/>
    </row>
    <row r="301" spans="1:6">
      <c r="A301" s="1225"/>
      <c r="B301" s="1225"/>
      <c r="C301" s="759" t="s">
        <v>912</v>
      </c>
      <c r="D301" s="1238"/>
      <c r="E301" s="1234"/>
      <c r="F301" s="1234"/>
    </row>
    <row r="302" spans="1:6">
      <c r="A302" s="1225"/>
      <c r="B302" s="1225"/>
      <c r="C302" s="759" t="s">
        <v>913</v>
      </c>
      <c r="D302" s="1238"/>
      <c r="E302" s="1234"/>
      <c r="F302" s="1234"/>
    </row>
    <row r="303" spans="1:6" ht="45">
      <c r="A303" s="1225"/>
      <c r="B303" s="1225"/>
      <c r="C303" s="759" t="s">
        <v>914</v>
      </c>
      <c r="D303" s="1238"/>
      <c r="E303" s="1234"/>
      <c r="F303" s="1234"/>
    </row>
    <row r="304" spans="1:6" ht="30">
      <c r="A304" s="1225"/>
      <c r="B304" s="1225"/>
      <c r="C304" s="759" t="s">
        <v>915</v>
      </c>
      <c r="D304" s="1238"/>
      <c r="E304" s="1234"/>
      <c r="F304" s="1234"/>
    </row>
    <row r="305" spans="1:6" ht="45">
      <c r="A305" s="1225"/>
      <c r="B305" s="1225"/>
      <c r="C305" s="759" t="s">
        <v>916</v>
      </c>
      <c r="D305" s="1238"/>
      <c r="E305" s="1234"/>
      <c r="F305" s="1234"/>
    </row>
    <row r="306" spans="1:6">
      <c r="A306" s="1225"/>
      <c r="B306" s="1225"/>
      <c r="C306" s="759" t="s">
        <v>917</v>
      </c>
      <c r="D306" s="1238"/>
      <c r="E306" s="1234"/>
      <c r="F306" s="1234"/>
    </row>
    <row r="307" spans="1:6">
      <c r="A307" s="1225"/>
      <c r="B307" s="1225"/>
      <c r="C307" s="759" t="s">
        <v>918</v>
      </c>
      <c r="D307" s="1238"/>
      <c r="E307" s="1234"/>
      <c r="F307" s="1234"/>
    </row>
    <row r="308" spans="1:6">
      <c r="A308" s="1225"/>
      <c r="B308" s="1225"/>
      <c r="C308" s="759" t="s">
        <v>919</v>
      </c>
      <c r="D308" s="1238"/>
      <c r="E308" s="1234"/>
      <c r="F308" s="1234"/>
    </row>
    <row r="309" spans="1:6" ht="7.15" customHeight="1">
      <c r="A309" s="783"/>
      <c r="B309" s="783"/>
      <c r="C309" s="759"/>
      <c r="D309" s="1168"/>
      <c r="E309" s="1158"/>
      <c r="F309" s="1162"/>
    </row>
    <row r="310" spans="1:6" ht="45">
      <c r="A310" s="1224" t="s">
        <v>920</v>
      </c>
      <c r="B310" s="1226">
        <v>1</v>
      </c>
      <c r="C310" s="789" t="s">
        <v>921</v>
      </c>
      <c r="D310" s="1239"/>
      <c r="E310" s="1235"/>
      <c r="F310" s="1235">
        <f>E310*B310</f>
        <v>0</v>
      </c>
    </row>
    <row r="311" spans="1:6">
      <c r="A311" s="1225"/>
      <c r="B311" s="1226"/>
      <c r="C311" s="757" t="s">
        <v>922</v>
      </c>
      <c r="D311" s="1239"/>
      <c r="E311" s="1235"/>
      <c r="F311" s="1235"/>
    </row>
    <row r="312" spans="1:6">
      <c r="A312" s="1225"/>
      <c r="B312" s="1226"/>
      <c r="C312" s="777" t="s">
        <v>923</v>
      </c>
      <c r="D312" s="1239"/>
      <c r="E312" s="1235"/>
      <c r="F312" s="1235"/>
    </row>
    <row r="313" spans="1:6">
      <c r="A313" s="1225"/>
      <c r="B313" s="1226"/>
      <c r="C313" s="777" t="s">
        <v>658</v>
      </c>
      <c r="D313" s="1239"/>
      <c r="E313" s="1235"/>
      <c r="F313" s="1235"/>
    </row>
    <row r="314" spans="1:6">
      <c r="A314" s="1225"/>
      <c r="B314" s="1226"/>
      <c r="C314" s="757" t="s">
        <v>674</v>
      </c>
      <c r="D314" s="1239"/>
      <c r="E314" s="1235"/>
      <c r="F314" s="1235"/>
    </row>
    <row r="315" spans="1:6">
      <c r="A315" s="1225"/>
      <c r="B315" s="1226"/>
      <c r="C315" s="758" t="s">
        <v>924</v>
      </c>
      <c r="D315" s="1239"/>
      <c r="E315" s="1235"/>
      <c r="F315" s="1235"/>
    </row>
    <row r="316" spans="1:6">
      <c r="A316" s="1225"/>
      <c r="B316" s="1226"/>
      <c r="C316" s="757" t="s">
        <v>680</v>
      </c>
      <c r="D316" s="1239"/>
      <c r="E316" s="1235"/>
      <c r="F316" s="1235"/>
    </row>
    <row r="317" spans="1:6">
      <c r="A317" s="1225"/>
      <c r="B317" s="1226"/>
      <c r="C317" s="758" t="s">
        <v>925</v>
      </c>
      <c r="D317" s="1239"/>
      <c r="E317" s="1235"/>
      <c r="F317" s="1235"/>
    </row>
    <row r="318" spans="1:6">
      <c r="A318" s="1225"/>
      <c r="B318" s="1226"/>
      <c r="C318" s="758" t="s">
        <v>926</v>
      </c>
      <c r="D318" s="1239"/>
      <c r="E318" s="1235"/>
      <c r="F318" s="1235"/>
    </row>
    <row r="319" spans="1:6" ht="7.15" customHeight="1">
      <c r="A319" s="783"/>
      <c r="C319" s="758"/>
      <c r="D319" s="1169"/>
      <c r="E319" s="1155"/>
      <c r="F319" s="1163"/>
    </row>
    <row r="320" spans="1:6">
      <c r="A320" s="1224" t="s">
        <v>927</v>
      </c>
      <c r="B320" s="1226">
        <v>1</v>
      </c>
      <c r="C320" s="757" t="s">
        <v>928</v>
      </c>
      <c r="D320" s="1239"/>
      <c r="E320" s="1235"/>
      <c r="F320" s="1235">
        <f>E320*B320</f>
        <v>0</v>
      </c>
    </row>
    <row r="321" spans="1:6">
      <c r="A321" s="1225"/>
      <c r="B321" s="1226"/>
      <c r="C321" s="757" t="s">
        <v>929</v>
      </c>
      <c r="D321" s="1239"/>
      <c r="E321" s="1235"/>
      <c r="F321" s="1235"/>
    </row>
    <row r="322" spans="1:6">
      <c r="A322" s="1225"/>
      <c r="B322" s="1226"/>
      <c r="C322" s="777" t="s">
        <v>658</v>
      </c>
      <c r="D322" s="1239"/>
      <c r="E322" s="1235"/>
      <c r="F322" s="1235"/>
    </row>
    <row r="323" spans="1:6">
      <c r="A323" s="1225"/>
      <c r="B323" s="1226"/>
      <c r="C323" s="757" t="s">
        <v>674</v>
      </c>
      <c r="D323" s="1239"/>
      <c r="E323" s="1235"/>
      <c r="F323" s="1235"/>
    </row>
    <row r="324" spans="1:6" ht="30">
      <c r="A324" s="1225"/>
      <c r="B324" s="1226"/>
      <c r="C324" s="758" t="s">
        <v>930</v>
      </c>
      <c r="D324" s="1239"/>
      <c r="E324" s="1235"/>
      <c r="F324" s="1235"/>
    </row>
    <row r="325" spans="1:6" ht="30">
      <c r="A325" s="1225"/>
      <c r="B325" s="1226"/>
      <c r="C325" s="759" t="s">
        <v>931</v>
      </c>
      <c r="D325" s="1239"/>
      <c r="E325" s="1235"/>
      <c r="F325" s="1235"/>
    </row>
    <row r="326" spans="1:6">
      <c r="A326" s="1225"/>
      <c r="B326" s="1226"/>
      <c r="C326" s="757" t="s">
        <v>680</v>
      </c>
      <c r="D326" s="1239"/>
      <c r="E326" s="1235"/>
      <c r="F326" s="1235"/>
    </row>
    <row r="327" spans="1:6">
      <c r="A327" s="1225"/>
      <c r="B327" s="1226"/>
      <c r="C327" s="791" t="s">
        <v>932</v>
      </c>
      <c r="D327" s="1239"/>
      <c r="E327" s="1235"/>
      <c r="F327" s="1235"/>
    </row>
    <row r="328" spans="1:6" ht="30">
      <c r="A328" s="1225"/>
      <c r="B328" s="1226"/>
      <c r="C328" s="758" t="s">
        <v>933</v>
      </c>
      <c r="D328" s="1239"/>
      <c r="E328" s="1235"/>
      <c r="F328" s="1235"/>
    </row>
    <row r="329" spans="1:6">
      <c r="A329" s="1225"/>
      <c r="B329" s="1226"/>
      <c r="C329" s="777" t="s">
        <v>663</v>
      </c>
      <c r="D329" s="1239"/>
      <c r="E329" s="1235"/>
      <c r="F329" s="1235"/>
    </row>
    <row r="330" spans="1:6" ht="14.45" customHeight="1">
      <c r="A330" s="1225"/>
      <c r="B330" s="1226">
        <v>1</v>
      </c>
      <c r="C330" s="757" t="s">
        <v>934</v>
      </c>
      <c r="D330" s="1239"/>
      <c r="E330" s="1235"/>
      <c r="F330" s="1235">
        <f>E330*B330</f>
        <v>0</v>
      </c>
    </row>
    <row r="331" spans="1:6">
      <c r="A331" s="1225"/>
      <c r="B331" s="1226"/>
      <c r="C331" s="758" t="s">
        <v>935</v>
      </c>
      <c r="D331" s="1239"/>
      <c r="E331" s="1235"/>
      <c r="F331" s="1235"/>
    </row>
    <row r="332" spans="1:6">
      <c r="A332" s="1225"/>
      <c r="B332" s="1226"/>
      <c r="C332" s="759" t="s">
        <v>936</v>
      </c>
      <c r="D332" s="1239"/>
      <c r="E332" s="1235"/>
      <c r="F332" s="1235"/>
    </row>
    <row r="333" spans="1:6" ht="30">
      <c r="A333" s="1225"/>
      <c r="B333" s="1226"/>
      <c r="C333" s="759" t="s">
        <v>937</v>
      </c>
      <c r="D333" s="1239"/>
      <c r="E333" s="1235"/>
      <c r="F333" s="1235"/>
    </row>
    <row r="334" spans="1:6">
      <c r="A334" s="1225"/>
      <c r="B334" s="1226"/>
      <c r="C334" s="758" t="s">
        <v>938</v>
      </c>
      <c r="D334" s="1239"/>
      <c r="E334" s="1235"/>
      <c r="F334" s="1235"/>
    </row>
    <row r="335" spans="1:6">
      <c r="A335" s="1225"/>
      <c r="B335" s="1226"/>
      <c r="C335" s="759" t="s">
        <v>939</v>
      </c>
      <c r="D335" s="1239"/>
      <c r="E335" s="1235"/>
      <c r="F335" s="1235"/>
    </row>
    <row r="336" spans="1:6">
      <c r="A336" s="1225"/>
      <c r="B336" s="1226"/>
      <c r="C336" s="759" t="s">
        <v>940</v>
      </c>
      <c r="D336" s="1239"/>
      <c r="E336" s="1235"/>
      <c r="F336" s="1235"/>
    </row>
    <row r="337" spans="1:6" ht="30">
      <c r="A337" s="1225"/>
      <c r="B337" s="1226"/>
      <c r="C337" s="759" t="s">
        <v>941</v>
      </c>
      <c r="D337" s="1239"/>
      <c r="E337" s="1235"/>
      <c r="F337" s="1235"/>
    </row>
    <row r="338" spans="1:6">
      <c r="A338" s="1225"/>
      <c r="B338" s="1226"/>
      <c r="C338" s="792" t="s">
        <v>942</v>
      </c>
      <c r="D338" s="1239"/>
      <c r="E338" s="1235"/>
      <c r="F338" s="1235"/>
    </row>
    <row r="339" spans="1:6">
      <c r="A339" s="1225"/>
      <c r="B339" s="1226"/>
      <c r="C339" s="792" t="s">
        <v>943</v>
      </c>
      <c r="D339" s="1239"/>
      <c r="E339" s="1235"/>
      <c r="F339" s="1235"/>
    </row>
    <row r="340" spans="1:6" ht="7.15" customHeight="1">
      <c r="A340" s="783"/>
      <c r="C340" s="792"/>
      <c r="D340" s="790"/>
      <c r="E340" s="1155"/>
      <c r="F340" s="753"/>
    </row>
    <row r="341" spans="1:6" s="760" customFormat="1">
      <c r="A341" s="1222" t="s">
        <v>944</v>
      </c>
      <c r="B341" s="1223">
        <v>1</v>
      </c>
      <c r="C341" s="763" t="s">
        <v>945</v>
      </c>
      <c r="D341" s="1219" t="s">
        <v>666</v>
      </c>
      <c r="E341" s="1219"/>
      <c r="F341" s="1219"/>
    </row>
    <row r="342" spans="1:6" s="760" customFormat="1">
      <c r="A342" s="1222"/>
      <c r="B342" s="1223"/>
      <c r="C342" s="763" t="s">
        <v>946</v>
      </c>
      <c r="D342" s="1219"/>
      <c r="E342" s="1219"/>
      <c r="F342" s="1219"/>
    </row>
    <row r="343" spans="1:6" s="760" customFormat="1">
      <c r="A343" s="1222"/>
      <c r="B343" s="1223"/>
      <c r="C343" s="763" t="s">
        <v>947</v>
      </c>
      <c r="D343" s="1219"/>
      <c r="E343" s="1219"/>
      <c r="F343" s="1219"/>
    </row>
    <row r="344" spans="1:6" s="760" customFormat="1">
      <c r="A344" s="1222"/>
      <c r="B344" s="1223"/>
      <c r="C344" s="763" t="s">
        <v>948</v>
      </c>
      <c r="D344" s="1219"/>
      <c r="E344" s="1219"/>
      <c r="F344" s="1219"/>
    </row>
    <row r="345" spans="1:6" s="760" customFormat="1" ht="7.15" customHeight="1">
      <c r="A345" s="778"/>
      <c r="B345" s="761"/>
      <c r="C345" s="763"/>
      <c r="D345" s="764"/>
      <c r="E345" s="1156"/>
      <c r="F345" s="765"/>
    </row>
    <row r="346" spans="1:6">
      <c r="A346" s="1224" t="s">
        <v>949</v>
      </c>
      <c r="B346" s="1226">
        <v>1</v>
      </c>
      <c r="C346" s="757" t="s">
        <v>950</v>
      </c>
      <c r="D346" s="1236"/>
      <c r="E346" s="1235"/>
      <c r="F346" s="1235">
        <f>E346*B346</f>
        <v>0</v>
      </c>
    </row>
    <row r="347" spans="1:6">
      <c r="A347" s="1225"/>
      <c r="B347" s="1226"/>
      <c r="C347" s="757" t="s">
        <v>951</v>
      </c>
      <c r="D347" s="1236"/>
      <c r="E347" s="1235"/>
      <c r="F347" s="1235"/>
    </row>
    <row r="348" spans="1:6">
      <c r="A348" s="1225"/>
      <c r="B348" s="1226"/>
      <c r="C348" s="759" t="s">
        <v>952</v>
      </c>
      <c r="D348" s="1236"/>
      <c r="E348" s="1235"/>
      <c r="F348" s="1235"/>
    </row>
    <row r="349" spans="1:6" ht="30">
      <c r="A349" s="1225"/>
      <c r="B349" s="1226"/>
      <c r="C349" s="758" t="s">
        <v>953</v>
      </c>
      <c r="D349" s="1236"/>
      <c r="E349" s="1235"/>
      <c r="F349" s="1235"/>
    </row>
    <row r="350" spans="1:6">
      <c r="A350" s="1225"/>
      <c r="B350" s="1226"/>
      <c r="C350" s="759" t="s">
        <v>954</v>
      </c>
      <c r="D350" s="1236"/>
      <c r="E350" s="1235"/>
      <c r="F350" s="1235"/>
    </row>
    <row r="351" spans="1:6" ht="45">
      <c r="A351" s="1225"/>
      <c r="B351" s="1226"/>
      <c r="C351" s="759" t="s">
        <v>955</v>
      </c>
      <c r="D351" s="1236"/>
      <c r="E351" s="1235"/>
      <c r="F351" s="1235"/>
    </row>
    <row r="352" spans="1:6">
      <c r="A352" s="1225"/>
      <c r="B352" s="1226"/>
      <c r="C352" s="759" t="s">
        <v>956</v>
      </c>
      <c r="D352" s="1236"/>
      <c r="E352" s="1235"/>
      <c r="F352" s="1235"/>
    </row>
    <row r="353" spans="1:6">
      <c r="A353" s="1225"/>
      <c r="B353" s="1226"/>
      <c r="C353" s="759" t="s">
        <v>957</v>
      </c>
      <c r="D353" s="1236"/>
      <c r="E353" s="1235"/>
      <c r="F353" s="1235"/>
    </row>
    <row r="354" spans="1:6">
      <c r="A354" s="1225"/>
      <c r="B354" s="1226"/>
      <c r="C354" s="759" t="s">
        <v>958</v>
      </c>
      <c r="D354" s="1236"/>
      <c r="E354" s="1235"/>
      <c r="F354" s="1235"/>
    </row>
    <row r="355" spans="1:6" ht="30">
      <c r="A355" s="1225"/>
      <c r="B355" s="1226"/>
      <c r="C355" s="759" t="s">
        <v>959</v>
      </c>
      <c r="D355" s="1236"/>
      <c r="E355" s="1235"/>
      <c r="F355" s="1235"/>
    </row>
    <row r="356" spans="1:6" ht="30">
      <c r="A356" s="1225"/>
      <c r="B356" s="1226"/>
      <c r="C356" s="759" t="s">
        <v>960</v>
      </c>
      <c r="D356" s="1236"/>
      <c r="E356" s="1235"/>
      <c r="F356" s="1235"/>
    </row>
    <row r="357" spans="1:6" ht="30">
      <c r="A357" s="1225"/>
      <c r="B357" s="1226"/>
      <c r="C357" s="759" t="s">
        <v>961</v>
      </c>
      <c r="D357" s="1236"/>
      <c r="E357" s="1235"/>
      <c r="F357" s="1235"/>
    </row>
    <row r="358" spans="1:6" ht="45">
      <c r="A358" s="1225"/>
      <c r="B358" s="1226"/>
      <c r="C358" s="759" t="s">
        <v>962</v>
      </c>
      <c r="D358" s="1236"/>
      <c r="E358" s="1235"/>
      <c r="F358" s="1235"/>
    </row>
    <row r="359" spans="1:6" ht="45">
      <c r="A359" s="1225"/>
      <c r="B359" s="1226"/>
      <c r="C359" s="759" t="s">
        <v>963</v>
      </c>
      <c r="D359" s="1236"/>
      <c r="E359" s="1235"/>
      <c r="F359" s="1235"/>
    </row>
    <row r="360" spans="1:6">
      <c r="A360" s="1225"/>
      <c r="B360" s="1226"/>
      <c r="C360" s="759" t="s">
        <v>964</v>
      </c>
      <c r="D360" s="1236"/>
      <c r="E360" s="1235"/>
      <c r="F360" s="1235"/>
    </row>
    <row r="361" spans="1:6">
      <c r="A361" s="1225"/>
      <c r="B361" s="1226"/>
      <c r="C361" s="759" t="s">
        <v>965</v>
      </c>
      <c r="D361" s="1236"/>
      <c r="E361" s="1235"/>
      <c r="F361" s="1235"/>
    </row>
    <row r="362" spans="1:6">
      <c r="A362" s="1225"/>
      <c r="B362" s="1226"/>
      <c r="C362" s="757" t="s">
        <v>663</v>
      </c>
      <c r="D362" s="1236"/>
      <c r="E362" s="1235"/>
      <c r="F362" s="1235"/>
    </row>
    <row r="363" spans="1:6" ht="7.15" customHeight="1">
      <c r="A363" s="783"/>
      <c r="C363" s="757"/>
      <c r="E363" s="1155"/>
      <c r="F363" s="753"/>
    </row>
    <row r="364" spans="1:6" s="760" customFormat="1">
      <c r="A364" s="1222" t="s">
        <v>966</v>
      </c>
      <c r="B364" s="1223">
        <v>1</v>
      </c>
      <c r="C364" s="763" t="s">
        <v>967</v>
      </c>
      <c r="D364" s="1219" t="s">
        <v>666</v>
      </c>
      <c r="E364" s="1219"/>
      <c r="F364" s="1219"/>
    </row>
    <row r="365" spans="1:6" s="760" customFormat="1">
      <c r="A365" s="1222"/>
      <c r="B365" s="1223"/>
      <c r="C365" s="763" t="s">
        <v>951</v>
      </c>
      <c r="D365" s="1219"/>
      <c r="E365" s="1219"/>
      <c r="F365" s="1219"/>
    </row>
    <row r="366" spans="1:6" s="760" customFormat="1" ht="7.15" customHeight="1">
      <c r="A366" s="778"/>
      <c r="B366" s="761"/>
      <c r="C366" s="763"/>
      <c r="D366" s="764"/>
      <c r="E366" s="765"/>
      <c r="F366" s="765"/>
    </row>
    <row r="367" spans="1:6" s="760" customFormat="1">
      <c r="A367" s="1222" t="s">
        <v>968</v>
      </c>
      <c r="B367" s="1223">
        <v>1</v>
      </c>
      <c r="C367" s="763" t="s">
        <v>969</v>
      </c>
      <c r="D367" s="1219" t="s">
        <v>895</v>
      </c>
      <c r="E367" s="1219"/>
      <c r="F367" s="1219"/>
    </row>
    <row r="368" spans="1:6" s="760" customFormat="1">
      <c r="A368" s="1222"/>
      <c r="B368" s="1223"/>
      <c r="C368" s="763" t="s">
        <v>970</v>
      </c>
      <c r="D368" s="1219"/>
      <c r="E368" s="1219"/>
      <c r="F368" s="1219"/>
    </row>
    <row r="369" spans="1:6" s="749" customFormat="1" ht="21.2" customHeight="1">
      <c r="A369" s="750" t="s">
        <v>971</v>
      </c>
      <c r="B369" s="751"/>
      <c r="D369" s="752"/>
      <c r="E369" s="753"/>
      <c r="F369" s="753"/>
    </row>
    <row r="370" spans="1:6" s="760" customFormat="1">
      <c r="A370" s="1222" t="s">
        <v>972</v>
      </c>
      <c r="B370" s="1223">
        <v>1</v>
      </c>
      <c r="C370" s="763" t="s">
        <v>973</v>
      </c>
      <c r="D370" s="1219" t="s">
        <v>666</v>
      </c>
      <c r="E370" s="1219"/>
      <c r="F370" s="1219"/>
    </row>
    <row r="371" spans="1:6" s="760" customFormat="1">
      <c r="A371" s="1222"/>
      <c r="B371" s="1223"/>
      <c r="C371" s="763" t="s">
        <v>974</v>
      </c>
      <c r="D371" s="1219"/>
      <c r="E371" s="1219"/>
      <c r="F371" s="1219"/>
    </row>
    <row r="372" spans="1:6" s="760" customFormat="1" ht="7.15" customHeight="1">
      <c r="A372" s="778"/>
      <c r="B372" s="761"/>
      <c r="C372" s="763"/>
      <c r="D372" s="764"/>
      <c r="E372" s="1156"/>
      <c r="F372" s="765"/>
    </row>
    <row r="373" spans="1:6">
      <c r="A373" s="1224" t="s">
        <v>975</v>
      </c>
      <c r="B373" s="1226">
        <v>1</v>
      </c>
      <c r="C373" s="757" t="s">
        <v>928</v>
      </c>
      <c r="D373" s="1236"/>
      <c r="E373" s="1235"/>
      <c r="F373" s="1235">
        <f>E373*B373</f>
        <v>0</v>
      </c>
    </row>
    <row r="374" spans="1:6">
      <c r="A374" s="1225"/>
      <c r="B374" s="1226"/>
      <c r="C374" s="777" t="s">
        <v>976</v>
      </c>
      <c r="D374" s="1236"/>
      <c r="E374" s="1235"/>
      <c r="F374" s="1235"/>
    </row>
    <row r="375" spans="1:6">
      <c r="A375" s="1225"/>
      <c r="B375" s="1226"/>
      <c r="C375" s="757" t="s">
        <v>658</v>
      </c>
      <c r="D375" s="1236"/>
      <c r="E375" s="1235"/>
      <c r="F375" s="1235"/>
    </row>
    <row r="376" spans="1:6">
      <c r="A376" s="1225"/>
      <c r="B376" s="1226"/>
      <c r="C376" s="757" t="s">
        <v>674</v>
      </c>
      <c r="D376" s="1236"/>
      <c r="E376" s="1235"/>
      <c r="F376" s="1235"/>
    </row>
    <row r="377" spans="1:6" ht="30">
      <c r="A377" s="1225"/>
      <c r="B377" s="1226"/>
      <c r="C377" s="759" t="s">
        <v>977</v>
      </c>
      <c r="D377" s="1236"/>
      <c r="E377" s="1235"/>
      <c r="F377" s="1235"/>
    </row>
    <row r="378" spans="1:6">
      <c r="A378" s="1225"/>
      <c r="B378" s="1226"/>
      <c r="C378" s="757" t="s">
        <v>978</v>
      </c>
      <c r="D378" s="1236"/>
      <c r="E378" s="1235"/>
      <c r="F378" s="1235"/>
    </row>
    <row r="379" spans="1:6" ht="30">
      <c r="A379" s="1225"/>
      <c r="B379" s="1226"/>
      <c r="C379" s="758" t="s">
        <v>979</v>
      </c>
      <c r="D379" s="1236"/>
      <c r="E379" s="1235"/>
      <c r="F379" s="1235"/>
    </row>
    <row r="380" spans="1:6">
      <c r="A380" s="1225"/>
      <c r="B380" s="1226"/>
      <c r="C380" s="759" t="s">
        <v>980</v>
      </c>
      <c r="D380" s="1236"/>
      <c r="E380" s="1235"/>
      <c r="F380" s="1235"/>
    </row>
    <row r="381" spans="1:6">
      <c r="A381" s="1225"/>
      <c r="B381" s="1226"/>
      <c r="C381" s="759" t="s">
        <v>981</v>
      </c>
      <c r="D381" s="1236"/>
      <c r="E381" s="1235"/>
      <c r="F381" s="1235"/>
    </row>
    <row r="382" spans="1:6">
      <c r="A382" s="1225"/>
      <c r="B382" s="1226"/>
      <c r="C382" s="757" t="s">
        <v>868</v>
      </c>
      <c r="D382" s="1236"/>
      <c r="E382" s="1235"/>
      <c r="F382" s="1235"/>
    </row>
    <row r="383" spans="1:6" s="749" customFormat="1" ht="21.2" customHeight="1">
      <c r="A383" s="750" t="s">
        <v>982</v>
      </c>
      <c r="B383" s="751"/>
      <c r="D383" s="752"/>
      <c r="E383" s="1155"/>
      <c r="F383" s="753"/>
    </row>
    <row r="384" spans="1:6" s="760" customFormat="1">
      <c r="A384" s="1222" t="s">
        <v>983</v>
      </c>
      <c r="B384" s="1223">
        <v>1</v>
      </c>
      <c r="C384" s="787" t="s">
        <v>984</v>
      </c>
      <c r="D384" s="1219" t="s">
        <v>669</v>
      </c>
      <c r="E384" s="1219"/>
      <c r="F384" s="1219"/>
    </row>
    <row r="385" spans="1:6" s="760" customFormat="1">
      <c r="A385" s="1222"/>
      <c r="B385" s="1223"/>
      <c r="C385" s="787" t="s">
        <v>985</v>
      </c>
      <c r="D385" s="1219"/>
      <c r="E385" s="1219"/>
      <c r="F385" s="1219"/>
    </row>
    <row r="386" spans="1:6" s="760" customFormat="1">
      <c r="A386" s="1222"/>
      <c r="B386" s="1223"/>
      <c r="C386" s="787" t="s">
        <v>986</v>
      </c>
      <c r="D386" s="1219"/>
      <c r="E386" s="1219"/>
      <c r="F386" s="1219"/>
    </row>
    <row r="387" spans="1:6" s="760" customFormat="1">
      <c r="A387" s="1222"/>
      <c r="B387" s="1223"/>
      <c r="C387" s="787" t="s">
        <v>987</v>
      </c>
      <c r="D387" s="1219"/>
      <c r="E387" s="1219"/>
      <c r="F387" s="1219"/>
    </row>
    <row r="388" spans="1:6" s="760" customFormat="1">
      <c r="A388" s="1222"/>
      <c r="B388" s="1223"/>
      <c r="C388" s="787" t="s">
        <v>684</v>
      </c>
      <c r="D388" s="1219"/>
      <c r="E388" s="1219"/>
      <c r="F388" s="1219"/>
    </row>
    <row r="389" spans="1:6" s="760" customFormat="1" ht="7.15" customHeight="1">
      <c r="A389" s="778"/>
      <c r="B389" s="761"/>
      <c r="C389" s="787"/>
      <c r="D389" s="764"/>
      <c r="E389" s="765"/>
      <c r="F389" s="765"/>
    </row>
    <row r="390" spans="1:6" s="760" customFormat="1">
      <c r="A390" s="1222" t="s">
        <v>988</v>
      </c>
      <c r="B390" s="1223">
        <v>1</v>
      </c>
      <c r="C390" s="763" t="s">
        <v>989</v>
      </c>
      <c r="D390" s="1219" t="s">
        <v>990</v>
      </c>
      <c r="E390" s="1219"/>
      <c r="F390" s="1219"/>
    </row>
    <row r="391" spans="1:6" s="760" customFormat="1">
      <c r="A391" s="1222"/>
      <c r="B391" s="1223"/>
      <c r="C391" s="763" t="s">
        <v>991</v>
      </c>
      <c r="D391" s="1219"/>
      <c r="E391" s="1219"/>
      <c r="F391" s="1219"/>
    </row>
    <row r="392" spans="1:6" s="760" customFormat="1">
      <c r="A392" s="1222"/>
      <c r="B392" s="1223"/>
      <c r="C392" s="769" t="s">
        <v>992</v>
      </c>
      <c r="D392" s="1219"/>
      <c r="E392" s="1219"/>
      <c r="F392" s="1219"/>
    </row>
    <row r="393" spans="1:6" s="760" customFormat="1">
      <c r="A393" s="1222"/>
      <c r="B393" s="1223"/>
      <c r="C393" s="769" t="s">
        <v>993</v>
      </c>
      <c r="D393" s="1219"/>
      <c r="E393" s="1219"/>
      <c r="F393" s="1219"/>
    </row>
    <row r="394" spans="1:6" s="760" customFormat="1">
      <c r="A394" s="1222"/>
      <c r="B394" s="1223"/>
      <c r="C394" s="769" t="s">
        <v>994</v>
      </c>
      <c r="D394" s="1219"/>
      <c r="E394" s="1219"/>
      <c r="F394" s="1219"/>
    </row>
    <row r="395" spans="1:6" s="760" customFormat="1">
      <c r="A395" s="1222"/>
      <c r="B395" s="1223"/>
      <c r="C395" s="769" t="s">
        <v>995</v>
      </c>
      <c r="D395" s="1219"/>
      <c r="E395" s="1219"/>
      <c r="F395" s="1219"/>
    </row>
    <row r="396" spans="1:6" s="760" customFormat="1" ht="7.15" customHeight="1">
      <c r="A396" s="778"/>
      <c r="B396" s="761"/>
      <c r="C396" s="769"/>
      <c r="D396" s="764"/>
      <c r="E396" s="765"/>
      <c r="F396" s="765"/>
    </row>
    <row r="397" spans="1:6" s="760" customFormat="1">
      <c r="A397" s="1222" t="s">
        <v>996</v>
      </c>
      <c r="B397" s="1223">
        <v>1</v>
      </c>
      <c r="C397" s="787" t="s">
        <v>997</v>
      </c>
      <c r="D397" s="1219" t="s">
        <v>666</v>
      </c>
      <c r="E397" s="1219"/>
      <c r="F397" s="1219"/>
    </row>
    <row r="398" spans="1:6" s="760" customFormat="1">
      <c r="A398" s="1222"/>
      <c r="B398" s="1223"/>
      <c r="C398" s="787" t="s">
        <v>998</v>
      </c>
      <c r="D398" s="1219"/>
      <c r="E398" s="1219"/>
      <c r="F398" s="1219"/>
    </row>
    <row r="399" spans="1:6" s="760" customFormat="1">
      <c r="A399" s="1222"/>
      <c r="B399" s="1223"/>
      <c r="C399" s="787" t="s">
        <v>999</v>
      </c>
      <c r="D399" s="1219"/>
      <c r="E399" s="1219"/>
      <c r="F399" s="1219"/>
    </row>
    <row r="400" spans="1:6" s="760" customFormat="1">
      <c r="A400" s="1222"/>
      <c r="B400" s="1223"/>
      <c r="C400" s="787" t="s">
        <v>1000</v>
      </c>
      <c r="D400" s="1219"/>
      <c r="E400" s="1219"/>
      <c r="F400" s="1219"/>
    </row>
    <row r="401" spans="1:6" s="749" customFormat="1" ht="21.2" customHeight="1">
      <c r="A401" s="750" t="s">
        <v>1001</v>
      </c>
      <c r="B401" s="751"/>
      <c r="D401" s="752"/>
      <c r="E401" s="753"/>
      <c r="F401" s="753"/>
    </row>
    <row r="402" spans="1:6" s="760" customFormat="1">
      <c r="A402" s="1222" t="s">
        <v>1002</v>
      </c>
      <c r="B402" s="1223">
        <v>1</v>
      </c>
      <c r="C402" s="763" t="s">
        <v>1003</v>
      </c>
      <c r="D402" s="1219" t="s">
        <v>1004</v>
      </c>
      <c r="E402" s="1219"/>
      <c r="F402" s="1219"/>
    </row>
    <row r="403" spans="1:6" s="760" customFormat="1">
      <c r="A403" s="1222"/>
      <c r="B403" s="1223"/>
      <c r="C403" s="763" t="s">
        <v>1005</v>
      </c>
      <c r="D403" s="1219"/>
      <c r="E403" s="1219"/>
      <c r="F403" s="1219"/>
    </row>
    <row r="404" spans="1:6" s="760" customFormat="1" ht="30">
      <c r="A404" s="1222"/>
      <c r="B404" s="1223"/>
      <c r="C404" s="769" t="s">
        <v>1006</v>
      </c>
      <c r="D404" s="1219"/>
      <c r="E404" s="1219"/>
      <c r="F404" s="1219"/>
    </row>
    <row r="405" spans="1:6" s="760" customFormat="1" ht="30">
      <c r="A405" s="1222"/>
      <c r="B405" s="1223"/>
      <c r="C405" s="769" t="s">
        <v>1007</v>
      </c>
      <c r="D405" s="1219"/>
      <c r="E405" s="1219"/>
      <c r="F405" s="1219"/>
    </row>
    <row r="406" spans="1:6" s="760" customFormat="1" ht="30">
      <c r="A406" s="1222"/>
      <c r="B406" s="1223"/>
      <c r="C406" s="769" t="s">
        <v>1008</v>
      </c>
      <c r="D406" s="1219"/>
      <c r="E406" s="1219"/>
      <c r="F406" s="1219"/>
    </row>
    <row r="407" spans="1:6" s="760" customFormat="1" ht="7.15" customHeight="1">
      <c r="A407" s="778"/>
      <c r="B407" s="761"/>
      <c r="C407" s="793"/>
      <c r="D407" s="764"/>
      <c r="E407" s="765"/>
      <c r="F407" s="765"/>
    </row>
    <row r="408" spans="1:6" s="760" customFormat="1">
      <c r="A408" s="1222" t="s">
        <v>1009</v>
      </c>
      <c r="B408" s="1223">
        <v>1</v>
      </c>
      <c r="C408" s="763" t="s">
        <v>1010</v>
      </c>
      <c r="D408" s="1219" t="s">
        <v>669</v>
      </c>
      <c r="E408" s="1219"/>
      <c r="F408" s="1219"/>
    </row>
    <row r="409" spans="1:6" s="760" customFormat="1">
      <c r="A409" s="1222"/>
      <c r="B409" s="1223"/>
      <c r="C409" s="763" t="s">
        <v>1011</v>
      </c>
      <c r="D409" s="1219"/>
      <c r="E409" s="1219"/>
      <c r="F409" s="1219"/>
    </row>
    <row r="410" spans="1:6" s="760" customFormat="1">
      <c r="A410" s="1222"/>
      <c r="B410" s="1223"/>
      <c r="C410" s="763" t="s">
        <v>658</v>
      </c>
      <c r="D410" s="1219"/>
      <c r="E410" s="1219"/>
      <c r="F410" s="1219"/>
    </row>
    <row r="411" spans="1:6" s="760" customFormat="1">
      <c r="A411" s="1222"/>
      <c r="B411" s="1223"/>
      <c r="C411" s="769" t="s">
        <v>1012</v>
      </c>
      <c r="D411" s="1219"/>
      <c r="E411" s="1219"/>
      <c r="F411" s="1219"/>
    </row>
    <row r="412" spans="1:6" s="760" customFormat="1">
      <c r="A412" s="1222"/>
      <c r="B412" s="1223"/>
      <c r="C412" s="769" t="s">
        <v>830</v>
      </c>
      <c r="D412" s="1219"/>
      <c r="E412" s="1219"/>
      <c r="F412" s="1219"/>
    </row>
    <row r="413" spans="1:6" s="760" customFormat="1">
      <c r="A413" s="1222"/>
      <c r="B413" s="1223"/>
      <c r="C413" s="769" t="s">
        <v>1013</v>
      </c>
      <c r="D413" s="1219"/>
      <c r="E413" s="1219"/>
      <c r="F413" s="1219"/>
    </row>
    <row r="414" spans="1:6" s="760" customFormat="1">
      <c r="A414" s="1222"/>
      <c r="B414" s="1223"/>
      <c r="C414" s="769" t="s">
        <v>1014</v>
      </c>
      <c r="D414" s="1219"/>
      <c r="E414" s="1219"/>
      <c r="F414" s="1219"/>
    </row>
    <row r="415" spans="1:6" s="760" customFormat="1">
      <c r="A415" s="1222"/>
      <c r="B415" s="1223"/>
      <c r="C415" s="769" t="s">
        <v>1015</v>
      </c>
      <c r="D415" s="1219"/>
      <c r="E415" s="1219"/>
      <c r="F415" s="1219"/>
    </row>
    <row r="416" spans="1:6" s="760" customFormat="1">
      <c r="A416" s="1222"/>
      <c r="B416" s="1223"/>
      <c r="C416" s="769" t="s">
        <v>1016</v>
      </c>
      <c r="D416" s="1219"/>
      <c r="E416" s="1219"/>
      <c r="F416" s="1219"/>
    </row>
    <row r="417" spans="1:6" s="760" customFormat="1" ht="30">
      <c r="A417" s="1222"/>
      <c r="B417" s="1223"/>
      <c r="C417" s="769" t="s">
        <v>1017</v>
      </c>
      <c r="D417" s="1219"/>
      <c r="E417" s="1219"/>
      <c r="F417" s="1219"/>
    </row>
    <row r="418" spans="1:6" s="760" customFormat="1">
      <c r="A418" s="1222"/>
      <c r="B418" s="1223"/>
      <c r="C418" s="769" t="s">
        <v>1018</v>
      </c>
      <c r="D418" s="1219"/>
      <c r="E418" s="1219"/>
      <c r="F418" s="1219"/>
    </row>
    <row r="419" spans="1:6" s="760" customFormat="1">
      <c r="A419" s="1222"/>
      <c r="B419" s="1223"/>
      <c r="C419" s="769" t="s">
        <v>1019</v>
      </c>
      <c r="D419" s="1219"/>
      <c r="E419" s="1219"/>
      <c r="F419" s="1219"/>
    </row>
    <row r="420" spans="1:6" s="760" customFormat="1">
      <c r="A420" s="1222"/>
      <c r="B420" s="1223"/>
      <c r="C420" s="769" t="s">
        <v>1020</v>
      </c>
      <c r="D420" s="1219"/>
      <c r="E420" s="1219"/>
      <c r="F420" s="1219"/>
    </row>
    <row r="421" spans="1:6" s="760" customFormat="1" ht="30">
      <c r="A421" s="1222"/>
      <c r="B421" s="1223"/>
      <c r="C421" s="769" t="s">
        <v>1021</v>
      </c>
      <c r="D421" s="1219"/>
      <c r="E421" s="1219"/>
      <c r="F421" s="1219"/>
    </row>
    <row r="422" spans="1:6" s="760" customFormat="1">
      <c r="A422" s="1222"/>
      <c r="B422" s="1223"/>
      <c r="C422" s="763" t="s">
        <v>1022</v>
      </c>
      <c r="D422" s="1219"/>
      <c r="E422" s="1219"/>
      <c r="F422" s="1219"/>
    </row>
    <row r="423" spans="1:6" s="760" customFormat="1">
      <c r="A423" s="1222"/>
      <c r="B423" s="1223"/>
      <c r="C423" s="769" t="s">
        <v>1023</v>
      </c>
      <c r="D423" s="1219"/>
      <c r="E423" s="1219"/>
      <c r="F423" s="1219"/>
    </row>
    <row r="424" spans="1:6" s="760" customFormat="1">
      <c r="A424" s="1222"/>
      <c r="B424" s="1223"/>
      <c r="C424" s="763" t="s">
        <v>1024</v>
      </c>
      <c r="D424" s="1219"/>
      <c r="E424" s="1219"/>
      <c r="F424" s="1219"/>
    </row>
    <row r="425" spans="1:6" s="760" customFormat="1" ht="7.15" customHeight="1">
      <c r="A425" s="778"/>
      <c r="B425" s="761"/>
      <c r="C425" s="763"/>
      <c r="D425" s="764"/>
      <c r="E425" s="765"/>
      <c r="F425" s="765"/>
    </row>
    <row r="426" spans="1:6" s="760" customFormat="1">
      <c r="A426" s="778" t="s">
        <v>1025</v>
      </c>
      <c r="B426" s="761">
        <v>1</v>
      </c>
      <c r="C426" s="769" t="s">
        <v>1026</v>
      </c>
      <c r="D426" s="1219" t="s">
        <v>666</v>
      </c>
      <c r="E426" s="1219"/>
      <c r="F426" s="1219"/>
    </row>
    <row r="427" spans="1:6" s="749" customFormat="1" ht="21.2" customHeight="1">
      <c r="A427" s="750" t="s">
        <v>1027</v>
      </c>
      <c r="B427" s="751"/>
      <c r="D427" s="752"/>
      <c r="E427" s="753"/>
      <c r="F427" s="753"/>
    </row>
    <row r="428" spans="1:6" s="760" customFormat="1">
      <c r="A428" s="1222" t="s">
        <v>1028</v>
      </c>
      <c r="B428" s="1223">
        <v>1</v>
      </c>
      <c r="C428" s="763" t="s">
        <v>1029</v>
      </c>
      <c r="D428" s="1219" t="s">
        <v>666</v>
      </c>
      <c r="E428" s="1219"/>
      <c r="F428" s="1219"/>
    </row>
    <row r="429" spans="1:6" s="760" customFormat="1">
      <c r="A429" s="1222"/>
      <c r="B429" s="1223"/>
      <c r="C429" s="763" t="s">
        <v>1030</v>
      </c>
      <c r="D429" s="1219"/>
      <c r="E429" s="1219"/>
      <c r="F429" s="1219"/>
    </row>
    <row r="430" spans="1:6" s="760" customFormat="1">
      <c r="A430" s="1222"/>
      <c r="B430" s="1223"/>
      <c r="C430" s="763" t="s">
        <v>1031</v>
      </c>
      <c r="D430" s="1219"/>
      <c r="E430" s="1219"/>
      <c r="F430" s="1219"/>
    </row>
    <row r="431" spans="1:6" s="760" customFormat="1">
      <c r="A431" s="1222"/>
      <c r="B431" s="1223"/>
      <c r="C431" s="763" t="s">
        <v>1032</v>
      </c>
      <c r="D431" s="1219"/>
      <c r="E431" s="1219"/>
      <c r="F431" s="1219"/>
    </row>
    <row r="432" spans="1:6" s="760" customFormat="1">
      <c r="A432" s="1222"/>
      <c r="B432" s="1223"/>
      <c r="C432" s="763" t="s">
        <v>868</v>
      </c>
      <c r="D432" s="1219"/>
      <c r="E432" s="1219"/>
      <c r="F432" s="1219"/>
    </row>
    <row r="433" spans="1:6" s="760" customFormat="1" ht="7.15" customHeight="1">
      <c r="A433" s="778"/>
      <c r="B433" s="761"/>
      <c r="C433" s="763"/>
      <c r="D433" s="764"/>
      <c r="E433" s="1156"/>
      <c r="F433" s="765"/>
    </row>
    <row r="434" spans="1:6">
      <c r="A434" s="1224" t="s">
        <v>1033</v>
      </c>
      <c r="B434" s="1226">
        <v>1</v>
      </c>
      <c r="C434" s="757" t="s">
        <v>1034</v>
      </c>
      <c r="D434" s="1236"/>
      <c r="E434" s="1235"/>
      <c r="F434" s="1235">
        <f>E434*B434</f>
        <v>0</v>
      </c>
    </row>
    <row r="435" spans="1:6">
      <c r="A435" s="1225"/>
      <c r="B435" s="1226"/>
      <c r="C435" s="777" t="s">
        <v>1035</v>
      </c>
      <c r="D435" s="1236"/>
      <c r="E435" s="1235"/>
      <c r="F435" s="1235"/>
    </row>
    <row r="436" spans="1:6">
      <c r="A436" s="1225"/>
      <c r="B436" s="1226"/>
      <c r="C436" s="777" t="s">
        <v>1036</v>
      </c>
      <c r="D436" s="1236"/>
      <c r="E436" s="1235"/>
      <c r="F436" s="1235"/>
    </row>
    <row r="437" spans="1:6">
      <c r="A437" s="1225"/>
      <c r="B437" s="1226"/>
      <c r="C437" s="777" t="s">
        <v>658</v>
      </c>
      <c r="D437" s="1236"/>
      <c r="E437" s="1235"/>
      <c r="F437" s="1235"/>
    </row>
    <row r="438" spans="1:6">
      <c r="A438" s="1225"/>
      <c r="B438" s="1226"/>
      <c r="C438" s="757" t="s">
        <v>674</v>
      </c>
      <c r="D438" s="1236"/>
      <c r="E438" s="1235"/>
      <c r="F438" s="1235"/>
    </row>
    <row r="439" spans="1:6">
      <c r="A439" s="1225"/>
      <c r="B439" s="1226"/>
      <c r="C439" s="758" t="s">
        <v>1037</v>
      </c>
      <c r="D439" s="1236"/>
      <c r="E439" s="1235"/>
      <c r="F439" s="1235"/>
    </row>
    <row r="440" spans="1:6" ht="16.149999999999999" customHeight="1">
      <c r="A440" s="1225"/>
      <c r="B440" s="1226"/>
      <c r="C440" s="759" t="s">
        <v>1038</v>
      </c>
      <c r="D440" s="1236"/>
      <c r="E440" s="1235"/>
      <c r="F440" s="1235"/>
    </row>
    <row r="441" spans="1:6" ht="30">
      <c r="A441" s="1225"/>
      <c r="B441" s="1226"/>
      <c r="C441" s="759" t="s">
        <v>1039</v>
      </c>
      <c r="D441" s="1236"/>
      <c r="E441" s="1235"/>
      <c r="F441" s="1235"/>
    </row>
    <row r="442" spans="1:6" ht="30">
      <c r="A442" s="1225"/>
      <c r="B442" s="1226"/>
      <c r="C442" s="758" t="s">
        <v>679</v>
      </c>
      <c r="D442" s="1236"/>
      <c r="E442" s="1235"/>
      <c r="F442" s="1235"/>
    </row>
    <row r="443" spans="1:6">
      <c r="A443" s="1225"/>
      <c r="B443" s="1226"/>
      <c r="C443" s="792" t="s">
        <v>776</v>
      </c>
      <c r="D443" s="1236"/>
      <c r="E443" s="1235"/>
      <c r="F443" s="1235"/>
    </row>
    <row r="444" spans="1:6" ht="30">
      <c r="A444" s="1225"/>
      <c r="B444" s="1226"/>
      <c r="C444" s="773" t="s">
        <v>1040</v>
      </c>
      <c r="D444" s="1236"/>
      <c r="E444" s="1235"/>
      <c r="F444" s="1235"/>
    </row>
    <row r="445" spans="1:6">
      <c r="A445" s="1225"/>
      <c r="B445" s="1226"/>
      <c r="C445" s="757" t="s">
        <v>680</v>
      </c>
      <c r="D445" s="1236"/>
      <c r="E445" s="1235"/>
      <c r="F445" s="1235"/>
    </row>
    <row r="446" spans="1:6" ht="45">
      <c r="A446" s="1225"/>
      <c r="B446" s="1226"/>
      <c r="C446" s="759" t="s">
        <v>1041</v>
      </c>
      <c r="D446" s="1236"/>
      <c r="E446" s="1235"/>
      <c r="F446" s="1235"/>
    </row>
    <row r="447" spans="1:6" ht="30">
      <c r="A447" s="1225"/>
      <c r="B447" s="1226"/>
      <c r="C447" s="759" t="s">
        <v>1042</v>
      </c>
      <c r="D447" s="1236"/>
      <c r="E447" s="1235"/>
      <c r="F447" s="1235"/>
    </row>
    <row r="448" spans="1:6">
      <c r="A448" s="1225"/>
      <c r="B448" s="1226"/>
      <c r="C448" s="757" t="s">
        <v>684</v>
      </c>
      <c r="D448" s="1236"/>
      <c r="E448" s="1235"/>
      <c r="F448" s="1235"/>
    </row>
    <row r="449" spans="1:6" ht="7.15" customHeight="1">
      <c r="A449" s="783"/>
      <c r="C449" s="757"/>
      <c r="E449" s="1155"/>
      <c r="F449" s="753"/>
    </row>
    <row r="450" spans="1:6" s="760" customFormat="1">
      <c r="A450" s="778" t="s">
        <v>1043</v>
      </c>
      <c r="B450" s="761"/>
      <c r="C450" s="763" t="s">
        <v>1044</v>
      </c>
      <c r="D450" s="1219" t="s">
        <v>1045</v>
      </c>
      <c r="E450" s="1219"/>
      <c r="F450" s="1219"/>
    </row>
    <row r="451" spans="1:6" s="760" customFormat="1" ht="7.15" customHeight="1">
      <c r="A451" s="778"/>
      <c r="B451" s="761"/>
      <c r="C451" s="763"/>
      <c r="D451" s="764"/>
      <c r="E451" s="1156"/>
      <c r="F451" s="765"/>
    </row>
    <row r="452" spans="1:6">
      <c r="A452" s="1224" t="s">
        <v>1046</v>
      </c>
      <c r="B452" s="1226">
        <v>1</v>
      </c>
      <c r="C452" s="757" t="s">
        <v>1047</v>
      </c>
      <c r="D452" s="1238"/>
      <c r="E452" s="1234"/>
      <c r="F452" s="1234">
        <f>E452*B452</f>
        <v>0</v>
      </c>
    </row>
    <row r="453" spans="1:6">
      <c r="A453" s="1225"/>
      <c r="B453" s="1226"/>
      <c r="C453" s="777" t="s">
        <v>1048</v>
      </c>
      <c r="D453" s="1238"/>
      <c r="E453" s="1234"/>
      <c r="F453" s="1234"/>
    </row>
    <row r="454" spans="1:6">
      <c r="A454" s="1225"/>
      <c r="B454" s="1226"/>
      <c r="C454" s="777" t="s">
        <v>658</v>
      </c>
      <c r="D454" s="1238"/>
      <c r="E454" s="1234"/>
      <c r="F454" s="1234"/>
    </row>
    <row r="455" spans="1:6">
      <c r="A455" s="1225"/>
      <c r="B455" s="1226"/>
      <c r="C455" s="757" t="s">
        <v>674</v>
      </c>
      <c r="D455" s="1238"/>
      <c r="E455" s="1234"/>
      <c r="F455" s="1234"/>
    </row>
    <row r="456" spans="1:6">
      <c r="A456" s="1225"/>
      <c r="B456" s="1226"/>
      <c r="C456" s="758" t="s">
        <v>1049</v>
      </c>
      <c r="D456" s="1238"/>
      <c r="E456" s="1234"/>
      <c r="F456" s="1234"/>
    </row>
    <row r="457" spans="1:6" ht="30">
      <c r="A457" s="1225"/>
      <c r="B457" s="1226"/>
      <c r="C457" s="758" t="s">
        <v>1050</v>
      </c>
      <c r="D457" s="1238"/>
      <c r="E457" s="1234"/>
      <c r="F457" s="1234"/>
    </row>
    <row r="458" spans="1:6" ht="30">
      <c r="A458" s="1225"/>
      <c r="B458" s="1226"/>
      <c r="C458" s="758" t="s">
        <v>1051</v>
      </c>
      <c r="D458" s="1238"/>
      <c r="E458" s="1234"/>
      <c r="F458" s="1234"/>
    </row>
    <row r="459" spans="1:6">
      <c r="A459" s="1225"/>
      <c r="B459" s="1226"/>
      <c r="C459" s="759" t="s">
        <v>676</v>
      </c>
      <c r="D459" s="1238"/>
      <c r="E459" s="1234"/>
      <c r="F459" s="1234"/>
    </row>
    <row r="460" spans="1:6" ht="30">
      <c r="A460" s="1225"/>
      <c r="B460" s="1226"/>
      <c r="C460" s="758" t="s">
        <v>679</v>
      </c>
      <c r="D460" s="1238"/>
      <c r="E460" s="1234"/>
      <c r="F460" s="1234"/>
    </row>
    <row r="461" spans="1:6">
      <c r="A461" s="1225"/>
      <c r="B461" s="1226"/>
      <c r="C461" s="773" t="s">
        <v>776</v>
      </c>
      <c r="D461" s="1238"/>
      <c r="E461" s="1234"/>
      <c r="F461" s="1234"/>
    </row>
    <row r="462" spans="1:6" ht="30">
      <c r="A462" s="1225"/>
      <c r="B462" s="1226"/>
      <c r="C462" s="773" t="s">
        <v>1040</v>
      </c>
      <c r="D462" s="1238"/>
      <c r="E462" s="1234"/>
      <c r="F462" s="1234"/>
    </row>
    <row r="463" spans="1:6">
      <c r="A463" s="1225"/>
      <c r="B463" s="1226"/>
      <c r="C463" s="757" t="s">
        <v>680</v>
      </c>
      <c r="D463" s="1238"/>
      <c r="E463" s="1234"/>
      <c r="F463" s="1234"/>
    </row>
    <row r="464" spans="1:6">
      <c r="A464" s="1225"/>
      <c r="B464" s="1226"/>
      <c r="C464" s="759" t="s">
        <v>1052</v>
      </c>
      <c r="D464" s="1238"/>
      <c r="E464" s="1234"/>
      <c r="F464" s="1234"/>
    </row>
    <row r="465" spans="1:6">
      <c r="A465" s="1225"/>
      <c r="B465" s="1226"/>
      <c r="C465" s="759" t="s">
        <v>683</v>
      </c>
      <c r="D465" s="1238"/>
      <c r="E465" s="1234"/>
      <c r="F465" s="1234"/>
    </row>
    <row r="466" spans="1:6">
      <c r="A466" s="1225"/>
      <c r="B466" s="1226"/>
      <c r="C466" s="757" t="s">
        <v>684</v>
      </c>
      <c r="D466" s="1238"/>
      <c r="E466" s="1234"/>
      <c r="F466" s="1234"/>
    </row>
    <row r="467" spans="1:6" ht="7.15" customHeight="1">
      <c r="A467" s="783"/>
      <c r="C467" s="757"/>
      <c r="D467" s="764"/>
      <c r="E467" s="1156"/>
      <c r="F467" s="765"/>
    </row>
    <row r="468" spans="1:6" s="760" customFormat="1" ht="30">
      <c r="A468" s="1222" t="s">
        <v>1053</v>
      </c>
      <c r="B468" s="1223">
        <v>1</v>
      </c>
      <c r="C468" s="763" t="s">
        <v>686</v>
      </c>
      <c r="D468" s="1219" t="s">
        <v>669</v>
      </c>
      <c r="E468" s="1219"/>
      <c r="F468" s="1219"/>
    </row>
    <row r="469" spans="1:6" s="760" customFormat="1">
      <c r="A469" s="1222"/>
      <c r="B469" s="1223"/>
      <c r="C469" s="763" t="s">
        <v>687</v>
      </c>
      <c r="D469" s="1219"/>
      <c r="E469" s="1219"/>
      <c r="F469" s="1219"/>
    </row>
    <row r="470" spans="1:6" s="760" customFormat="1">
      <c r="A470" s="1222"/>
      <c r="B470" s="1223"/>
      <c r="C470" s="769" t="s">
        <v>1054</v>
      </c>
      <c r="D470" s="1219"/>
      <c r="E470" s="1219"/>
      <c r="F470" s="1219"/>
    </row>
    <row r="471" spans="1:6" s="760" customFormat="1" ht="30">
      <c r="A471" s="1222"/>
      <c r="B471" s="1223"/>
      <c r="C471" s="769" t="s">
        <v>689</v>
      </c>
      <c r="D471" s="1219"/>
      <c r="E471" s="1219"/>
      <c r="F471" s="1219"/>
    </row>
    <row r="472" spans="1:6" s="760" customFormat="1">
      <c r="A472" s="1222"/>
      <c r="B472" s="1223"/>
      <c r="C472" s="769" t="s">
        <v>690</v>
      </c>
      <c r="D472" s="1219"/>
      <c r="E472" s="1219"/>
      <c r="F472" s="1219"/>
    </row>
    <row r="473" spans="1:6" s="760" customFormat="1">
      <c r="A473" s="1222"/>
      <c r="B473" s="1223"/>
      <c r="C473" s="769" t="s">
        <v>1055</v>
      </c>
      <c r="D473" s="1219"/>
      <c r="E473" s="1219"/>
      <c r="F473" s="1219"/>
    </row>
    <row r="474" spans="1:6" s="760" customFormat="1" ht="7.15" customHeight="1">
      <c r="A474" s="778"/>
      <c r="B474" s="761"/>
      <c r="C474" s="794"/>
      <c r="D474" s="764"/>
      <c r="E474" s="1156"/>
      <c r="F474" s="765"/>
    </row>
    <row r="475" spans="1:6" ht="30">
      <c r="A475" s="1224" t="s">
        <v>1056</v>
      </c>
      <c r="B475" s="1226">
        <v>1</v>
      </c>
      <c r="C475" s="757" t="s">
        <v>1057</v>
      </c>
      <c r="D475" s="1236"/>
      <c r="E475" s="1235"/>
      <c r="F475" s="1235">
        <f>E475*B475</f>
        <v>0</v>
      </c>
    </row>
    <row r="476" spans="1:6">
      <c r="A476" s="1225"/>
      <c r="B476" s="1226"/>
      <c r="C476" s="757" t="s">
        <v>694</v>
      </c>
      <c r="D476" s="1236"/>
      <c r="E476" s="1235"/>
      <c r="F476" s="1235"/>
    </row>
    <row r="477" spans="1:6">
      <c r="A477" s="1225"/>
      <c r="B477" s="1226"/>
      <c r="C477" s="795" t="s">
        <v>695</v>
      </c>
      <c r="D477" s="1236"/>
      <c r="E477" s="1235"/>
      <c r="F477" s="1235"/>
    </row>
    <row r="478" spans="1:6" ht="45">
      <c r="A478" s="1225"/>
      <c r="B478" s="1226"/>
      <c r="C478" s="758" t="s">
        <v>1058</v>
      </c>
      <c r="D478" s="1236"/>
      <c r="E478" s="1235"/>
      <c r="F478" s="1235"/>
    </row>
    <row r="479" spans="1:6" ht="30">
      <c r="A479" s="1225"/>
      <c r="B479" s="1226"/>
      <c r="C479" s="771" t="s">
        <v>1059</v>
      </c>
      <c r="D479" s="1236"/>
      <c r="E479" s="1235"/>
      <c r="F479" s="1235"/>
    </row>
    <row r="480" spans="1:6" ht="30">
      <c r="A480" s="1225"/>
      <c r="B480" s="1226"/>
      <c r="C480" s="771" t="s">
        <v>1060</v>
      </c>
      <c r="D480" s="1236"/>
      <c r="E480" s="1235"/>
      <c r="F480" s="1235"/>
    </row>
    <row r="481" spans="1:6" ht="74.45" customHeight="1">
      <c r="A481" s="1225"/>
      <c r="B481" s="1226"/>
      <c r="C481" s="758" t="s">
        <v>1061</v>
      </c>
      <c r="D481" s="1236"/>
      <c r="E481" s="1235"/>
      <c r="F481" s="1235"/>
    </row>
    <row r="482" spans="1:6">
      <c r="A482" s="1225"/>
      <c r="B482" s="1226"/>
      <c r="C482" s="759" t="s">
        <v>700</v>
      </c>
      <c r="D482" s="1236"/>
      <c r="E482" s="1235"/>
      <c r="F482" s="1235"/>
    </row>
    <row r="483" spans="1:6" ht="75">
      <c r="A483" s="1225"/>
      <c r="B483" s="1226"/>
      <c r="C483" s="758" t="s">
        <v>1062</v>
      </c>
      <c r="D483" s="1236"/>
      <c r="E483" s="1235"/>
      <c r="F483" s="1235"/>
    </row>
    <row r="484" spans="1:6" ht="75">
      <c r="A484" s="1225"/>
      <c r="B484" s="1226"/>
      <c r="C484" s="758" t="s">
        <v>1063</v>
      </c>
      <c r="D484" s="1236"/>
      <c r="E484" s="1235"/>
      <c r="F484" s="1235"/>
    </row>
    <row r="485" spans="1:6" ht="60">
      <c r="A485" s="1225"/>
      <c r="B485" s="1226"/>
      <c r="C485" s="758" t="s">
        <v>1064</v>
      </c>
      <c r="D485" s="1236"/>
      <c r="E485" s="1235"/>
      <c r="F485" s="1235"/>
    </row>
    <row r="486" spans="1:6" ht="30">
      <c r="A486" s="1225"/>
      <c r="B486" s="1226"/>
      <c r="C486" s="759" t="s">
        <v>704</v>
      </c>
      <c r="D486" s="1236"/>
      <c r="E486" s="1235"/>
      <c r="F486" s="1235"/>
    </row>
    <row r="487" spans="1:6" ht="30">
      <c r="A487" s="1225"/>
      <c r="B487" s="1226"/>
      <c r="C487" s="759" t="s">
        <v>705</v>
      </c>
      <c r="D487" s="1236"/>
      <c r="E487" s="1235"/>
      <c r="F487" s="1235"/>
    </row>
    <row r="488" spans="1:6">
      <c r="A488" s="1225"/>
      <c r="B488" s="1226"/>
      <c r="C488" s="759" t="s">
        <v>706</v>
      </c>
      <c r="D488" s="1236"/>
      <c r="E488" s="1235"/>
      <c r="F488" s="1235"/>
    </row>
    <row r="489" spans="1:6" ht="45">
      <c r="A489" s="1225"/>
      <c r="B489" s="1226"/>
      <c r="C489" s="759" t="s">
        <v>707</v>
      </c>
      <c r="D489" s="1236"/>
      <c r="E489" s="1235"/>
      <c r="F489" s="1235"/>
    </row>
    <row r="490" spans="1:6" ht="60">
      <c r="A490" s="1225"/>
      <c r="B490" s="1226"/>
      <c r="C490" s="758" t="s">
        <v>1065</v>
      </c>
      <c r="D490" s="1236"/>
      <c r="E490" s="1235"/>
      <c r="F490" s="1235"/>
    </row>
    <row r="491" spans="1:6">
      <c r="A491" s="1225"/>
      <c r="B491" s="1226"/>
      <c r="C491" s="759" t="s">
        <v>709</v>
      </c>
      <c r="D491" s="1236"/>
      <c r="E491" s="1235"/>
      <c r="F491" s="1235"/>
    </row>
    <row r="492" spans="1:6" ht="30">
      <c r="A492" s="1225"/>
      <c r="B492" s="1226"/>
      <c r="C492" s="759" t="s">
        <v>710</v>
      </c>
      <c r="D492" s="1236"/>
      <c r="E492" s="1235"/>
      <c r="F492" s="1235"/>
    </row>
    <row r="493" spans="1:6" ht="58.15" customHeight="1">
      <c r="A493" s="1225"/>
      <c r="B493" s="1226"/>
      <c r="C493" s="759" t="s">
        <v>1066</v>
      </c>
      <c r="D493" s="1236"/>
      <c r="E493" s="1235"/>
      <c r="F493" s="1235"/>
    </row>
    <row r="494" spans="1:6" ht="45">
      <c r="A494" s="1225"/>
      <c r="B494" s="1226"/>
      <c r="C494" s="758" t="s">
        <v>1067</v>
      </c>
      <c r="D494" s="1236"/>
      <c r="E494" s="1235"/>
      <c r="F494" s="1235"/>
    </row>
    <row r="495" spans="1:6" ht="90">
      <c r="A495" s="1225"/>
      <c r="B495" s="1226"/>
      <c r="C495" s="758" t="s">
        <v>1068</v>
      </c>
      <c r="D495" s="1236"/>
      <c r="E495" s="1235"/>
      <c r="F495" s="1235"/>
    </row>
    <row r="496" spans="1:6" ht="90">
      <c r="A496" s="1225"/>
      <c r="B496" s="1226"/>
      <c r="C496" s="758" t="s">
        <v>1069</v>
      </c>
      <c r="D496" s="1236"/>
      <c r="E496" s="1235"/>
      <c r="F496" s="1235"/>
    </row>
    <row r="497" spans="1:6">
      <c r="A497" s="1225"/>
      <c r="B497" s="1226"/>
      <c r="C497" s="759" t="s">
        <v>715</v>
      </c>
      <c r="D497" s="1236"/>
      <c r="E497" s="1235"/>
      <c r="F497" s="1235"/>
    </row>
    <row r="498" spans="1:6" ht="45">
      <c r="A498" s="1225"/>
      <c r="B498" s="1226"/>
      <c r="C498" s="758" t="s">
        <v>1070</v>
      </c>
      <c r="D498" s="1236"/>
      <c r="E498" s="1235"/>
      <c r="F498" s="1235"/>
    </row>
    <row r="499" spans="1:6" ht="60">
      <c r="A499" s="1225"/>
      <c r="B499" s="1226"/>
      <c r="C499" s="758" t="s">
        <v>1071</v>
      </c>
      <c r="D499" s="1236"/>
      <c r="E499" s="1235"/>
      <c r="F499" s="1235"/>
    </row>
    <row r="500" spans="1:6" ht="45">
      <c r="A500" s="1225"/>
      <c r="B500" s="1226"/>
      <c r="C500" s="758" t="s">
        <v>1072</v>
      </c>
      <c r="D500" s="1236"/>
      <c r="E500" s="1235"/>
      <c r="F500" s="1235"/>
    </row>
    <row r="501" spans="1:6" ht="45">
      <c r="A501" s="1225"/>
      <c r="B501" s="1226"/>
      <c r="C501" s="759" t="s">
        <v>719</v>
      </c>
      <c r="D501" s="1236"/>
      <c r="E501" s="1235"/>
      <c r="F501" s="1235"/>
    </row>
    <row r="502" spans="1:6">
      <c r="A502" s="1225"/>
      <c r="B502" s="1226"/>
      <c r="C502" s="795" t="s">
        <v>720</v>
      </c>
      <c r="D502" s="1236"/>
      <c r="E502" s="1235"/>
      <c r="F502" s="1235"/>
    </row>
    <row r="503" spans="1:6" ht="45">
      <c r="A503" s="1225"/>
      <c r="B503" s="1226"/>
      <c r="C503" s="759" t="s">
        <v>721</v>
      </c>
      <c r="D503" s="1236"/>
      <c r="E503" s="1235"/>
      <c r="F503" s="1235"/>
    </row>
    <row r="504" spans="1:6" ht="30">
      <c r="A504" s="1225"/>
      <c r="B504" s="1226"/>
      <c r="C504" s="759" t="s">
        <v>722</v>
      </c>
      <c r="D504" s="1236"/>
      <c r="E504" s="1235"/>
      <c r="F504" s="1235"/>
    </row>
    <row r="505" spans="1:6" ht="45">
      <c r="A505" s="1225"/>
      <c r="B505" s="1226"/>
      <c r="C505" s="759" t="s">
        <v>723</v>
      </c>
      <c r="D505" s="1236"/>
      <c r="E505" s="1235"/>
      <c r="F505" s="1235"/>
    </row>
    <row r="506" spans="1:6" ht="14.45" customHeight="1">
      <c r="A506" s="1225"/>
      <c r="B506" s="1226"/>
      <c r="C506" s="758" t="s">
        <v>724</v>
      </c>
      <c r="D506" s="1236"/>
      <c r="E506" s="1235"/>
      <c r="F506" s="1235"/>
    </row>
    <row r="507" spans="1:6" ht="45">
      <c r="A507" s="1225"/>
      <c r="B507" s="1226"/>
      <c r="C507" s="759" t="s">
        <v>725</v>
      </c>
      <c r="D507" s="1236"/>
      <c r="E507" s="1235"/>
      <c r="F507" s="1235"/>
    </row>
    <row r="508" spans="1:6" ht="45">
      <c r="A508" s="1225"/>
      <c r="B508" s="1226"/>
      <c r="C508" s="758" t="s">
        <v>1073</v>
      </c>
      <c r="D508" s="1236"/>
      <c r="E508" s="1235"/>
      <c r="F508" s="1235"/>
    </row>
    <row r="509" spans="1:6">
      <c r="A509" s="1225"/>
      <c r="B509" s="1226"/>
      <c r="C509" s="759" t="s">
        <v>727</v>
      </c>
      <c r="D509" s="1236"/>
      <c r="E509" s="1235"/>
      <c r="F509" s="1235"/>
    </row>
    <row r="510" spans="1:6">
      <c r="A510" s="1225"/>
      <c r="B510" s="1226"/>
      <c r="C510" s="759" t="s">
        <v>728</v>
      </c>
      <c r="D510" s="1236"/>
      <c r="E510" s="1235"/>
      <c r="F510" s="1235"/>
    </row>
    <row r="511" spans="1:6" ht="30">
      <c r="A511" s="1225"/>
      <c r="B511" s="1226"/>
      <c r="C511" s="759" t="s">
        <v>729</v>
      </c>
      <c r="D511" s="1236"/>
      <c r="E511" s="1235"/>
      <c r="F511" s="1235"/>
    </row>
    <row r="512" spans="1:6">
      <c r="A512" s="1225"/>
      <c r="B512" s="1226"/>
      <c r="C512" s="795" t="s">
        <v>730</v>
      </c>
      <c r="D512" s="1236"/>
      <c r="E512" s="1235"/>
      <c r="F512" s="1235"/>
    </row>
    <row r="513" spans="1:6" ht="45">
      <c r="A513" s="1225"/>
      <c r="B513" s="1226"/>
      <c r="C513" s="759" t="s">
        <v>731</v>
      </c>
      <c r="D513" s="1236"/>
      <c r="E513" s="1235"/>
      <c r="F513" s="1235"/>
    </row>
    <row r="514" spans="1:6" ht="45">
      <c r="A514" s="1225"/>
      <c r="B514" s="1226"/>
      <c r="C514" s="759" t="s">
        <v>732</v>
      </c>
      <c r="D514" s="1236"/>
      <c r="E514" s="1235"/>
      <c r="F514" s="1235"/>
    </row>
    <row r="515" spans="1:6" ht="16.899999999999999" customHeight="1">
      <c r="A515" s="1225"/>
      <c r="B515" s="1226"/>
      <c r="C515" s="771" t="s">
        <v>734</v>
      </c>
      <c r="D515" s="1236"/>
      <c r="E515" s="1235"/>
      <c r="F515" s="1235"/>
    </row>
    <row r="516" spans="1:6" ht="30">
      <c r="A516" s="1225"/>
      <c r="B516" s="1226"/>
      <c r="C516" s="759" t="s">
        <v>1074</v>
      </c>
      <c r="D516" s="1236"/>
      <c r="E516" s="1235"/>
      <c r="F516" s="1235"/>
    </row>
    <row r="517" spans="1:6">
      <c r="A517" s="1225"/>
      <c r="B517" s="1226"/>
      <c r="C517" s="759" t="s">
        <v>736</v>
      </c>
      <c r="D517" s="1236"/>
      <c r="E517" s="1235"/>
      <c r="F517" s="1235"/>
    </row>
    <row r="518" spans="1:6" ht="30">
      <c r="A518" s="1225"/>
      <c r="B518" s="1226"/>
      <c r="C518" s="759" t="s">
        <v>737</v>
      </c>
      <c r="D518" s="1236"/>
      <c r="E518" s="1235"/>
      <c r="F518" s="1235"/>
    </row>
    <row r="519" spans="1:6" ht="15" customHeight="1">
      <c r="A519" s="1225"/>
      <c r="B519" s="1226"/>
      <c r="C519" s="759" t="s">
        <v>738</v>
      </c>
      <c r="D519" s="1236"/>
      <c r="E519" s="1235"/>
      <c r="F519" s="1235"/>
    </row>
    <row r="520" spans="1:6">
      <c r="A520" s="1225"/>
      <c r="B520" s="1226"/>
      <c r="C520" s="795" t="s">
        <v>741</v>
      </c>
      <c r="D520" s="1236"/>
      <c r="E520" s="1235"/>
      <c r="F520" s="1235"/>
    </row>
    <row r="521" spans="1:6">
      <c r="A521" s="1225"/>
      <c r="B521" s="1226"/>
      <c r="C521" s="759" t="s">
        <v>1075</v>
      </c>
      <c r="D521" s="1236"/>
      <c r="E521" s="1235"/>
      <c r="F521" s="1235"/>
    </row>
    <row r="522" spans="1:6">
      <c r="A522" s="1225"/>
      <c r="B522" s="1226"/>
      <c r="C522" s="759" t="s">
        <v>1076</v>
      </c>
      <c r="D522" s="1236"/>
      <c r="E522" s="1235"/>
      <c r="F522" s="1235"/>
    </row>
    <row r="523" spans="1:6" ht="30">
      <c r="A523" s="1225"/>
      <c r="B523" s="1226"/>
      <c r="C523" s="759" t="s">
        <v>1077</v>
      </c>
      <c r="D523" s="1236"/>
      <c r="E523" s="1235"/>
      <c r="F523" s="1235"/>
    </row>
    <row r="524" spans="1:6">
      <c r="A524" s="1225"/>
      <c r="B524" s="1226"/>
      <c r="C524" s="772" t="s">
        <v>499</v>
      </c>
      <c r="D524" s="1236"/>
      <c r="E524" s="1235"/>
      <c r="F524" s="1235"/>
    </row>
    <row r="525" spans="1:6" ht="30">
      <c r="A525" s="1225"/>
      <c r="B525" s="1226"/>
      <c r="C525" s="758" t="s">
        <v>1078</v>
      </c>
      <c r="D525" s="1236"/>
      <c r="E525" s="1235"/>
      <c r="F525" s="1235"/>
    </row>
    <row r="526" spans="1:6" ht="30">
      <c r="A526" s="1225"/>
      <c r="B526" s="1226"/>
      <c r="C526" s="759" t="s">
        <v>1079</v>
      </c>
      <c r="D526" s="1236"/>
      <c r="E526" s="1235"/>
      <c r="F526" s="1235"/>
    </row>
    <row r="527" spans="1:6" ht="30">
      <c r="A527" s="1225"/>
      <c r="B527" s="1226"/>
      <c r="C527" s="758" t="s">
        <v>1080</v>
      </c>
      <c r="D527" s="1236"/>
      <c r="E527" s="1235"/>
      <c r="F527" s="1235"/>
    </row>
    <row r="528" spans="1:6">
      <c r="A528" s="1225"/>
      <c r="B528" s="1226"/>
      <c r="C528" s="759" t="s">
        <v>1081</v>
      </c>
      <c r="D528" s="1236"/>
      <c r="E528" s="1235"/>
      <c r="F528" s="1235"/>
    </row>
    <row r="529" spans="1:6">
      <c r="A529" s="1225"/>
      <c r="B529" s="1226"/>
      <c r="C529" s="759" t="s">
        <v>1082</v>
      </c>
      <c r="D529" s="1236"/>
      <c r="E529" s="1235"/>
      <c r="F529" s="1235"/>
    </row>
    <row r="530" spans="1:6">
      <c r="A530" s="1225"/>
      <c r="B530" s="1226"/>
      <c r="C530" s="759" t="s">
        <v>750</v>
      </c>
      <c r="D530" s="1236"/>
      <c r="E530" s="1235"/>
      <c r="F530" s="1235"/>
    </row>
    <row r="531" spans="1:6" ht="30">
      <c r="A531" s="1225"/>
      <c r="B531" s="1226"/>
      <c r="C531" s="759" t="s">
        <v>751</v>
      </c>
      <c r="D531" s="1236"/>
      <c r="E531" s="1235"/>
      <c r="F531" s="1235"/>
    </row>
    <row r="532" spans="1:6">
      <c r="A532" s="1225"/>
      <c r="B532" s="1226"/>
      <c r="C532" s="759" t="s">
        <v>752</v>
      </c>
      <c r="D532" s="1236"/>
      <c r="E532" s="1235"/>
      <c r="F532" s="1235"/>
    </row>
    <row r="533" spans="1:6">
      <c r="A533" s="1225"/>
      <c r="B533" s="1226"/>
      <c r="C533" s="759" t="s">
        <v>753</v>
      </c>
      <c r="D533" s="1236"/>
      <c r="E533" s="1235"/>
      <c r="F533" s="1235"/>
    </row>
    <row r="534" spans="1:6">
      <c r="A534" s="1225"/>
      <c r="B534" s="1226"/>
      <c r="C534" s="795" t="s">
        <v>754</v>
      </c>
      <c r="D534" s="1236"/>
      <c r="E534" s="1235"/>
      <c r="F534" s="1235"/>
    </row>
    <row r="535" spans="1:6" ht="30">
      <c r="A535" s="1225"/>
      <c r="B535" s="1226"/>
      <c r="C535" s="758" t="s">
        <v>755</v>
      </c>
      <c r="D535" s="1236"/>
      <c r="E535" s="1235"/>
      <c r="F535" s="1235"/>
    </row>
    <row r="536" spans="1:6">
      <c r="A536" s="1225"/>
      <c r="B536" s="1226"/>
      <c r="C536" s="759" t="s">
        <v>756</v>
      </c>
      <c r="D536" s="1236"/>
      <c r="E536" s="1235"/>
      <c r="F536" s="1235"/>
    </row>
    <row r="537" spans="1:6" ht="30">
      <c r="A537" s="1225"/>
      <c r="B537" s="1226"/>
      <c r="C537" s="758" t="s">
        <v>1083</v>
      </c>
      <c r="D537" s="1236"/>
      <c r="E537" s="1235"/>
      <c r="F537" s="1235"/>
    </row>
    <row r="538" spans="1:6">
      <c r="A538" s="1225"/>
      <c r="B538" s="1226"/>
      <c r="C538" s="795" t="s">
        <v>759</v>
      </c>
      <c r="D538" s="1236"/>
      <c r="E538" s="1235"/>
      <c r="F538" s="1235"/>
    </row>
    <row r="539" spans="1:6" ht="15" customHeight="1">
      <c r="A539" s="1225"/>
      <c r="B539" s="1226"/>
      <c r="C539" s="759" t="s">
        <v>1084</v>
      </c>
      <c r="D539" s="1236"/>
      <c r="E539" s="1235"/>
      <c r="F539" s="1235"/>
    </row>
    <row r="540" spans="1:6" ht="30">
      <c r="A540" s="1225"/>
      <c r="B540" s="1226"/>
      <c r="C540" s="758" t="s">
        <v>761</v>
      </c>
      <c r="D540" s="1236"/>
      <c r="E540" s="1235"/>
      <c r="F540" s="1235"/>
    </row>
    <row r="541" spans="1:6" ht="30">
      <c r="A541" s="1225"/>
      <c r="B541" s="1226"/>
      <c r="C541" s="759" t="s">
        <v>763</v>
      </c>
      <c r="D541" s="1236"/>
      <c r="E541" s="1235"/>
      <c r="F541" s="1235"/>
    </row>
    <row r="542" spans="1:6">
      <c r="A542" s="1225"/>
      <c r="B542" s="1226"/>
      <c r="C542" s="795" t="s">
        <v>764</v>
      </c>
      <c r="D542" s="1236"/>
      <c r="E542" s="1235"/>
      <c r="F542" s="1235"/>
    </row>
    <row r="543" spans="1:6">
      <c r="A543" s="1225"/>
      <c r="B543" s="1226"/>
      <c r="C543" s="759" t="s">
        <v>765</v>
      </c>
      <c r="D543" s="1236"/>
      <c r="E543" s="1235"/>
      <c r="F543" s="1235"/>
    </row>
    <row r="544" spans="1:6" ht="30">
      <c r="A544" s="1225"/>
      <c r="B544" s="1226"/>
      <c r="C544" s="759" t="s">
        <v>1085</v>
      </c>
      <c r="D544" s="1236"/>
      <c r="E544" s="1235"/>
      <c r="F544" s="1235"/>
    </row>
    <row r="545" spans="1:6">
      <c r="A545" s="1225"/>
      <c r="B545" s="1226"/>
      <c r="C545" s="759" t="s">
        <v>767</v>
      </c>
      <c r="D545" s="1236"/>
      <c r="E545" s="1235"/>
      <c r="F545" s="1235"/>
    </row>
    <row r="546" spans="1:6">
      <c r="A546" s="1225"/>
      <c r="B546" s="1226"/>
      <c r="C546" s="759" t="s">
        <v>1086</v>
      </c>
      <c r="D546" s="1236"/>
      <c r="E546" s="1235"/>
      <c r="F546" s="1235"/>
    </row>
    <row r="547" spans="1:6">
      <c r="A547" s="1225"/>
      <c r="B547" s="1226"/>
      <c r="C547" s="795" t="s">
        <v>769</v>
      </c>
      <c r="D547" s="1236"/>
      <c r="E547" s="1235"/>
      <c r="F547" s="1235"/>
    </row>
    <row r="548" spans="1:6">
      <c r="A548" s="1225"/>
      <c r="B548" s="1226"/>
      <c r="C548" s="759" t="s">
        <v>770</v>
      </c>
      <c r="D548" s="1236"/>
      <c r="E548" s="1235"/>
      <c r="F548" s="1235"/>
    </row>
    <row r="549" spans="1:6">
      <c r="A549" s="1225"/>
      <c r="B549" s="1226"/>
      <c r="C549" s="795" t="s">
        <v>772</v>
      </c>
      <c r="D549" s="1236"/>
      <c r="E549" s="1235"/>
      <c r="F549" s="1235"/>
    </row>
    <row r="550" spans="1:6">
      <c r="A550" s="1225"/>
      <c r="B550" s="1226"/>
      <c r="C550" s="757" t="s">
        <v>773</v>
      </c>
      <c r="D550" s="1236"/>
      <c r="E550" s="1235"/>
      <c r="F550" s="1235"/>
    </row>
    <row r="551" spans="1:6" ht="60">
      <c r="A551" s="1225"/>
      <c r="B551" s="1226"/>
      <c r="C551" s="759" t="s">
        <v>774</v>
      </c>
      <c r="D551" s="1236"/>
      <c r="E551" s="1235"/>
      <c r="F551" s="1235"/>
    </row>
    <row r="552" spans="1:6" ht="45">
      <c r="A552" s="1225"/>
      <c r="B552" s="1226"/>
      <c r="C552" s="759" t="s">
        <v>775</v>
      </c>
      <c r="D552" s="1236"/>
      <c r="E552" s="1235"/>
      <c r="F552" s="1235"/>
    </row>
    <row r="553" spans="1:6">
      <c r="A553" s="1225"/>
      <c r="B553" s="1226"/>
      <c r="C553" s="773" t="s">
        <v>776</v>
      </c>
      <c r="D553" s="1236"/>
      <c r="E553" s="1235"/>
      <c r="F553" s="1235"/>
    </row>
    <row r="554" spans="1:6">
      <c r="A554" s="1225"/>
      <c r="B554" s="1226"/>
      <c r="C554" s="773" t="s">
        <v>1087</v>
      </c>
      <c r="D554" s="1236"/>
      <c r="E554" s="1235"/>
      <c r="F554" s="1235"/>
    </row>
    <row r="555" spans="1:6">
      <c r="C555" s="776" t="s">
        <v>778</v>
      </c>
      <c r="D555" s="1165"/>
      <c r="E555" s="1155"/>
      <c r="F555" s="1163"/>
    </row>
    <row r="556" spans="1:6">
      <c r="A556" s="1237"/>
      <c r="B556" s="1226">
        <v>2</v>
      </c>
      <c r="C556" s="777" t="s">
        <v>1088</v>
      </c>
      <c r="D556" s="1236"/>
      <c r="E556" s="1235"/>
      <c r="F556" s="1235">
        <f>E556*B556</f>
        <v>0</v>
      </c>
    </row>
    <row r="557" spans="1:6">
      <c r="A557" s="1237"/>
      <c r="B557" s="1226"/>
      <c r="C557" s="777" t="s">
        <v>780</v>
      </c>
      <c r="D557" s="1236"/>
      <c r="E557" s="1235"/>
      <c r="F557" s="1235"/>
    </row>
    <row r="558" spans="1:6">
      <c r="A558" s="1237"/>
      <c r="B558" s="1226">
        <v>2</v>
      </c>
      <c r="C558" s="757" t="s">
        <v>779</v>
      </c>
      <c r="D558" s="1236"/>
      <c r="E558" s="1235"/>
      <c r="F558" s="1235">
        <f>E558*B558</f>
        <v>0</v>
      </c>
    </row>
    <row r="559" spans="1:6">
      <c r="A559" s="1237"/>
      <c r="B559" s="1226"/>
      <c r="C559" s="777" t="s">
        <v>780</v>
      </c>
      <c r="D559" s="1236"/>
      <c r="E559" s="1235"/>
      <c r="F559" s="1235"/>
    </row>
    <row r="560" spans="1:6">
      <c r="A560" s="1237"/>
      <c r="B560" s="1226">
        <v>2</v>
      </c>
      <c r="C560" s="757" t="s">
        <v>781</v>
      </c>
      <c r="D560" s="1236"/>
      <c r="E560" s="1235"/>
      <c r="F560" s="1235">
        <f>E560*B560</f>
        <v>0</v>
      </c>
    </row>
    <row r="561" spans="1:6">
      <c r="A561" s="1237"/>
      <c r="B561" s="1226"/>
      <c r="C561" s="777" t="s">
        <v>780</v>
      </c>
      <c r="D561" s="1236"/>
      <c r="E561" s="1235"/>
      <c r="F561" s="1235"/>
    </row>
    <row r="562" spans="1:6">
      <c r="B562" s="761">
        <v>1</v>
      </c>
      <c r="C562" s="782" t="s">
        <v>782</v>
      </c>
      <c r="D562" s="1219" t="s">
        <v>666</v>
      </c>
      <c r="E562" s="1219"/>
      <c r="F562" s="1219"/>
    </row>
    <row r="563" spans="1:6" ht="7.15" customHeight="1">
      <c r="B563" s="761"/>
      <c r="C563" s="782"/>
      <c r="D563" s="764"/>
      <c r="E563" s="1155"/>
      <c r="F563" s="753"/>
    </row>
    <row r="564" spans="1:6">
      <c r="A564" s="1224" t="s">
        <v>1089</v>
      </c>
      <c r="B564" s="1226">
        <v>1</v>
      </c>
      <c r="C564" s="757" t="s">
        <v>784</v>
      </c>
      <c r="D564" s="1236"/>
      <c r="E564" s="1235"/>
      <c r="F564" s="1235">
        <f>E564*B564</f>
        <v>0</v>
      </c>
    </row>
    <row r="565" spans="1:6">
      <c r="A565" s="1225"/>
      <c r="B565" s="1226"/>
      <c r="C565" s="777" t="s">
        <v>1090</v>
      </c>
      <c r="D565" s="1236"/>
      <c r="E565" s="1235"/>
      <c r="F565" s="1235"/>
    </row>
    <row r="566" spans="1:6">
      <c r="A566" s="1225"/>
      <c r="B566" s="1226"/>
      <c r="C566" s="777" t="s">
        <v>658</v>
      </c>
      <c r="D566" s="1236"/>
      <c r="E566" s="1235"/>
      <c r="F566" s="1235"/>
    </row>
    <row r="567" spans="1:6">
      <c r="A567" s="1225"/>
      <c r="B567" s="1226"/>
      <c r="C567" s="757" t="s">
        <v>674</v>
      </c>
      <c r="D567" s="1236"/>
      <c r="E567" s="1235"/>
      <c r="F567" s="1235"/>
    </row>
    <row r="568" spans="1:6" ht="45">
      <c r="A568" s="1225"/>
      <c r="B568" s="1226"/>
      <c r="C568" s="758" t="s">
        <v>1091</v>
      </c>
      <c r="D568" s="1236"/>
      <c r="E568" s="1235"/>
      <c r="F568" s="1235"/>
    </row>
    <row r="569" spans="1:6">
      <c r="A569" s="1225"/>
      <c r="B569" s="1226"/>
      <c r="C569" s="759" t="s">
        <v>676</v>
      </c>
      <c r="D569" s="1236"/>
      <c r="E569" s="1235"/>
      <c r="F569" s="1235"/>
    </row>
    <row r="570" spans="1:6" ht="30">
      <c r="A570" s="1225"/>
      <c r="B570" s="1226"/>
      <c r="C570" s="758" t="s">
        <v>679</v>
      </c>
      <c r="D570" s="1236"/>
      <c r="E570" s="1235"/>
      <c r="F570" s="1235"/>
    </row>
    <row r="571" spans="1:6">
      <c r="A571" s="1225"/>
      <c r="B571" s="1226"/>
      <c r="C571" s="757" t="s">
        <v>680</v>
      </c>
      <c r="D571" s="1236"/>
      <c r="E571" s="1235"/>
      <c r="F571" s="1235"/>
    </row>
    <row r="572" spans="1:6" ht="30">
      <c r="A572" s="1225"/>
      <c r="B572" s="1226"/>
      <c r="C572" s="759" t="s">
        <v>1092</v>
      </c>
      <c r="D572" s="1236"/>
      <c r="E572" s="1235"/>
      <c r="F572" s="1235"/>
    </row>
    <row r="573" spans="1:6">
      <c r="A573" s="1225"/>
      <c r="B573" s="1226"/>
      <c r="C573" s="757" t="s">
        <v>684</v>
      </c>
      <c r="D573" s="1236"/>
      <c r="E573" s="1235"/>
      <c r="F573" s="1235"/>
    </row>
    <row r="574" spans="1:6" ht="7.15" customHeight="1">
      <c r="A574" s="783"/>
      <c r="C574" s="757"/>
      <c r="E574" s="1155"/>
      <c r="F574" s="753"/>
    </row>
    <row r="575" spans="1:6" s="760" customFormat="1">
      <c r="A575" s="1222" t="s">
        <v>1093</v>
      </c>
      <c r="B575" s="1223">
        <v>1</v>
      </c>
      <c r="C575" s="779" t="s">
        <v>894</v>
      </c>
      <c r="D575" s="1219" t="s">
        <v>895</v>
      </c>
      <c r="E575" s="1219"/>
      <c r="F575" s="1219"/>
    </row>
    <row r="576" spans="1:6" s="760" customFormat="1">
      <c r="A576" s="1222"/>
      <c r="B576" s="1223"/>
      <c r="C576" s="787" t="s">
        <v>1094</v>
      </c>
      <c r="D576" s="1219"/>
      <c r="E576" s="1219"/>
      <c r="F576" s="1219"/>
    </row>
    <row r="577" spans="1:6" s="749" customFormat="1" ht="21.2" customHeight="1">
      <c r="A577" s="750" t="s">
        <v>1095</v>
      </c>
      <c r="B577" s="751"/>
      <c r="D577" s="1165"/>
      <c r="E577" s="1155"/>
      <c r="F577" s="753"/>
    </row>
    <row r="578" spans="1:6">
      <c r="A578" s="1224" t="s">
        <v>1096</v>
      </c>
      <c r="B578" s="1226">
        <v>1</v>
      </c>
      <c r="C578" s="757" t="s">
        <v>1097</v>
      </c>
      <c r="D578" s="1236"/>
      <c r="E578" s="1235"/>
      <c r="F578" s="1235">
        <v>0</v>
      </c>
    </row>
    <row r="579" spans="1:6">
      <c r="A579" s="1225"/>
      <c r="B579" s="1226"/>
      <c r="C579" s="757" t="s">
        <v>1098</v>
      </c>
      <c r="D579" s="1236"/>
      <c r="E579" s="1235"/>
      <c r="F579" s="1235"/>
    </row>
    <row r="580" spans="1:6" ht="30">
      <c r="A580" s="1225"/>
      <c r="B580" s="1226"/>
      <c r="C580" s="759" t="s">
        <v>1099</v>
      </c>
      <c r="D580" s="1236"/>
      <c r="E580" s="1235"/>
      <c r="F580" s="1235"/>
    </row>
    <row r="581" spans="1:6" ht="60">
      <c r="A581" s="1225"/>
      <c r="B581" s="1226"/>
      <c r="C581" s="758" t="s">
        <v>1100</v>
      </c>
      <c r="D581" s="1236"/>
      <c r="E581" s="1235"/>
      <c r="F581" s="1235"/>
    </row>
    <row r="582" spans="1:6" ht="30">
      <c r="A582" s="1225"/>
      <c r="B582" s="1226"/>
      <c r="C582" s="759" t="s">
        <v>797</v>
      </c>
      <c r="D582" s="1236"/>
      <c r="E582" s="1235"/>
      <c r="F582" s="1235"/>
    </row>
    <row r="583" spans="1:6">
      <c r="A583" s="1225"/>
      <c r="B583" s="1226"/>
      <c r="C583" s="759" t="s">
        <v>798</v>
      </c>
      <c r="D583" s="1236"/>
      <c r="E583" s="1235"/>
      <c r="F583" s="1235"/>
    </row>
    <row r="584" spans="1:6">
      <c r="A584" s="1225"/>
      <c r="B584" s="1226"/>
      <c r="C584" s="757" t="s">
        <v>663</v>
      </c>
      <c r="D584" s="1236"/>
      <c r="E584" s="1235"/>
      <c r="F584" s="1235"/>
    </row>
    <row r="585" spans="1:6" ht="7.15" customHeight="1">
      <c r="A585" s="783"/>
      <c r="C585" s="757"/>
      <c r="E585" s="1155"/>
      <c r="F585" s="753"/>
    </row>
    <row r="586" spans="1:6" s="760" customFormat="1">
      <c r="A586" s="778" t="s">
        <v>1101</v>
      </c>
      <c r="B586" s="761">
        <v>1</v>
      </c>
      <c r="C586" s="769" t="s">
        <v>1102</v>
      </c>
      <c r="D586" s="1219" t="s">
        <v>666</v>
      </c>
      <c r="E586" s="1219"/>
      <c r="F586" s="1219"/>
    </row>
    <row r="587" spans="1:6" s="760" customFormat="1" ht="7.15" customHeight="1">
      <c r="A587" s="778"/>
      <c r="B587" s="761"/>
      <c r="C587" s="769"/>
      <c r="D587" s="764"/>
      <c r="E587" s="765"/>
      <c r="F587" s="765"/>
    </row>
    <row r="588" spans="1:6">
      <c r="A588" s="1224" t="s">
        <v>1103</v>
      </c>
      <c r="B588" s="1226"/>
      <c r="C588" s="756" t="s">
        <v>657</v>
      </c>
      <c r="D588" s="1227"/>
      <c r="E588" s="1228"/>
      <c r="F588" s="1229"/>
    </row>
    <row r="589" spans="1:6">
      <c r="A589" s="1225"/>
      <c r="B589" s="1226"/>
      <c r="C589" s="756" t="s">
        <v>658</v>
      </c>
      <c r="D589" s="1227"/>
      <c r="E589" s="1228"/>
      <c r="F589" s="1229"/>
    </row>
    <row r="590" spans="1:6">
      <c r="A590" s="1230"/>
      <c r="B590" s="1230">
        <v>1</v>
      </c>
      <c r="C590" s="757" t="s">
        <v>659</v>
      </c>
      <c r="D590" s="1232"/>
      <c r="E590" s="1234"/>
      <c r="F590" s="1235">
        <v>0</v>
      </c>
    </row>
    <row r="591" spans="1:6">
      <c r="A591" s="1230"/>
      <c r="B591" s="1230"/>
      <c r="C591" s="757" t="s">
        <v>660</v>
      </c>
      <c r="D591" s="1233"/>
      <c r="E591" s="1234"/>
      <c r="F591" s="1235"/>
    </row>
    <row r="592" spans="1:6" ht="15.6" customHeight="1">
      <c r="A592" s="1230"/>
      <c r="B592" s="1230"/>
      <c r="C592" s="758" t="s">
        <v>661</v>
      </c>
      <c r="D592" s="1233"/>
      <c r="E592" s="1234"/>
      <c r="F592" s="1235"/>
    </row>
    <row r="593" spans="1:6">
      <c r="A593" s="1230"/>
      <c r="B593" s="1230"/>
      <c r="C593" s="759" t="s">
        <v>662</v>
      </c>
      <c r="D593" s="1233"/>
      <c r="E593" s="1234"/>
      <c r="F593" s="1235"/>
    </row>
    <row r="594" spans="1:6">
      <c r="A594" s="1225"/>
      <c r="B594" s="1231"/>
      <c r="C594" s="757" t="s">
        <v>663</v>
      </c>
      <c r="D594" s="1233"/>
      <c r="E594" s="1234"/>
      <c r="F594" s="1235"/>
    </row>
    <row r="595" spans="1:6" s="749" customFormat="1" ht="21.2" customHeight="1">
      <c r="A595" s="750" t="s">
        <v>1104</v>
      </c>
      <c r="B595" s="751"/>
      <c r="D595" s="752"/>
      <c r="E595" s="1155"/>
      <c r="F595" s="753"/>
    </row>
    <row r="596" spans="1:6" s="760" customFormat="1">
      <c r="A596" s="778"/>
      <c r="B596" s="761"/>
      <c r="C596" s="760" t="s">
        <v>6</v>
      </c>
      <c r="D596" s="1219" t="s">
        <v>669</v>
      </c>
      <c r="E596" s="1219"/>
      <c r="F596" s="1219"/>
    </row>
    <row r="597" spans="1:6" s="749" customFormat="1" ht="28.15" customHeight="1">
      <c r="A597" s="796" t="s">
        <v>567</v>
      </c>
      <c r="B597" s="751"/>
      <c r="D597" s="752"/>
      <c r="E597" s="753"/>
      <c r="F597" s="753"/>
    </row>
    <row r="598" spans="1:6" s="749" customFormat="1" ht="21.2" customHeight="1">
      <c r="A598" s="750" t="s">
        <v>1105</v>
      </c>
      <c r="B598" s="751"/>
      <c r="D598" s="752"/>
      <c r="E598" s="753"/>
      <c r="F598" s="753"/>
    </row>
    <row r="599" spans="1:6" s="749" customFormat="1" ht="21.2" customHeight="1">
      <c r="A599" s="750" t="s">
        <v>1106</v>
      </c>
      <c r="B599" s="751"/>
      <c r="D599" s="752"/>
      <c r="E599" s="753"/>
      <c r="F599" s="753"/>
    </row>
    <row r="600" spans="1:6" s="749" customFormat="1" ht="21.2" customHeight="1">
      <c r="A600" s="750" t="s">
        <v>1107</v>
      </c>
      <c r="B600" s="751"/>
      <c r="D600" s="752"/>
      <c r="E600" s="753"/>
      <c r="F600" s="753"/>
    </row>
    <row r="601" spans="1:6" s="760" customFormat="1">
      <c r="A601" s="1222" t="s">
        <v>1108</v>
      </c>
      <c r="B601" s="1223">
        <v>1</v>
      </c>
      <c r="C601" s="763" t="s">
        <v>1109</v>
      </c>
      <c r="D601" s="1219" t="s">
        <v>669</v>
      </c>
      <c r="E601" s="1219"/>
      <c r="F601" s="1219"/>
    </row>
    <row r="602" spans="1:6" s="760" customFormat="1">
      <c r="A602" s="1222"/>
      <c r="B602" s="1223"/>
      <c r="C602" s="763" t="s">
        <v>1110</v>
      </c>
      <c r="D602" s="1219"/>
      <c r="E602" s="1219"/>
      <c r="F602" s="1219"/>
    </row>
    <row r="603" spans="1:6" s="760" customFormat="1">
      <c r="A603" s="1222"/>
      <c r="B603" s="1223"/>
      <c r="C603" s="763" t="s">
        <v>1111</v>
      </c>
      <c r="D603" s="1219"/>
      <c r="E603" s="1219"/>
      <c r="F603" s="1219"/>
    </row>
    <row r="604" spans="1:6" s="760" customFormat="1">
      <c r="A604" s="1222"/>
      <c r="B604" s="1223"/>
      <c r="C604" s="769" t="s">
        <v>1112</v>
      </c>
      <c r="D604" s="1219"/>
      <c r="E604" s="1219"/>
      <c r="F604" s="1219"/>
    </row>
    <row r="605" spans="1:6" s="760" customFormat="1">
      <c r="A605" s="1222"/>
      <c r="B605" s="1223"/>
      <c r="C605" s="769" t="s">
        <v>1113</v>
      </c>
      <c r="D605" s="1219"/>
      <c r="E605" s="1219"/>
      <c r="F605" s="1219"/>
    </row>
    <row r="606" spans="1:6" s="760" customFormat="1" ht="7.15" customHeight="1">
      <c r="A606" s="778"/>
      <c r="B606" s="761"/>
      <c r="C606" s="769"/>
      <c r="D606" s="764"/>
      <c r="E606" s="765"/>
      <c r="F606" s="765"/>
    </row>
    <row r="607" spans="1:6" s="760" customFormat="1">
      <c r="A607" s="1222" t="s">
        <v>1114</v>
      </c>
      <c r="B607" s="1223">
        <v>1</v>
      </c>
      <c r="C607" s="763" t="s">
        <v>1109</v>
      </c>
      <c r="D607" s="1219" t="s">
        <v>669</v>
      </c>
      <c r="E607" s="1219"/>
      <c r="F607" s="1219"/>
    </row>
    <row r="608" spans="1:6" s="760" customFormat="1">
      <c r="A608" s="1222"/>
      <c r="B608" s="1223"/>
      <c r="C608" s="763" t="s">
        <v>1115</v>
      </c>
      <c r="D608" s="1219"/>
      <c r="E608" s="1219"/>
      <c r="F608" s="1219"/>
    </row>
    <row r="609" spans="1:6" s="760" customFormat="1">
      <c r="A609" s="1222"/>
      <c r="B609" s="1223"/>
      <c r="C609" s="763" t="s">
        <v>1116</v>
      </c>
      <c r="D609" s="1219"/>
      <c r="E609" s="1219"/>
      <c r="F609" s="1219"/>
    </row>
    <row r="610" spans="1:6" s="760" customFormat="1" ht="7.15" customHeight="1">
      <c r="A610" s="778"/>
      <c r="B610" s="761"/>
      <c r="C610" s="763"/>
      <c r="D610" s="764"/>
      <c r="E610" s="765"/>
      <c r="F610" s="765"/>
    </row>
    <row r="611" spans="1:6" s="760" customFormat="1">
      <c r="A611" s="1222" t="s">
        <v>1117</v>
      </c>
      <c r="B611" s="1223">
        <v>1</v>
      </c>
      <c r="C611" s="763" t="s">
        <v>1109</v>
      </c>
      <c r="D611" s="1219" t="s">
        <v>669</v>
      </c>
      <c r="E611" s="1219"/>
      <c r="F611" s="1219"/>
    </row>
    <row r="612" spans="1:6" s="760" customFormat="1">
      <c r="A612" s="1222"/>
      <c r="B612" s="1223"/>
      <c r="C612" s="763" t="s">
        <v>1118</v>
      </c>
      <c r="D612" s="1219"/>
      <c r="E612" s="1219"/>
      <c r="F612" s="1219"/>
    </row>
    <row r="613" spans="1:6" s="760" customFormat="1">
      <c r="A613" s="1222"/>
      <c r="B613" s="1223"/>
      <c r="C613" s="763" t="s">
        <v>1119</v>
      </c>
      <c r="D613" s="1219"/>
      <c r="E613" s="1219"/>
      <c r="F613" s="1219"/>
    </row>
    <row r="614" spans="1:6" s="760" customFormat="1" ht="7.15" customHeight="1">
      <c r="A614" s="778"/>
      <c r="B614" s="761"/>
      <c r="C614" s="763"/>
      <c r="D614" s="764"/>
      <c r="E614" s="765"/>
      <c r="F614" s="765"/>
    </row>
    <row r="615" spans="1:6" s="760" customFormat="1">
      <c r="A615" s="1222" t="s">
        <v>1120</v>
      </c>
      <c r="B615" s="1223">
        <v>1</v>
      </c>
      <c r="C615" s="763" t="s">
        <v>1121</v>
      </c>
      <c r="D615" s="1219" t="s">
        <v>990</v>
      </c>
      <c r="E615" s="1219"/>
      <c r="F615" s="1219"/>
    </row>
    <row r="616" spans="1:6" s="760" customFormat="1">
      <c r="A616" s="1222"/>
      <c r="B616" s="1223"/>
      <c r="C616" s="763" t="s">
        <v>1122</v>
      </c>
      <c r="D616" s="1219"/>
      <c r="E616" s="1219"/>
      <c r="F616" s="1219"/>
    </row>
    <row r="617" spans="1:6" s="760" customFormat="1" ht="7.15" customHeight="1">
      <c r="A617" s="778"/>
      <c r="B617" s="761"/>
      <c r="C617" s="763"/>
      <c r="D617" s="764"/>
      <c r="E617" s="765"/>
      <c r="F617" s="765"/>
    </row>
    <row r="618" spans="1:6" s="760" customFormat="1">
      <c r="A618" s="778" t="s">
        <v>1123</v>
      </c>
      <c r="B618" s="761">
        <v>2</v>
      </c>
      <c r="C618" s="779" t="s">
        <v>1124</v>
      </c>
      <c r="D618" s="1219" t="s">
        <v>669</v>
      </c>
      <c r="E618" s="1219"/>
      <c r="F618" s="1219"/>
    </row>
    <row r="619" spans="1:6" s="760" customFormat="1" ht="7.15" customHeight="1">
      <c r="A619" s="778"/>
      <c r="B619" s="761"/>
      <c r="C619" s="763"/>
      <c r="D619" s="764"/>
      <c r="E619" s="765"/>
      <c r="F619" s="765"/>
    </row>
    <row r="620" spans="1:6" s="760" customFormat="1">
      <c r="A620" s="778" t="s">
        <v>1125</v>
      </c>
      <c r="B620" s="761">
        <v>1</v>
      </c>
      <c r="C620" s="779" t="s">
        <v>1126</v>
      </c>
      <c r="D620" s="1219" t="s">
        <v>669</v>
      </c>
      <c r="E620" s="1219"/>
      <c r="F620" s="1219"/>
    </row>
    <row r="621" spans="1:6" s="749" customFormat="1" ht="21.2" customHeight="1">
      <c r="A621" s="797" t="s">
        <v>1127</v>
      </c>
      <c r="B621" s="751"/>
      <c r="D621" s="752"/>
      <c r="E621" s="753"/>
      <c r="F621" s="753"/>
    </row>
    <row r="622" spans="1:6" s="800" customFormat="1">
      <c r="A622" s="798" t="s">
        <v>1128</v>
      </c>
      <c r="B622" s="799"/>
      <c r="C622" s="800" t="s">
        <v>1129</v>
      </c>
      <c r="D622" s="1220" t="s">
        <v>990</v>
      </c>
      <c r="E622" s="1220"/>
      <c r="F622" s="1220"/>
    </row>
    <row r="623" spans="1:6" s="749" customFormat="1" ht="21.2" customHeight="1">
      <c r="A623" s="1171" t="s">
        <v>1179</v>
      </c>
      <c r="B623" s="801"/>
      <c r="C623" s="802"/>
      <c r="D623" s="803"/>
      <c r="E623" s="804"/>
    </row>
    <row r="624" spans="1:6" s="749" customFormat="1" ht="21.2" customHeight="1">
      <c r="A624" s="1170" t="s">
        <v>1178</v>
      </c>
      <c r="B624" s="751"/>
      <c r="D624" s="807"/>
      <c r="E624" s="1159"/>
      <c r="F624" s="805">
        <f>SUM(F5:F622)</f>
        <v>0</v>
      </c>
    </row>
    <row r="625" spans="1:6" s="797" customFormat="1" ht="21.2" customHeight="1">
      <c r="A625" s="811" t="s">
        <v>1130</v>
      </c>
      <c r="B625" s="812"/>
      <c r="C625" s="813"/>
      <c r="D625" s="814"/>
      <c r="E625" s="815"/>
      <c r="F625" s="816">
        <f>F624</f>
        <v>0</v>
      </c>
    </row>
    <row r="626" spans="1:6" s="749" customFormat="1" ht="21.2" customHeight="1">
      <c r="A626" s="806" t="s">
        <v>1131</v>
      </c>
      <c r="B626" s="751"/>
      <c r="D626" s="809"/>
      <c r="E626" s="810"/>
      <c r="F626" s="808">
        <f>F625*0.22</f>
        <v>0</v>
      </c>
    </row>
    <row r="627" spans="1:6" s="797" customFormat="1" ht="21.2" customHeight="1" thickBot="1">
      <c r="A627" s="817" t="s">
        <v>1132</v>
      </c>
      <c r="B627" s="818"/>
      <c r="C627" s="819"/>
      <c r="D627" s="820"/>
      <c r="E627" s="1221">
        <f>F625+F626</f>
        <v>0</v>
      </c>
      <c r="F627" s="1221"/>
    </row>
    <row r="628" spans="1:6" ht="15.75" thickTop="1"/>
    <row r="629" spans="1:6">
      <c r="A629" s="822"/>
    </row>
  </sheetData>
  <sheetProtection algorithmName="SHA-512" hashValue="hchHfHaetFydIp6S0s2JZ1Pa7HTLROUZH/srwNeAAHukzlu+vdX+JwUrIOwpOnlg1561K25u6P+fH4aMIFrl7Q==" saltValue="x06e0s6Ud3NwgwoPEOjhEQ==" spinCount="100000" sheet="1" objects="1" scenarios="1"/>
  <mergeCells count="253">
    <mergeCell ref="A5:A6"/>
    <mergeCell ref="B5:B6"/>
    <mergeCell ref="D5:D6"/>
    <mergeCell ref="E5:E6"/>
    <mergeCell ref="F5:F6"/>
    <mergeCell ref="A7:A11"/>
    <mergeCell ref="B7:B11"/>
    <mergeCell ref="D7:D11"/>
    <mergeCell ref="E7:E11"/>
    <mergeCell ref="F7:F11"/>
    <mergeCell ref="A33:A38"/>
    <mergeCell ref="B33:B38"/>
    <mergeCell ref="D33:F38"/>
    <mergeCell ref="A40:A125"/>
    <mergeCell ref="B40:B125"/>
    <mergeCell ref="D40:D125"/>
    <mergeCell ref="E40:E125"/>
    <mergeCell ref="F40:F125"/>
    <mergeCell ref="D13:F13"/>
    <mergeCell ref="D15:F15"/>
    <mergeCell ref="A17:A31"/>
    <mergeCell ref="B17:B31"/>
    <mergeCell ref="D17:D31"/>
    <mergeCell ref="E17:E31"/>
    <mergeCell ref="F17:F31"/>
    <mergeCell ref="D131:F131"/>
    <mergeCell ref="A133:A143"/>
    <mergeCell ref="B133:B143"/>
    <mergeCell ref="D133:D143"/>
    <mergeCell ref="E133:E143"/>
    <mergeCell ref="F133:F143"/>
    <mergeCell ref="A127:A128"/>
    <mergeCell ref="B127:B128"/>
    <mergeCell ref="D127:D128"/>
    <mergeCell ref="E127:E128"/>
    <mergeCell ref="F127:F128"/>
    <mergeCell ref="A129:A130"/>
    <mergeCell ref="B129:B130"/>
    <mergeCell ref="D129:D130"/>
    <mergeCell ref="E129:E130"/>
    <mergeCell ref="F129:F130"/>
    <mergeCell ref="A145:A154"/>
    <mergeCell ref="B145:B154"/>
    <mergeCell ref="D145:D154"/>
    <mergeCell ref="E145:E154"/>
    <mergeCell ref="F145:F154"/>
    <mergeCell ref="A156:A163"/>
    <mergeCell ref="B156:B163"/>
    <mergeCell ref="D156:D163"/>
    <mergeCell ref="E156:E163"/>
    <mergeCell ref="F156:F163"/>
    <mergeCell ref="A174:A176"/>
    <mergeCell ref="B174:B176"/>
    <mergeCell ref="D174:F176"/>
    <mergeCell ref="A178:A181"/>
    <mergeCell ref="B178:B181"/>
    <mergeCell ref="D178:F181"/>
    <mergeCell ref="D165:F165"/>
    <mergeCell ref="D167:F167"/>
    <mergeCell ref="D169:F169"/>
    <mergeCell ref="A171:A172"/>
    <mergeCell ref="B171:B172"/>
    <mergeCell ref="D171:F172"/>
    <mergeCell ref="A191:A199"/>
    <mergeCell ref="B191:B199"/>
    <mergeCell ref="D191:F199"/>
    <mergeCell ref="A201:A208"/>
    <mergeCell ref="B201:B208"/>
    <mergeCell ref="D201:F208"/>
    <mergeCell ref="A183:A186"/>
    <mergeCell ref="B183:B186"/>
    <mergeCell ref="D183:F186"/>
    <mergeCell ref="A188:A189"/>
    <mergeCell ref="B188:B189"/>
    <mergeCell ref="D188:F189"/>
    <mergeCell ref="A226:A231"/>
    <mergeCell ref="B226:B231"/>
    <mergeCell ref="D226:F231"/>
    <mergeCell ref="A233:A238"/>
    <mergeCell ref="B233:B238"/>
    <mergeCell ref="D233:F238"/>
    <mergeCell ref="D210:F210"/>
    <mergeCell ref="A212:A224"/>
    <mergeCell ref="B212:B224"/>
    <mergeCell ref="D212:D224"/>
    <mergeCell ref="E212:E224"/>
    <mergeCell ref="F212:F224"/>
    <mergeCell ref="A240:A251"/>
    <mergeCell ref="B240:B251"/>
    <mergeCell ref="D240:D251"/>
    <mergeCell ref="E240:E251"/>
    <mergeCell ref="F240:F251"/>
    <mergeCell ref="A253:A255"/>
    <mergeCell ref="B253:B255"/>
    <mergeCell ref="D253:D255"/>
    <mergeCell ref="E253:E255"/>
    <mergeCell ref="F253:F255"/>
    <mergeCell ref="D275:F275"/>
    <mergeCell ref="A277:A278"/>
    <mergeCell ref="A280:A281"/>
    <mergeCell ref="B280:B281"/>
    <mergeCell ref="D280:D281"/>
    <mergeCell ref="E280:E281"/>
    <mergeCell ref="F280:F281"/>
    <mergeCell ref="A257:A270"/>
    <mergeCell ref="B257:B270"/>
    <mergeCell ref="D257:D270"/>
    <mergeCell ref="E257:E270"/>
    <mergeCell ref="F257:F270"/>
    <mergeCell ref="A272:A273"/>
    <mergeCell ref="B272:B273"/>
    <mergeCell ref="D272:F273"/>
    <mergeCell ref="A282:A286"/>
    <mergeCell ref="B282:B286"/>
    <mergeCell ref="D282:D286"/>
    <mergeCell ref="E282:E286"/>
    <mergeCell ref="F282:F286"/>
    <mergeCell ref="A288:A308"/>
    <mergeCell ref="B288:B308"/>
    <mergeCell ref="D288:D308"/>
    <mergeCell ref="E288:E308"/>
    <mergeCell ref="F288:F308"/>
    <mergeCell ref="A310:A318"/>
    <mergeCell ref="B310:B318"/>
    <mergeCell ref="D310:D318"/>
    <mergeCell ref="E310:E318"/>
    <mergeCell ref="F310:F318"/>
    <mergeCell ref="A320:A339"/>
    <mergeCell ref="B320:B329"/>
    <mergeCell ref="D320:D329"/>
    <mergeCell ref="E320:E329"/>
    <mergeCell ref="F320:F329"/>
    <mergeCell ref="A346:A362"/>
    <mergeCell ref="B346:B362"/>
    <mergeCell ref="D346:D362"/>
    <mergeCell ref="E346:E362"/>
    <mergeCell ref="F346:F362"/>
    <mergeCell ref="A364:A365"/>
    <mergeCell ref="B364:B365"/>
    <mergeCell ref="D364:F365"/>
    <mergeCell ref="B330:B339"/>
    <mergeCell ref="D330:D339"/>
    <mergeCell ref="E330:E339"/>
    <mergeCell ref="F330:F339"/>
    <mergeCell ref="A341:A344"/>
    <mergeCell ref="B341:B344"/>
    <mergeCell ref="D341:F344"/>
    <mergeCell ref="A373:A382"/>
    <mergeCell ref="B373:B382"/>
    <mergeCell ref="D373:D382"/>
    <mergeCell ref="E373:E382"/>
    <mergeCell ref="F373:F382"/>
    <mergeCell ref="A384:A388"/>
    <mergeCell ref="B384:B388"/>
    <mergeCell ref="D384:F388"/>
    <mergeCell ref="A367:A368"/>
    <mergeCell ref="B367:B368"/>
    <mergeCell ref="D367:F368"/>
    <mergeCell ref="A370:A371"/>
    <mergeCell ref="B370:B371"/>
    <mergeCell ref="D370:F371"/>
    <mergeCell ref="A402:A406"/>
    <mergeCell ref="B402:B406"/>
    <mergeCell ref="D402:F406"/>
    <mergeCell ref="A408:A424"/>
    <mergeCell ref="B408:B424"/>
    <mergeCell ref="D408:F424"/>
    <mergeCell ref="A390:A395"/>
    <mergeCell ref="B390:B395"/>
    <mergeCell ref="D390:F395"/>
    <mergeCell ref="A397:A400"/>
    <mergeCell ref="B397:B400"/>
    <mergeCell ref="D397:F400"/>
    <mergeCell ref="D426:F426"/>
    <mergeCell ref="A428:A432"/>
    <mergeCell ref="B428:B432"/>
    <mergeCell ref="D428:F432"/>
    <mergeCell ref="A434:A448"/>
    <mergeCell ref="B434:B448"/>
    <mergeCell ref="D434:D448"/>
    <mergeCell ref="E434:E448"/>
    <mergeCell ref="F434:F448"/>
    <mergeCell ref="A468:A473"/>
    <mergeCell ref="B468:B473"/>
    <mergeCell ref="D468:F473"/>
    <mergeCell ref="A475:A554"/>
    <mergeCell ref="B475:B554"/>
    <mergeCell ref="D475:D554"/>
    <mergeCell ref="E475:E554"/>
    <mergeCell ref="F475:F554"/>
    <mergeCell ref="D450:F450"/>
    <mergeCell ref="A452:A466"/>
    <mergeCell ref="B452:B466"/>
    <mergeCell ref="D452:D466"/>
    <mergeCell ref="E452:E466"/>
    <mergeCell ref="F452:F466"/>
    <mergeCell ref="A560:A561"/>
    <mergeCell ref="B560:B561"/>
    <mergeCell ref="D560:D561"/>
    <mergeCell ref="E560:E561"/>
    <mergeCell ref="F560:F561"/>
    <mergeCell ref="D562:F562"/>
    <mergeCell ref="A556:A557"/>
    <mergeCell ref="B556:B557"/>
    <mergeCell ref="D556:D557"/>
    <mergeCell ref="E556:E557"/>
    <mergeCell ref="F556:F557"/>
    <mergeCell ref="A558:A559"/>
    <mergeCell ref="B558:B559"/>
    <mergeCell ref="D558:D559"/>
    <mergeCell ref="E558:E559"/>
    <mergeCell ref="F558:F559"/>
    <mergeCell ref="A578:A584"/>
    <mergeCell ref="B578:B584"/>
    <mergeCell ref="D578:D584"/>
    <mergeCell ref="E578:E584"/>
    <mergeCell ref="F578:F584"/>
    <mergeCell ref="D586:F586"/>
    <mergeCell ref="A564:A573"/>
    <mergeCell ref="B564:B573"/>
    <mergeCell ref="D564:D573"/>
    <mergeCell ref="E564:E573"/>
    <mergeCell ref="F564:F573"/>
    <mergeCell ref="A575:A576"/>
    <mergeCell ref="B575:B576"/>
    <mergeCell ref="D575:F576"/>
    <mergeCell ref="D596:F596"/>
    <mergeCell ref="A601:A605"/>
    <mergeCell ref="B601:B605"/>
    <mergeCell ref="D601:F605"/>
    <mergeCell ref="A607:A609"/>
    <mergeCell ref="B607:B609"/>
    <mergeCell ref="D607:F609"/>
    <mergeCell ref="A588:A589"/>
    <mergeCell ref="B588:B589"/>
    <mergeCell ref="D588:D589"/>
    <mergeCell ref="E588:E589"/>
    <mergeCell ref="F588:F589"/>
    <mergeCell ref="A590:A594"/>
    <mergeCell ref="B590:B594"/>
    <mergeCell ref="D590:D594"/>
    <mergeCell ref="E590:E594"/>
    <mergeCell ref="F590:F594"/>
    <mergeCell ref="D618:F618"/>
    <mergeCell ref="D620:F620"/>
    <mergeCell ref="D622:F622"/>
    <mergeCell ref="E627:F627"/>
    <mergeCell ref="A611:A613"/>
    <mergeCell ref="B611:B613"/>
    <mergeCell ref="D611:F613"/>
    <mergeCell ref="A615:A616"/>
    <mergeCell ref="B615:B616"/>
    <mergeCell ref="D615:F616"/>
  </mergeCells>
  <pageMargins left="0.7" right="0.7" top="1.2749999999999999" bottom="0.75" header="0.40833333333333333" footer="0.48333333333333334"/>
  <pageSetup paperSize="9" orientation="portrait" r:id="rId1"/>
  <headerFooter>
    <oddHeader>&amp;LObjekt: &amp;"-,Krepko"OSNOVNA ŠOLA DORNBERK&amp;"-,Običajno"&amp;8 
&amp;11
Vsebina: &amp;"-,Krepko"SPECIFIKACIJA  TEHNOLOŠKE KUHINJSKE  OPREME št. 126/19 ZA RAZPIS IN IZVEDBO</oddHeader>
    <oddFooter>&amp;LNova Gorica, maj 2019&amp;R&amp;P/&amp;N</oddFooter>
  </headerFooter>
  <rowBreaks count="1" manualBreakCount="1">
    <brk id="59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77"/>
  <sheetViews>
    <sheetView topLeftCell="A163" workbookViewId="0">
      <selection activeCell="F186" sqref="F186"/>
    </sheetView>
  </sheetViews>
  <sheetFormatPr defaultRowHeight="14.25"/>
  <cols>
    <col min="1" max="1" width="6.7109375" style="195" customWidth="1"/>
    <col min="2" max="2" width="51.5703125" style="194" customWidth="1"/>
    <col min="3" max="3" width="9.28515625" style="193" bestFit="1" customWidth="1"/>
    <col min="4" max="4" width="10.140625" style="918" bestFit="1" customWidth="1"/>
    <col min="5" max="5" width="11.28515625" style="193" bestFit="1" customWidth="1"/>
    <col min="6" max="16384" width="9.140625" style="192"/>
  </cols>
  <sheetData>
    <row r="1" spans="1:5">
      <c r="B1" s="194" t="s">
        <v>229</v>
      </c>
    </row>
    <row r="3" spans="1:5">
      <c r="A3" s="195" t="s">
        <v>3</v>
      </c>
      <c r="B3" s="194" t="s">
        <v>119</v>
      </c>
      <c r="E3" s="193">
        <f>+E32</f>
        <v>0</v>
      </c>
    </row>
    <row r="4" spans="1:5">
      <c r="A4" s="195" t="s">
        <v>4</v>
      </c>
      <c r="B4" s="194" t="s">
        <v>214</v>
      </c>
      <c r="E4" s="193">
        <f>+E66</f>
        <v>0</v>
      </c>
    </row>
    <row r="5" spans="1:5">
      <c r="A5" s="195" t="s">
        <v>8</v>
      </c>
      <c r="B5" s="194" t="s">
        <v>195</v>
      </c>
      <c r="E5" s="193">
        <f>+E100</f>
        <v>0</v>
      </c>
    </row>
    <row r="6" spans="1:5">
      <c r="A6" s="195" t="s">
        <v>9</v>
      </c>
      <c r="B6" s="194" t="s">
        <v>175</v>
      </c>
      <c r="E6" s="193">
        <f>+E107</f>
        <v>0</v>
      </c>
    </row>
    <row r="7" spans="1:5">
      <c r="A7" s="195" t="s">
        <v>10</v>
      </c>
      <c r="B7" s="194" t="s">
        <v>228</v>
      </c>
      <c r="E7" s="193">
        <f>+E140</f>
        <v>0</v>
      </c>
    </row>
    <row r="8" spans="1:5">
      <c r="A8" s="195" t="s">
        <v>11</v>
      </c>
      <c r="B8" s="194" t="s">
        <v>156</v>
      </c>
      <c r="E8" s="193">
        <f>+E162</f>
        <v>0</v>
      </c>
    </row>
    <row r="9" spans="1:5">
      <c r="A9" s="195" t="s">
        <v>12</v>
      </c>
      <c r="B9" s="194" t="s">
        <v>227</v>
      </c>
      <c r="E9" s="193">
        <f>+E176</f>
        <v>0</v>
      </c>
    </row>
    <row r="10" spans="1:5" ht="17.25" customHeight="1">
      <c r="A10" s="195" t="s">
        <v>226</v>
      </c>
      <c r="B10" s="194" t="s">
        <v>225</v>
      </c>
      <c r="E10" s="193">
        <f>+SUM(E3:E9)*0.05</f>
        <v>0</v>
      </c>
    </row>
    <row r="12" spans="1:5" ht="15">
      <c r="B12" s="220" t="s">
        <v>104</v>
      </c>
      <c r="C12" s="226"/>
      <c r="D12" s="919"/>
      <c r="E12" s="226">
        <f>SUM(E3:E11)</f>
        <v>0</v>
      </c>
    </row>
    <row r="13" spans="1:5" ht="15">
      <c r="B13" s="220" t="s">
        <v>224</v>
      </c>
      <c r="C13" s="226"/>
      <c r="D13" s="919"/>
      <c r="E13" s="226">
        <f>+E12*0.22</f>
        <v>0</v>
      </c>
    </row>
    <row r="14" spans="1:5" ht="15">
      <c r="B14" s="220" t="s">
        <v>223</v>
      </c>
      <c r="C14" s="226"/>
      <c r="D14" s="919"/>
      <c r="E14" s="226">
        <f>+E13+E12</f>
        <v>0</v>
      </c>
    </row>
    <row r="16" spans="1:5" ht="15">
      <c r="A16" s="221" t="s">
        <v>3</v>
      </c>
      <c r="B16" s="220" t="s">
        <v>119</v>
      </c>
    </row>
    <row r="17" spans="1:6" ht="15">
      <c r="A17" s="221"/>
      <c r="B17" s="220"/>
    </row>
    <row r="18" spans="1:6" ht="258" customHeight="1">
      <c r="A18" s="221"/>
      <c r="B18" s="194" t="s">
        <v>222</v>
      </c>
      <c r="C18" s="225"/>
      <c r="D18" s="920"/>
      <c r="E18" s="225"/>
      <c r="F18" s="225"/>
    </row>
    <row r="19" spans="1:6" ht="16.5" customHeight="1">
      <c r="A19" s="221"/>
      <c r="C19" s="225"/>
      <c r="D19" s="920"/>
      <c r="E19" s="225"/>
      <c r="F19" s="225"/>
    </row>
    <row r="20" spans="1:6">
      <c r="A20" s="195" t="s">
        <v>112</v>
      </c>
      <c r="B20" s="194" t="s">
        <v>221</v>
      </c>
    </row>
    <row r="21" spans="1:6">
      <c r="B21" s="194" t="s">
        <v>0</v>
      </c>
      <c r="C21" s="193">
        <v>1</v>
      </c>
      <c r="E21" s="193">
        <f>+C21*D21</f>
        <v>0</v>
      </c>
    </row>
    <row r="22" spans="1:6" ht="42.75">
      <c r="A22" s="195" t="s">
        <v>118</v>
      </c>
      <c r="B22" s="194" t="s">
        <v>220</v>
      </c>
    </row>
    <row r="23" spans="1:6">
      <c r="B23" s="194" t="s">
        <v>97</v>
      </c>
      <c r="C23" s="193">
        <v>1</v>
      </c>
      <c r="E23" s="193">
        <f>+C23*D23</f>
        <v>0</v>
      </c>
    </row>
    <row r="24" spans="1:6" ht="69.75" customHeight="1">
      <c r="A24" s="195" t="s">
        <v>124</v>
      </c>
      <c r="B24" s="194" t="s">
        <v>219</v>
      </c>
      <c r="E24" s="193">
        <f>+C24*D24</f>
        <v>0</v>
      </c>
    </row>
    <row r="25" spans="1:6">
      <c r="B25" s="194" t="s">
        <v>0</v>
      </c>
      <c r="C25" s="193">
        <v>1</v>
      </c>
      <c r="E25" s="193">
        <f>+C25*D25</f>
        <v>0</v>
      </c>
    </row>
    <row r="26" spans="1:6">
      <c r="A26" s="195" t="s">
        <v>138</v>
      </c>
      <c r="B26" s="194" t="s">
        <v>218</v>
      </c>
      <c r="C26" s="192"/>
      <c r="D26" s="921"/>
      <c r="E26" s="192"/>
    </row>
    <row r="27" spans="1:6">
      <c r="B27" s="194" t="s">
        <v>0</v>
      </c>
      <c r="C27" s="193">
        <v>1</v>
      </c>
      <c r="E27" s="193">
        <f>+D27*C27</f>
        <v>0</v>
      </c>
    </row>
    <row r="28" spans="1:6" ht="71.25">
      <c r="A28" s="195" t="s">
        <v>136</v>
      </c>
      <c r="B28" s="194" t="s">
        <v>217</v>
      </c>
      <c r="C28" s="192"/>
      <c r="D28" s="921"/>
      <c r="E28" s="192"/>
    </row>
    <row r="29" spans="1:6">
      <c r="B29" s="224" t="s">
        <v>0</v>
      </c>
      <c r="C29" s="193">
        <v>1</v>
      </c>
      <c r="E29" s="193">
        <f>+C29*D29</f>
        <v>0</v>
      </c>
    </row>
    <row r="30" spans="1:6">
      <c r="A30" s="195" t="s">
        <v>164</v>
      </c>
      <c r="B30" s="194" t="s">
        <v>216</v>
      </c>
    </row>
    <row r="31" spans="1:6">
      <c r="B31" s="194" t="s">
        <v>0</v>
      </c>
      <c r="C31" s="193">
        <v>1</v>
      </c>
      <c r="E31" s="193">
        <f>+D31*C31</f>
        <v>0</v>
      </c>
    </row>
    <row r="32" spans="1:6" ht="15.75" thickBot="1">
      <c r="B32" s="199" t="s">
        <v>215</v>
      </c>
      <c r="C32" s="198"/>
      <c r="D32" s="922"/>
      <c r="E32" s="197">
        <f>SUM(E21:E30)</f>
        <v>0</v>
      </c>
    </row>
    <row r="33" spans="1:9" ht="15" thickTop="1"/>
    <row r="34" spans="1:9" ht="15">
      <c r="A34" s="221" t="s">
        <v>4</v>
      </c>
      <c r="B34" s="220" t="s">
        <v>214</v>
      </c>
    </row>
    <row r="35" spans="1:9" ht="270" customHeight="1">
      <c r="B35" s="194" t="s">
        <v>213</v>
      </c>
      <c r="C35" s="224"/>
      <c r="D35" s="923"/>
      <c r="E35" s="224"/>
      <c r="F35" s="224"/>
    </row>
    <row r="36" spans="1:9" ht="141.75" customHeight="1">
      <c r="B36" s="194" t="s">
        <v>212</v>
      </c>
      <c r="C36" s="224"/>
      <c r="D36" s="923"/>
      <c r="E36" s="224"/>
      <c r="F36" s="224"/>
    </row>
    <row r="38" spans="1:9" ht="28.5">
      <c r="A38" s="195">
        <v>1</v>
      </c>
      <c r="B38" s="194" t="s">
        <v>211</v>
      </c>
    </row>
    <row r="39" spans="1:9">
      <c r="B39" s="194" t="s">
        <v>179</v>
      </c>
      <c r="C39" s="193">
        <v>1</v>
      </c>
      <c r="E39" s="193">
        <f>+D39*C39</f>
        <v>0</v>
      </c>
    </row>
    <row r="40" spans="1:9" ht="28.5">
      <c r="A40" s="195">
        <v>1</v>
      </c>
      <c r="B40" s="194" t="s">
        <v>210</v>
      </c>
      <c r="I40" s="205"/>
    </row>
    <row r="41" spans="1:9">
      <c r="B41" s="194" t="s">
        <v>1</v>
      </c>
      <c r="C41" s="193">
        <f>81+60</f>
        <v>141</v>
      </c>
      <c r="E41" s="193">
        <f>+D41*C41</f>
        <v>0</v>
      </c>
      <c r="I41" s="205"/>
    </row>
    <row r="42" spans="1:9" ht="42.75">
      <c r="A42" s="195">
        <v>2</v>
      </c>
      <c r="B42" s="194" t="s">
        <v>209</v>
      </c>
      <c r="I42" s="205"/>
    </row>
    <row r="43" spans="1:9">
      <c r="B43" s="194" t="s">
        <v>1</v>
      </c>
      <c r="C43" s="193">
        <v>80</v>
      </c>
      <c r="E43" s="193">
        <f>+D43*C43</f>
        <v>0</v>
      </c>
      <c r="I43" s="205"/>
    </row>
    <row r="44" spans="1:9">
      <c r="A44" s="195">
        <v>3</v>
      </c>
      <c r="B44" s="194" t="s">
        <v>208</v>
      </c>
      <c r="I44" s="205"/>
    </row>
    <row r="45" spans="1:9">
      <c r="B45" s="194" t="s">
        <v>1</v>
      </c>
      <c r="C45" s="193">
        <v>140</v>
      </c>
      <c r="E45" s="193">
        <f>+D45*C45</f>
        <v>0</v>
      </c>
      <c r="I45" s="205"/>
    </row>
    <row r="46" spans="1:9" ht="28.5">
      <c r="A46" s="195">
        <v>4</v>
      </c>
      <c r="B46" s="194" t="s">
        <v>207</v>
      </c>
      <c r="I46" s="205"/>
    </row>
    <row r="47" spans="1:9">
      <c r="B47" s="194" t="s">
        <v>1</v>
      </c>
      <c r="C47" s="193">
        <v>8</v>
      </c>
      <c r="E47" s="193">
        <f>+D47*C47</f>
        <v>0</v>
      </c>
      <c r="I47" s="218"/>
    </row>
    <row r="48" spans="1:9">
      <c r="A48" s="195">
        <v>5</v>
      </c>
      <c r="B48" s="194" t="s">
        <v>206</v>
      </c>
    </row>
    <row r="49" spans="1:5">
      <c r="B49" s="194" t="s">
        <v>205</v>
      </c>
      <c r="C49" s="193">
        <v>1</v>
      </c>
      <c r="E49" s="193">
        <f>+D49*C49</f>
        <v>0</v>
      </c>
    </row>
    <row r="50" spans="1:5">
      <c r="A50" s="195">
        <v>6</v>
      </c>
      <c r="B50" s="194" t="s">
        <v>204</v>
      </c>
    </row>
    <row r="51" spans="1:5">
      <c r="B51" s="194" t="s">
        <v>1</v>
      </c>
      <c r="C51" s="193">
        <v>120</v>
      </c>
      <c r="E51" s="193">
        <f>+D51*C51</f>
        <v>0</v>
      </c>
    </row>
    <row r="52" spans="1:5">
      <c r="A52" s="195">
        <v>7</v>
      </c>
      <c r="B52" s="194" t="s">
        <v>203</v>
      </c>
    </row>
    <row r="53" spans="1:5">
      <c r="B53" s="194" t="s">
        <v>0</v>
      </c>
      <c r="C53" s="193">
        <v>1</v>
      </c>
      <c r="E53" s="193">
        <f>+D53*C53</f>
        <v>0</v>
      </c>
    </row>
    <row r="54" spans="1:5">
      <c r="A54" s="195">
        <v>8</v>
      </c>
      <c r="B54" s="194" t="s">
        <v>202</v>
      </c>
    </row>
    <row r="55" spans="1:5">
      <c r="B55" s="194" t="s">
        <v>179</v>
      </c>
      <c r="C55" s="193">
        <v>1</v>
      </c>
      <c r="E55" s="193">
        <f>+D55*C55</f>
        <v>0</v>
      </c>
    </row>
    <row r="56" spans="1:5">
      <c r="A56" s="195">
        <v>9</v>
      </c>
      <c r="B56" s="194" t="s">
        <v>201</v>
      </c>
    </row>
    <row r="57" spans="1:5">
      <c r="B57" s="194" t="s">
        <v>0</v>
      </c>
      <c r="C57" s="193">
        <v>2</v>
      </c>
      <c r="E57" s="193">
        <f>+D57*C57</f>
        <v>0</v>
      </c>
    </row>
    <row r="58" spans="1:5">
      <c r="A58" s="223">
        <v>10</v>
      </c>
      <c r="B58" s="217" t="s">
        <v>200</v>
      </c>
      <c r="C58" s="222"/>
      <c r="D58" s="924"/>
      <c r="E58" s="222"/>
    </row>
    <row r="59" spans="1:5">
      <c r="A59" s="223"/>
      <c r="B59" s="217" t="s">
        <v>0</v>
      </c>
      <c r="C59" s="222">
        <v>1</v>
      </c>
      <c r="D59" s="924"/>
      <c r="E59" s="222">
        <f>+D59*C59</f>
        <v>0</v>
      </c>
    </row>
    <row r="60" spans="1:5">
      <c r="A60" s="223">
        <v>10</v>
      </c>
      <c r="B60" s="217" t="s">
        <v>199</v>
      </c>
      <c r="C60" s="222"/>
      <c r="D60" s="924"/>
      <c r="E60" s="222"/>
    </row>
    <row r="61" spans="1:5">
      <c r="A61" s="223"/>
      <c r="B61" s="217" t="s">
        <v>0</v>
      </c>
      <c r="C61" s="222">
        <v>1</v>
      </c>
      <c r="D61" s="924"/>
      <c r="E61" s="222">
        <f>+D61*C61</f>
        <v>0</v>
      </c>
    </row>
    <row r="62" spans="1:5">
      <c r="A62" s="195">
        <v>11</v>
      </c>
      <c r="B62" s="194" t="s">
        <v>198</v>
      </c>
    </row>
    <row r="63" spans="1:5">
      <c r="B63" s="194" t="s">
        <v>0</v>
      </c>
      <c r="C63" s="193">
        <v>3</v>
      </c>
      <c r="E63" s="193">
        <f>+D63*C63</f>
        <v>0</v>
      </c>
    </row>
    <row r="64" spans="1:5">
      <c r="A64" s="195">
        <v>12</v>
      </c>
      <c r="B64" s="194" t="s">
        <v>197</v>
      </c>
    </row>
    <row r="65" spans="1:5">
      <c r="B65" s="194" t="s">
        <v>1</v>
      </c>
      <c r="C65" s="193">
        <v>15</v>
      </c>
      <c r="E65" s="193">
        <f>+D65*C65</f>
        <v>0</v>
      </c>
    </row>
    <row r="66" spans="1:5" ht="15.75" thickBot="1">
      <c r="B66" s="199" t="s">
        <v>196</v>
      </c>
      <c r="C66" s="198"/>
      <c r="D66" s="922"/>
      <c r="E66" s="197">
        <f>+SUM(E39:E65)</f>
        <v>0</v>
      </c>
    </row>
    <row r="67" spans="1:5" ht="15" thickTop="1"/>
    <row r="68" spans="1:5" ht="15">
      <c r="A68" s="221" t="s">
        <v>8</v>
      </c>
      <c r="B68" s="220" t="s">
        <v>195</v>
      </c>
    </row>
    <row r="70" spans="1:5" ht="57">
      <c r="A70" s="195">
        <v>1</v>
      </c>
      <c r="B70" s="194" t="s">
        <v>194</v>
      </c>
    </row>
    <row r="71" spans="1:5">
      <c r="B71" s="194" t="s">
        <v>1</v>
      </c>
      <c r="C71" s="193">
        <v>180</v>
      </c>
      <c r="E71" s="193">
        <f>+D71*C71</f>
        <v>0</v>
      </c>
    </row>
    <row r="72" spans="1:5" ht="42.75">
      <c r="A72" s="195">
        <v>2</v>
      </c>
      <c r="B72" s="194" t="s">
        <v>193</v>
      </c>
    </row>
    <row r="73" spans="1:5">
      <c r="B73" s="194" t="s">
        <v>1</v>
      </c>
      <c r="C73" s="193">
        <v>180</v>
      </c>
      <c r="E73" s="193">
        <f>+D73*C73</f>
        <v>0</v>
      </c>
    </row>
    <row r="74" spans="1:5" ht="28.5">
      <c r="A74" s="195">
        <v>3</v>
      </c>
      <c r="B74" s="194" t="s">
        <v>192</v>
      </c>
    </row>
    <row r="75" spans="1:5">
      <c r="B75" s="194" t="s">
        <v>191</v>
      </c>
      <c r="C75" s="193">
        <v>70</v>
      </c>
      <c r="E75" s="193">
        <f>+D75*C75</f>
        <v>0</v>
      </c>
    </row>
    <row r="76" spans="1:5" ht="28.5">
      <c r="A76" s="195">
        <v>4</v>
      </c>
      <c r="B76" s="194" t="s">
        <v>190</v>
      </c>
    </row>
    <row r="77" spans="1:5">
      <c r="B77" s="194" t="s">
        <v>1</v>
      </c>
      <c r="C77" s="193">
        <v>70</v>
      </c>
      <c r="E77" s="193">
        <f>+D77*C77</f>
        <v>0</v>
      </c>
    </row>
    <row r="78" spans="1:5" ht="42.75">
      <c r="A78" s="195">
        <v>5</v>
      </c>
      <c r="B78" s="194" t="s">
        <v>189</v>
      </c>
    </row>
    <row r="79" spans="1:5">
      <c r="B79" s="194" t="s">
        <v>1</v>
      </c>
      <c r="C79" s="193">
        <v>70</v>
      </c>
      <c r="E79" s="193">
        <f>+D79*C79</f>
        <v>0</v>
      </c>
    </row>
    <row r="80" spans="1:5" ht="57">
      <c r="A80" s="195">
        <v>6</v>
      </c>
      <c r="B80" s="194" t="s">
        <v>188</v>
      </c>
    </row>
    <row r="81" spans="1:5">
      <c r="B81" s="194" t="s">
        <v>1</v>
      </c>
      <c r="C81" s="193">
        <v>150</v>
      </c>
      <c r="E81" s="193">
        <f>+D81*C81</f>
        <v>0</v>
      </c>
    </row>
    <row r="82" spans="1:5" ht="114">
      <c r="A82" s="195">
        <v>7</v>
      </c>
      <c r="B82" s="194" t="s">
        <v>187</v>
      </c>
    </row>
    <row r="83" spans="1:5">
      <c r="B83" s="194" t="s">
        <v>1</v>
      </c>
      <c r="C83" s="193">
        <v>180</v>
      </c>
      <c r="E83" s="193">
        <f>+D83*C83</f>
        <v>0</v>
      </c>
    </row>
    <row r="84" spans="1:5">
      <c r="A84" s="195">
        <v>8</v>
      </c>
      <c r="B84" s="194" t="s">
        <v>186</v>
      </c>
    </row>
    <row r="85" spans="1:5">
      <c r="B85" s="204" t="s">
        <v>1</v>
      </c>
      <c r="C85" s="193">
        <v>220</v>
      </c>
      <c r="E85" s="193">
        <f>+D85*C85</f>
        <v>0</v>
      </c>
    </row>
    <row r="86" spans="1:5" ht="28.5">
      <c r="A86" s="195">
        <v>9</v>
      </c>
      <c r="B86" s="204" t="s">
        <v>185</v>
      </c>
    </row>
    <row r="87" spans="1:5">
      <c r="B87" s="204" t="s">
        <v>1</v>
      </c>
      <c r="C87" s="193">
        <v>17</v>
      </c>
      <c r="E87" s="193">
        <f>+D87*C87</f>
        <v>0</v>
      </c>
    </row>
    <row r="88" spans="1:5" ht="42.75">
      <c r="A88" s="195" t="s">
        <v>184</v>
      </c>
      <c r="B88" s="204" t="s">
        <v>183</v>
      </c>
    </row>
    <row r="89" spans="1:5">
      <c r="B89" s="204" t="s">
        <v>0</v>
      </c>
      <c r="C89" s="193">
        <v>1</v>
      </c>
      <c r="E89" s="193">
        <f>+D89*C89</f>
        <v>0</v>
      </c>
    </row>
    <row r="90" spans="1:5" ht="28.5">
      <c r="A90" s="195">
        <v>11</v>
      </c>
      <c r="B90" s="204" t="s">
        <v>182</v>
      </c>
    </row>
    <row r="91" spans="1:5">
      <c r="B91" s="204" t="s">
        <v>1</v>
      </c>
      <c r="C91" s="193">
        <v>75</v>
      </c>
      <c r="E91" s="193">
        <f>+D91*C91</f>
        <v>0</v>
      </c>
    </row>
    <row r="92" spans="1:5">
      <c r="A92" s="195">
        <v>12</v>
      </c>
      <c r="B92" s="204" t="s">
        <v>181</v>
      </c>
    </row>
    <row r="93" spans="1:5">
      <c r="B93" s="204" t="s">
        <v>0</v>
      </c>
      <c r="C93" s="193">
        <v>4</v>
      </c>
      <c r="E93" s="193">
        <f>+D93*C93</f>
        <v>0</v>
      </c>
    </row>
    <row r="94" spans="1:5">
      <c r="A94" s="195">
        <v>13</v>
      </c>
      <c r="B94" s="204" t="s">
        <v>180</v>
      </c>
    </row>
    <row r="95" spans="1:5">
      <c r="B95" s="204" t="s">
        <v>179</v>
      </c>
      <c r="C95" s="193">
        <v>1</v>
      </c>
      <c r="E95" s="193">
        <f>+D95*C95</f>
        <v>0</v>
      </c>
    </row>
    <row r="96" spans="1:5">
      <c r="A96" s="195">
        <v>14</v>
      </c>
      <c r="B96" s="204" t="s">
        <v>178</v>
      </c>
    </row>
    <row r="97" spans="1:6">
      <c r="B97" s="204" t="s">
        <v>0</v>
      </c>
      <c r="C97" s="193">
        <v>1</v>
      </c>
      <c r="E97" s="193">
        <f>+D97*C97</f>
        <v>0</v>
      </c>
    </row>
    <row r="98" spans="1:6" ht="15">
      <c r="A98" s="195" t="s">
        <v>177</v>
      </c>
      <c r="B98" s="219" t="s">
        <v>176</v>
      </c>
    </row>
    <row r="99" spans="1:6" ht="15">
      <c r="B99" s="219" t="s">
        <v>0</v>
      </c>
      <c r="C99" s="193">
        <v>2</v>
      </c>
      <c r="E99" s="193">
        <f>+D99*C99</f>
        <v>0</v>
      </c>
    </row>
    <row r="100" spans="1:6" ht="15.75" thickBot="1">
      <c r="B100" s="199" t="s">
        <v>5</v>
      </c>
      <c r="C100" s="198"/>
      <c r="D100" s="922"/>
      <c r="E100" s="197">
        <f>+SUM(E70:E99)</f>
        <v>0</v>
      </c>
    </row>
    <row r="101" spans="1:6" ht="15" thickTop="1"/>
    <row r="103" spans="1:6" ht="15">
      <c r="A103" s="208" t="s">
        <v>9</v>
      </c>
      <c r="B103" s="207" t="s">
        <v>175</v>
      </c>
      <c r="C103" s="215"/>
      <c r="D103" s="925"/>
      <c r="E103" s="210"/>
      <c r="F103" s="201"/>
    </row>
    <row r="104" spans="1:6" ht="15">
      <c r="A104" s="208"/>
      <c r="B104" s="207"/>
      <c r="C104" s="215"/>
      <c r="D104" s="925"/>
      <c r="E104" s="210"/>
      <c r="F104" s="201"/>
    </row>
    <row r="105" spans="1:6">
      <c r="A105" s="213"/>
      <c r="B105" s="216"/>
      <c r="C105" s="215"/>
      <c r="D105" s="925"/>
      <c r="E105" s="210"/>
      <c r="F105" s="201"/>
    </row>
    <row r="106" spans="1:6" ht="42.75">
      <c r="A106" s="213">
        <v>1</v>
      </c>
      <c r="B106" s="194" t="s">
        <v>174</v>
      </c>
      <c r="C106" s="214"/>
      <c r="D106" s="925"/>
      <c r="E106" s="210"/>
      <c r="F106" s="201"/>
    </row>
    <row r="107" spans="1:6">
      <c r="B107" s="194" t="s">
        <v>1</v>
      </c>
      <c r="C107" s="193">
        <v>220</v>
      </c>
      <c r="E107" s="193">
        <f>+D107*C107</f>
        <v>0</v>
      </c>
    </row>
    <row r="109" spans="1:6" ht="15.75" thickBot="1">
      <c r="B109" s="199" t="s">
        <v>173</v>
      </c>
      <c r="C109" s="198"/>
      <c r="D109" s="922"/>
      <c r="E109" s="197">
        <f>SUM(E107:E108)</f>
        <v>0</v>
      </c>
    </row>
    <row r="110" spans="1:6" ht="15" thickTop="1"/>
    <row r="111" spans="1:6" ht="15">
      <c r="A111" s="208" t="s">
        <v>10</v>
      </c>
      <c r="B111" s="207" t="s">
        <v>172</v>
      </c>
    </row>
    <row r="112" spans="1:6" ht="15">
      <c r="A112" s="208"/>
      <c r="B112" s="207"/>
    </row>
    <row r="113" spans="1:9" ht="28.5">
      <c r="A113" s="213" t="s">
        <v>112</v>
      </c>
      <c r="B113" s="194" t="s">
        <v>171</v>
      </c>
    </row>
    <row r="114" spans="1:9">
      <c r="A114" s="213"/>
      <c r="B114" s="216" t="s">
        <v>0</v>
      </c>
      <c r="C114" s="193">
        <v>3</v>
      </c>
      <c r="E114" s="193">
        <f>+D114*C114</f>
        <v>0</v>
      </c>
    </row>
    <row r="115" spans="1:9" ht="28.5">
      <c r="A115" s="213" t="s">
        <v>118</v>
      </c>
      <c r="B115" s="194" t="s">
        <v>170</v>
      </c>
      <c r="I115" s="205"/>
    </row>
    <row r="116" spans="1:9" ht="15">
      <c r="A116" s="208"/>
      <c r="B116" s="194" t="s">
        <v>0</v>
      </c>
      <c r="C116" s="193">
        <v>1</v>
      </c>
      <c r="E116" s="193">
        <f>+D116*C116</f>
        <v>0</v>
      </c>
      <c r="I116" s="205"/>
    </row>
    <row r="117" spans="1:9" ht="28.5">
      <c r="A117" s="213" t="s">
        <v>124</v>
      </c>
      <c r="B117" s="194" t="s">
        <v>169</v>
      </c>
      <c r="I117" s="205"/>
    </row>
    <row r="118" spans="1:9" ht="15">
      <c r="A118" s="208"/>
      <c r="B118" s="194" t="s">
        <v>0</v>
      </c>
      <c r="C118" s="193">
        <v>1</v>
      </c>
      <c r="E118" s="193">
        <f>+D118*C118</f>
        <v>0</v>
      </c>
      <c r="I118" s="205"/>
    </row>
    <row r="119" spans="1:9" ht="28.5">
      <c r="A119" s="195">
        <v>4</v>
      </c>
      <c r="B119" s="194" t="s">
        <v>168</v>
      </c>
      <c r="I119" s="205"/>
    </row>
    <row r="120" spans="1:9">
      <c r="B120" s="194" t="s">
        <v>0</v>
      </c>
      <c r="C120" s="193">
        <v>2</v>
      </c>
      <c r="E120" s="193">
        <f>+D120*C120</f>
        <v>0</v>
      </c>
      <c r="I120" s="205"/>
    </row>
    <row r="121" spans="1:9" ht="28.5">
      <c r="A121" s="195" t="s">
        <v>136</v>
      </c>
      <c r="B121" s="194" t="s">
        <v>167</v>
      </c>
      <c r="I121" s="205"/>
    </row>
    <row r="122" spans="1:9">
      <c r="B122" s="194" t="s">
        <v>0</v>
      </c>
      <c r="C122" s="193">
        <v>1</v>
      </c>
      <c r="E122" s="193">
        <f>+D122*C122</f>
        <v>0</v>
      </c>
      <c r="I122" s="205"/>
    </row>
    <row r="123" spans="1:9" ht="28.5">
      <c r="A123" s="195" t="s">
        <v>136</v>
      </c>
      <c r="B123" s="194" t="s">
        <v>166</v>
      </c>
      <c r="I123" s="205"/>
    </row>
    <row r="124" spans="1:9">
      <c r="B124" s="194" t="s">
        <v>0</v>
      </c>
      <c r="C124" s="193">
        <v>1</v>
      </c>
      <c r="E124" s="193">
        <f>+D124*C124</f>
        <v>0</v>
      </c>
      <c r="I124" s="205"/>
    </row>
    <row r="125" spans="1:9" ht="28.5">
      <c r="A125" s="195" t="s">
        <v>136</v>
      </c>
      <c r="B125" s="194" t="s">
        <v>165</v>
      </c>
      <c r="I125" s="205"/>
    </row>
    <row r="126" spans="1:9">
      <c r="B126" s="194" t="s">
        <v>0</v>
      </c>
      <c r="C126" s="193">
        <v>1</v>
      </c>
      <c r="E126" s="193">
        <f>+D126*C126</f>
        <v>0</v>
      </c>
      <c r="I126" s="205"/>
    </row>
    <row r="127" spans="1:9">
      <c r="A127" s="195" t="s">
        <v>164</v>
      </c>
      <c r="B127" s="194" t="s">
        <v>163</v>
      </c>
      <c r="I127" s="205"/>
    </row>
    <row r="128" spans="1:9">
      <c r="B128" s="194" t="s">
        <v>0</v>
      </c>
      <c r="C128" s="193">
        <v>1</v>
      </c>
      <c r="E128" s="193">
        <f>+D128*C128</f>
        <v>0</v>
      </c>
      <c r="I128" s="205"/>
    </row>
    <row r="129" spans="1:9">
      <c r="A129" s="195">
        <v>5</v>
      </c>
      <c r="B129" s="194" t="s">
        <v>162</v>
      </c>
      <c r="I129" s="205"/>
    </row>
    <row r="130" spans="1:9">
      <c r="B130" s="194" t="s">
        <v>0</v>
      </c>
      <c r="C130" s="193">
        <v>1</v>
      </c>
      <c r="E130" s="193">
        <f>+D130*C130</f>
        <v>0</v>
      </c>
      <c r="I130" s="218"/>
    </row>
    <row r="131" spans="1:9" ht="42.75">
      <c r="A131" s="195">
        <v>6</v>
      </c>
      <c r="B131" s="194" t="s">
        <v>161</v>
      </c>
    </row>
    <row r="132" spans="1:9">
      <c r="B132" s="194" t="s">
        <v>0</v>
      </c>
      <c r="C132" s="193">
        <v>1</v>
      </c>
      <c r="E132" s="193">
        <f>+D132*C132</f>
        <v>0</v>
      </c>
    </row>
    <row r="133" spans="1:9" ht="28.5">
      <c r="A133" s="195">
        <v>7</v>
      </c>
      <c r="B133" s="194" t="s">
        <v>160</v>
      </c>
    </row>
    <row r="134" spans="1:9">
      <c r="B134" s="194" t="s">
        <v>0</v>
      </c>
      <c r="C134" s="193">
        <v>1</v>
      </c>
      <c r="E134" s="193">
        <f>+D134*C134</f>
        <v>0</v>
      </c>
    </row>
    <row r="135" spans="1:9">
      <c r="A135" s="195">
        <v>8</v>
      </c>
      <c r="B135" s="217" t="s">
        <v>159</v>
      </c>
    </row>
    <row r="136" spans="1:9">
      <c r="B136" s="194" t="s">
        <v>0</v>
      </c>
      <c r="C136" s="193">
        <v>1</v>
      </c>
      <c r="E136" s="193">
        <f>+D136*C136</f>
        <v>0</v>
      </c>
    </row>
    <row r="137" spans="1:9">
      <c r="A137" s="195">
        <v>9</v>
      </c>
      <c r="B137" s="194" t="s">
        <v>158</v>
      </c>
    </row>
    <row r="138" spans="1:9">
      <c r="B138" s="194" t="s">
        <v>0</v>
      </c>
      <c r="C138" s="193">
        <v>1</v>
      </c>
      <c r="E138" s="193">
        <f>+D138*C138</f>
        <v>0</v>
      </c>
    </row>
    <row r="140" spans="1:9" ht="15.75" thickBot="1">
      <c r="B140" s="199" t="s">
        <v>157</v>
      </c>
      <c r="C140" s="198"/>
      <c r="D140" s="922"/>
      <c r="E140" s="197">
        <f>SUM(E114:E138)</f>
        <v>0</v>
      </c>
    </row>
    <row r="141" spans="1:9" ht="15" thickTop="1"/>
    <row r="142" spans="1:9" ht="15">
      <c r="A142" s="208" t="s">
        <v>11</v>
      </c>
      <c r="B142" s="207" t="s">
        <v>156</v>
      </c>
      <c r="C142" s="215"/>
      <c r="D142" s="925"/>
      <c r="E142" s="210"/>
      <c r="F142" s="201"/>
    </row>
    <row r="143" spans="1:9">
      <c r="A143" s="213"/>
      <c r="B143" s="204"/>
      <c r="C143" s="215"/>
      <c r="D143" s="925"/>
      <c r="E143" s="210"/>
      <c r="F143" s="201"/>
    </row>
    <row r="144" spans="1:9">
      <c r="A144" s="213"/>
      <c r="B144" s="204"/>
      <c r="C144" s="215"/>
      <c r="D144" s="925"/>
      <c r="E144" s="210"/>
      <c r="F144" s="201"/>
    </row>
    <row r="145" spans="1:6">
      <c r="A145" s="213"/>
      <c r="B145" s="204" t="s">
        <v>155</v>
      </c>
      <c r="C145" s="215"/>
      <c r="D145" s="925"/>
      <c r="E145" s="210"/>
      <c r="F145" s="201"/>
    </row>
    <row r="146" spans="1:6" ht="42.75">
      <c r="A146" s="213"/>
      <c r="B146" s="204" t="s">
        <v>154</v>
      </c>
      <c r="C146" s="215"/>
      <c r="D146" s="925"/>
      <c r="E146" s="210"/>
      <c r="F146" s="201"/>
    </row>
    <row r="147" spans="1:6" ht="28.5">
      <c r="A147" s="213"/>
      <c r="B147" s="204" t="s">
        <v>153</v>
      </c>
      <c r="C147" s="215"/>
      <c r="D147" s="925"/>
      <c r="E147" s="210"/>
      <c r="F147" s="201"/>
    </row>
    <row r="148" spans="1:6">
      <c r="A148" s="213"/>
      <c r="B148" s="204" t="s">
        <v>152</v>
      </c>
      <c r="C148" s="215"/>
      <c r="D148" s="925"/>
      <c r="E148" s="210"/>
      <c r="F148" s="201"/>
    </row>
    <row r="149" spans="1:6" ht="28.5">
      <c r="A149" s="213"/>
      <c r="B149" s="204" t="s">
        <v>151</v>
      </c>
      <c r="C149" s="215"/>
      <c r="D149" s="925"/>
      <c r="E149" s="210"/>
      <c r="F149" s="201"/>
    </row>
    <row r="150" spans="1:6">
      <c r="A150" s="213"/>
      <c r="B150" s="204" t="s">
        <v>150</v>
      </c>
      <c r="C150" s="215"/>
      <c r="D150" s="925"/>
      <c r="E150" s="210"/>
      <c r="F150" s="201"/>
    </row>
    <row r="151" spans="1:6">
      <c r="A151" s="213"/>
      <c r="B151" s="204" t="s">
        <v>149</v>
      </c>
      <c r="C151" s="215"/>
      <c r="D151" s="925"/>
      <c r="E151" s="210"/>
      <c r="F151" s="201"/>
    </row>
    <row r="152" spans="1:6">
      <c r="A152" s="213"/>
      <c r="B152" s="216"/>
      <c r="C152" s="215"/>
      <c r="D152" s="925"/>
      <c r="E152" s="210"/>
      <c r="F152" s="201"/>
    </row>
    <row r="153" spans="1:6" ht="128.25">
      <c r="A153" s="213">
        <v>1</v>
      </c>
      <c r="B153" s="204" t="s">
        <v>148</v>
      </c>
      <c r="C153" s="214"/>
      <c r="D153" s="925"/>
      <c r="E153" s="210"/>
      <c r="F153" s="201"/>
    </row>
    <row r="154" spans="1:6">
      <c r="A154" s="213"/>
      <c r="B154" s="204" t="s">
        <v>1</v>
      </c>
      <c r="C154" s="214">
        <v>160</v>
      </c>
      <c r="D154" s="925"/>
      <c r="E154" s="210">
        <f>+D154*C154</f>
        <v>0</v>
      </c>
      <c r="F154" s="201"/>
    </row>
    <row r="155" spans="1:6" ht="85.5">
      <c r="A155" s="213">
        <v>2</v>
      </c>
      <c r="B155" s="204" t="s">
        <v>147</v>
      </c>
      <c r="C155" s="214"/>
      <c r="D155" s="925"/>
      <c r="E155" s="210"/>
      <c r="F155" s="201"/>
    </row>
    <row r="156" spans="1:6">
      <c r="A156" s="213"/>
      <c r="B156" s="204" t="s">
        <v>1</v>
      </c>
      <c r="C156" s="214">
        <v>160</v>
      </c>
      <c r="D156" s="925"/>
      <c r="E156" s="210">
        <f>+D156*C156</f>
        <v>0</v>
      </c>
      <c r="F156" s="201"/>
    </row>
    <row r="157" spans="1:6" ht="128.25">
      <c r="A157" s="213" t="s">
        <v>146</v>
      </c>
      <c r="B157" s="204" t="s">
        <v>145</v>
      </c>
      <c r="C157" s="214"/>
      <c r="D157" s="925"/>
      <c r="E157" s="210"/>
      <c r="F157" s="201"/>
    </row>
    <row r="158" spans="1:6">
      <c r="A158" s="213"/>
      <c r="B158" s="204"/>
      <c r="C158" s="214">
        <v>75</v>
      </c>
      <c r="D158" s="925"/>
      <c r="E158" s="210">
        <f>+D158*C158</f>
        <v>0</v>
      </c>
      <c r="F158" s="201"/>
    </row>
    <row r="159" spans="1:6" ht="42.75">
      <c r="A159" s="213">
        <v>4</v>
      </c>
      <c r="B159" s="204" t="s">
        <v>144</v>
      </c>
      <c r="C159" s="211">
        <v>40</v>
      </c>
      <c r="D159" s="925"/>
      <c r="E159" s="210">
        <f>+D159*C159</f>
        <v>0</v>
      </c>
      <c r="F159" s="201"/>
    </row>
    <row r="160" spans="1:6">
      <c r="A160" s="213"/>
      <c r="B160" s="212"/>
      <c r="C160" s="211"/>
      <c r="D160" s="925"/>
      <c r="E160" s="210"/>
      <c r="F160" s="201"/>
    </row>
    <row r="161" spans="1:9">
      <c r="A161" s="213"/>
      <c r="B161" s="212"/>
      <c r="C161" s="211"/>
      <c r="D161" s="925"/>
      <c r="E161" s="210"/>
      <c r="F161" s="201"/>
    </row>
    <row r="162" spans="1:9" ht="15.75" thickBot="1">
      <c r="A162" s="209"/>
      <c r="B162" s="199" t="s">
        <v>143</v>
      </c>
      <c r="C162" s="197"/>
      <c r="D162" s="926"/>
      <c r="E162" s="197">
        <f>SUM(E153:E161)</f>
        <v>0</v>
      </c>
    </row>
    <row r="163" spans="1:9" ht="15" thickTop="1"/>
    <row r="164" spans="1:9" ht="30">
      <c r="A164" s="208" t="s">
        <v>12</v>
      </c>
      <c r="B164" s="207" t="s">
        <v>142</v>
      </c>
    </row>
    <row r="166" spans="1:9" ht="57">
      <c r="A166" s="203" t="s">
        <v>112</v>
      </c>
      <c r="B166" s="194" t="s">
        <v>141</v>
      </c>
      <c r="C166" s="202">
        <v>90</v>
      </c>
      <c r="D166" s="927"/>
      <c r="E166" s="193">
        <f>+D166*C166</f>
        <v>0</v>
      </c>
      <c r="F166" s="201"/>
      <c r="I166" s="206"/>
    </row>
    <row r="167" spans="1:9">
      <c r="A167" s="203"/>
      <c r="B167" s="194" t="s">
        <v>1</v>
      </c>
      <c r="C167" s="202"/>
      <c r="D167" s="927"/>
      <c r="F167" s="201"/>
      <c r="I167" s="205"/>
    </row>
    <row r="168" spans="1:9" ht="42.75">
      <c r="A168" s="203" t="s">
        <v>118</v>
      </c>
      <c r="B168" s="194" t="s">
        <v>140</v>
      </c>
      <c r="C168" s="202">
        <v>60</v>
      </c>
      <c r="D168" s="927"/>
      <c r="E168" s="193">
        <f>+D168*C168</f>
        <v>0</v>
      </c>
      <c r="F168" s="201"/>
      <c r="I168" s="205"/>
    </row>
    <row r="169" spans="1:9">
      <c r="A169" s="203"/>
      <c r="B169" s="194" t="s">
        <v>1</v>
      </c>
      <c r="C169" s="202"/>
      <c r="D169" s="927"/>
      <c r="F169" s="201"/>
      <c r="I169" s="205"/>
    </row>
    <row r="170" spans="1:9" ht="28.5">
      <c r="A170" s="203" t="s">
        <v>124</v>
      </c>
      <c r="B170" s="194" t="s">
        <v>139</v>
      </c>
      <c r="C170" s="192">
        <v>200</v>
      </c>
      <c r="D170" s="927"/>
      <c r="E170" s="193">
        <f>+D170*C170</f>
        <v>0</v>
      </c>
      <c r="F170" s="201"/>
      <c r="I170" s="205"/>
    </row>
    <row r="171" spans="1:9">
      <c r="A171" s="203"/>
      <c r="B171" s="194" t="s">
        <v>1</v>
      </c>
      <c r="C171" s="202"/>
      <c r="D171" s="927"/>
      <c r="F171" s="201"/>
    </row>
    <row r="172" spans="1:9" ht="28.5">
      <c r="A172" s="203" t="s">
        <v>138</v>
      </c>
      <c r="B172" s="194" t="s">
        <v>137</v>
      </c>
      <c r="C172" s="202">
        <f>+C168+C166</f>
        <v>150</v>
      </c>
      <c r="D172" s="927"/>
      <c r="E172" s="193">
        <f>+D172*C172</f>
        <v>0</v>
      </c>
      <c r="F172" s="201"/>
    </row>
    <row r="173" spans="1:9">
      <c r="A173" s="203"/>
      <c r="B173" s="194" t="s">
        <v>1</v>
      </c>
      <c r="C173" s="202"/>
      <c r="D173" s="927"/>
      <c r="F173" s="201"/>
    </row>
    <row r="174" spans="1:9">
      <c r="A174" s="203" t="s">
        <v>136</v>
      </c>
      <c r="B174" s="204" t="s">
        <v>135</v>
      </c>
      <c r="C174" s="202">
        <v>20</v>
      </c>
      <c r="D174" s="927"/>
      <c r="E174" s="193">
        <f>+D174*C174</f>
        <v>0</v>
      </c>
      <c r="F174" s="201"/>
    </row>
    <row r="175" spans="1:9">
      <c r="A175" s="203"/>
      <c r="B175" s="194" t="s">
        <v>1</v>
      </c>
      <c r="D175" s="928"/>
      <c r="E175" s="201"/>
      <c r="F175" s="201"/>
    </row>
    <row r="176" spans="1:9" ht="15.75" thickBot="1">
      <c r="A176" s="200"/>
      <c r="B176" s="199" t="s">
        <v>134</v>
      </c>
      <c r="C176" s="198"/>
      <c r="D176" s="922"/>
      <c r="E176" s="197">
        <f>SUM(E166:E175)</f>
        <v>0</v>
      </c>
      <c r="F176" s="196"/>
    </row>
    <row r="177" ht="15" thickTop="1"/>
  </sheetData>
  <sheetProtection algorithmName="SHA-512" hashValue="mmyz0dAtKARWs2RWcPzgdhwlSAtiBjcn7uSY1hxMy9XOM7+507NwpyHC9VGCBUbt1UkslTLwifnLYu7+OdvqAw==" saltValue="0rtyXfUdJul9CUEBRCOkPQ==" spinCount="100000" sheet="1" objects="1" scenarios="1"/>
  <pageMargins left="0.7" right="0.7" top="0.75" bottom="0.75" header="0.3" footer="0.3"/>
  <pageSetup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syncHorizontal="1" syncVertical="1" syncRef="A1">
    <tabColor rgb="FF92D050"/>
  </sheetPr>
  <dimension ref="A1:H42"/>
  <sheetViews>
    <sheetView view="pageBreakPreview" zoomScale="85" zoomScaleNormal="100" zoomScaleSheetLayoutView="85" zoomScalePageLayoutView="70" workbookViewId="0">
      <selection activeCell="D12" sqref="D12"/>
    </sheetView>
  </sheetViews>
  <sheetFormatPr defaultRowHeight="12.75"/>
  <cols>
    <col min="1" max="1" width="4" style="9" customWidth="1"/>
    <col min="2" max="2" width="80" style="9" customWidth="1"/>
    <col min="3" max="3" width="8.85546875" style="9" bestFit="1" customWidth="1"/>
    <col min="4" max="4" width="22" style="8" customWidth="1"/>
    <col min="5" max="5" width="6.42578125" style="7" customWidth="1"/>
    <col min="6" max="6" width="13.85546875" style="7" bestFit="1" customWidth="1"/>
    <col min="7" max="256" width="9.140625" style="7"/>
    <col min="257" max="257" width="4" style="7" customWidth="1"/>
    <col min="258" max="258" width="80" style="7" customWidth="1"/>
    <col min="259" max="259" width="8.85546875" style="7" bestFit="1" customWidth="1"/>
    <col min="260" max="260" width="22" style="7" customWidth="1"/>
    <col min="261" max="261" width="6.42578125" style="7" customWidth="1"/>
    <col min="262" max="262" width="13.85546875" style="7" bestFit="1" customWidth="1"/>
    <col min="263" max="512" width="9.140625" style="7"/>
    <col min="513" max="513" width="4" style="7" customWidth="1"/>
    <col min="514" max="514" width="80" style="7" customWidth="1"/>
    <col min="515" max="515" width="8.85546875" style="7" bestFit="1" customWidth="1"/>
    <col min="516" max="516" width="22" style="7" customWidth="1"/>
    <col min="517" max="517" width="6.42578125" style="7" customWidth="1"/>
    <col min="518" max="518" width="13.85546875" style="7" bestFit="1" customWidth="1"/>
    <col min="519" max="768" width="9.140625" style="7"/>
    <col min="769" max="769" width="4" style="7" customWidth="1"/>
    <col min="770" max="770" width="80" style="7" customWidth="1"/>
    <col min="771" max="771" width="8.85546875" style="7" bestFit="1" customWidth="1"/>
    <col min="772" max="772" width="22" style="7" customWidth="1"/>
    <col min="773" max="773" width="6.42578125" style="7" customWidth="1"/>
    <col min="774" max="774" width="13.85546875" style="7" bestFit="1" customWidth="1"/>
    <col min="775" max="1024" width="9.140625" style="7"/>
    <col min="1025" max="1025" width="4" style="7" customWidth="1"/>
    <col min="1026" max="1026" width="80" style="7" customWidth="1"/>
    <col min="1027" max="1027" width="8.85546875" style="7" bestFit="1" customWidth="1"/>
    <col min="1028" max="1028" width="22" style="7" customWidth="1"/>
    <col min="1029" max="1029" width="6.42578125" style="7" customWidth="1"/>
    <col min="1030" max="1030" width="13.85546875" style="7" bestFit="1" customWidth="1"/>
    <col min="1031" max="1280" width="9.140625" style="7"/>
    <col min="1281" max="1281" width="4" style="7" customWidth="1"/>
    <col min="1282" max="1282" width="80" style="7" customWidth="1"/>
    <col min="1283" max="1283" width="8.85546875" style="7" bestFit="1" customWidth="1"/>
    <col min="1284" max="1284" width="22" style="7" customWidth="1"/>
    <col min="1285" max="1285" width="6.42578125" style="7" customWidth="1"/>
    <col min="1286" max="1286" width="13.85546875" style="7" bestFit="1" customWidth="1"/>
    <col min="1287" max="1536" width="9.140625" style="7"/>
    <col min="1537" max="1537" width="4" style="7" customWidth="1"/>
    <col min="1538" max="1538" width="80" style="7" customWidth="1"/>
    <col min="1539" max="1539" width="8.85546875" style="7" bestFit="1" customWidth="1"/>
    <col min="1540" max="1540" width="22" style="7" customWidth="1"/>
    <col min="1541" max="1541" width="6.42578125" style="7" customWidth="1"/>
    <col min="1542" max="1542" width="13.85546875" style="7" bestFit="1" customWidth="1"/>
    <col min="1543" max="1792" width="9.140625" style="7"/>
    <col min="1793" max="1793" width="4" style="7" customWidth="1"/>
    <col min="1794" max="1794" width="80" style="7" customWidth="1"/>
    <col min="1795" max="1795" width="8.85546875" style="7" bestFit="1" customWidth="1"/>
    <col min="1796" max="1796" width="22" style="7" customWidth="1"/>
    <col min="1797" max="1797" width="6.42578125" style="7" customWidth="1"/>
    <col min="1798" max="1798" width="13.85546875" style="7" bestFit="1" customWidth="1"/>
    <col min="1799" max="2048" width="9.140625" style="7"/>
    <col min="2049" max="2049" width="4" style="7" customWidth="1"/>
    <col min="2050" max="2050" width="80" style="7" customWidth="1"/>
    <col min="2051" max="2051" width="8.85546875" style="7" bestFit="1" customWidth="1"/>
    <col min="2052" max="2052" width="22" style="7" customWidth="1"/>
    <col min="2053" max="2053" width="6.42578125" style="7" customWidth="1"/>
    <col min="2054" max="2054" width="13.85546875" style="7" bestFit="1" customWidth="1"/>
    <col min="2055" max="2304" width="9.140625" style="7"/>
    <col min="2305" max="2305" width="4" style="7" customWidth="1"/>
    <col min="2306" max="2306" width="80" style="7" customWidth="1"/>
    <col min="2307" max="2307" width="8.85546875" style="7" bestFit="1" customWidth="1"/>
    <col min="2308" max="2308" width="22" style="7" customWidth="1"/>
    <col min="2309" max="2309" width="6.42578125" style="7" customWidth="1"/>
    <col min="2310" max="2310" width="13.85546875" style="7" bestFit="1" customWidth="1"/>
    <col min="2311" max="2560" width="9.140625" style="7"/>
    <col min="2561" max="2561" width="4" style="7" customWidth="1"/>
    <col min="2562" max="2562" width="80" style="7" customWidth="1"/>
    <col min="2563" max="2563" width="8.85546875" style="7" bestFit="1" customWidth="1"/>
    <col min="2564" max="2564" width="22" style="7" customWidth="1"/>
    <col min="2565" max="2565" width="6.42578125" style="7" customWidth="1"/>
    <col min="2566" max="2566" width="13.85546875" style="7" bestFit="1" customWidth="1"/>
    <col min="2567" max="2816" width="9.140625" style="7"/>
    <col min="2817" max="2817" width="4" style="7" customWidth="1"/>
    <col min="2818" max="2818" width="80" style="7" customWidth="1"/>
    <col min="2819" max="2819" width="8.85546875" style="7" bestFit="1" customWidth="1"/>
    <col min="2820" max="2820" width="22" style="7" customWidth="1"/>
    <col min="2821" max="2821" width="6.42578125" style="7" customWidth="1"/>
    <col min="2822" max="2822" width="13.85546875" style="7" bestFit="1" customWidth="1"/>
    <col min="2823" max="3072" width="9.140625" style="7"/>
    <col min="3073" max="3073" width="4" style="7" customWidth="1"/>
    <col min="3074" max="3074" width="80" style="7" customWidth="1"/>
    <col min="3075" max="3075" width="8.85546875" style="7" bestFit="1" customWidth="1"/>
    <col min="3076" max="3076" width="22" style="7" customWidth="1"/>
    <col min="3077" max="3077" width="6.42578125" style="7" customWidth="1"/>
    <col min="3078" max="3078" width="13.85546875" style="7" bestFit="1" customWidth="1"/>
    <col min="3079" max="3328" width="9.140625" style="7"/>
    <col min="3329" max="3329" width="4" style="7" customWidth="1"/>
    <col min="3330" max="3330" width="80" style="7" customWidth="1"/>
    <col min="3331" max="3331" width="8.85546875" style="7" bestFit="1" customWidth="1"/>
    <col min="3332" max="3332" width="22" style="7" customWidth="1"/>
    <col min="3333" max="3333" width="6.42578125" style="7" customWidth="1"/>
    <col min="3334" max="3334" width="13.85546875" style="7" bestFit="1" customWidth="1"/>
    <col min="3335" max="3584" width="9.140625" style="7"/>
    <col min="3585" max="3585" width="4" style="7" customWidth="1"/>
    <col min="3586" max="3586" width="80" style="7" customWidth="1"/>
    <col min="3587" max="3587" width="8.85546875" style="7" bestFit="1" customWidth="1"/>
    <col min="3588" max="3588" width="22" style="7" customWidth="1"/>
    <col min="3589" max="3589" width="6.42578125" style="7" customWidth="1"/>
    <col min="3590" max="3590" width="13.85546875" style="7" bestFit="1" customWidth="1"/>
    <col min="3591" max="3840" width="9.140625" style="7"/>
    <col min="3841" max="3841" width="4" style="7" customWidth="1"/>
    <col min="3842" max="3842" width="80" style="7" customWidth="1"/>
    <col min="3843" max="3843" width="8.85546875" style="7" bestFit="1" customWidth="1"/>
    <col min="3844" max="3844" width="22" style="7" customWidth="1"/>
    <col min="3845" max="3845" width="6.42578125" style="7" customWidth="1"/>
    <col min="3846" max="3846" width="13.85546875" style="7" bestFit="1" customWidth="1"/>
    <col min="3847" max="4096" width="9.140625" style="7"/>
    <col min="4097" max="4097" width="4" style="7" customWidth="1"/>
    <col min="4098" max="4098" width="80" style="7" customWidth="1"/>
    <col min="4099" max="4099" width="8.85546875" style="7" bestFit="1" customWidth="1"/>
    <col min="4100" max="4100" width="22" style="7" customWidth="1"/>
    <col min="4101" max="4101" width="6.42578125" style="7" customWidth="1"/>
    <col min="4102" max="4102" width="13.85546875" style="7" bestFit="1" customWidth="1"/>
    <col min="4103" max="4352" width="9.140625" style="7"/>
    <col min="4353" max="4353" width="4" style="7" customWidth="1"/>
    <col min="4354" max="4354" width="80" style="7" customWidth="1"/>
    <col min="4355" max="4355" width="8.85546875" style="7" bestFit="1" customWidth="1"/>
    <col min="4356" max="4356" width="22" style="7" customWidth="1"/>
    <col min="4357" max="4357" width="6.42578125" style="7" customWidth="1"/>
    <col min="4358" max="4358" width="13.85546875" style="7" bestFit="1" customWidth="1"/>
    <col min="4359" max="4608" width="9.140625" style="7"/>
    <col min="4609" max="4609" width="4" style="7" customWidth="1"/>
    <col min="4610" max="4610" width="80" style="7" customWidth="1"/>
    <col min="4611" max="4611" width="8.85546875" style="7" bestFit="1" customWidth="1"/>
    <col min="4612" max="4612" width="22" style="7" customWidth="1"/>
    <col min="4613" max="4613" width="6.42578125" style="7" customWidth="1"/>
    <col min="4614" max="4614" width="13.85546875" style="7" bestFit="1" customWidth="1"/>
    <col min="4615" max="4864" width="9.140625" style="7"/>
    <col min="4865" max="4865" width="4" style="7" customWidth="1"/>
    <col min="4866" max="4866" width="80" style="7" customWidth="1"/>
    <col min="4867" max="4867" width="8.85546875" style="7" bestFit="1" customWidth="1"/>
    <col min="4868" max="4868" width="22" style="7" customWidth="1"/>
    <col min="4869" max="4869" width="6.42578125" style="7" customWidth="1"/>
    <col min="4870" max="4870" width="13.85546875" style="7" bestFit="1" customWidth="1"/>
    <col min="4871" max="5120" width="9.140625" style="7"/>
    <col min="5121" max="5121" width="4" style="7" customWidth="1"/>
    <col min="5122" max="5122" width="80" style="7" customWidth="1"/>
    <col min="5123" max="5123" width="8.85546875" style="7" bestFit="1" customWidth="1"/>
    <col min="5124" max="5124" width="22" style="7" customWidth="1"/>
    <col min="5125" max="5125" width="6.42578125" style="7" customWidth="1"/>
    <col min="5126" max="5126" width="13.85546875" style="7" bestFit="1" customWidth="1"/>
    <col min="5127" max="5376" width="9.140625" style="7"/>
    <col min="5377" max="5377" width="4" style="7" customWidth="1"/>
    <col min="5378" max="5378" width="80" style="7" customWidth="1"/>
    <col min="5379" max="5379" width="8.85546875" style="7" bestFit="1" customWidth="1"/>
    <col min="5380" max="5380" width="22" style="7" customWidth="1"/>
    <col min="5381" max="5381" width="6.42578125" style="7" customWidth="1"/>
    <col min="5382" max="5382" width="13.85546875" style="7" bestFit="1" customWidth="1"/>
    <col min="5383" max="5632" width="9.140625" style="7"/>
    <col min="5633" max="5633" width="4" style="7" customWidth="1"/>
    <col min="5634" max="5634" width="80" style="7" customWidth="1"/>
    <col min="5635" max="5635" width="8.85546875" style="7" bestFit="1" customWidth="1"/>
    <col min="5636" max="5636" width="22" style="7" customWidth="1"/>
    <col min="5637" max="5637" width="6.42578125" style="7" customWidth="1"/>
    <col min="5638" max="5638" width="13.85546875" style="7" bestFit="1" customWidth="1"/>
    <col min="5639" max="5888" width="9.140625" style="7"/>
    <col min="5889" max="5889" width="4" style="7" customWidth="1"/>
    <col min="5890" max="5890" width="80" style="7" customWidth="1"/>
    <col min="5891" max="5891" width="8.85546875" style="7" bestFit="1" customWidth="1"/>
    <col min="5892" max="5892" width="22" style="7" customWidth="1"/>
    <col min="5893" max="5893" width="6.42578125" style="7" customWidth="1"/>
    <col min="5894" max="5894" width="13.85546875" style="7" bestFit="1" customWidth="1"/>
    <col min="5895" max="6144" width="9.140625" style="7"/>
    <col min="6145" max="6145" width="4" style="7" customWidth="1"/>
    <col min="6146" max="6146" width="80" style="7" customWidth="1"/>
    <col min="6147" max="6147" width="8.85546875" style="7" bestFit="1" customWidth="1"/>
    <col min="6148" max="6148" width="22" style="7" customWidth="1"/>
    <col min="6149" max="6149" width="6.42578125" style="7" customWidth="1"/>
    <col min="6150" max="6150" width="13.85546875" style="7" bestFit="1" customWidth="1"/>
    <col min="6151" max="6400" width="9.140625" style="7"/>
    <col min="6401" max="6401" width="4" style="7" customWidth="1"/>
    <col min="6402" max="6402" width="80" style="7" customWidth="1"/>
    <col min="6403" max="6403" width="8.85546875" style="7" bestFit="1" customWidth="1"/>
    <col min="6404" max="6404" width="22" style="7" customWidth="1"/>
    <col min="6405" max="6405" width="6.42578125" style="7" customWidth="1"/>
    <col min="6406" max="6406" width="13.85546875" style="7" bestFit="1" customWidth="1"/>
    <col min="6407" max="6656" width="9.140625" style="7"/>
    <col min="6657" max="6657" width="4" style="7" customWidth="1"/>
    <col min="6658" max="6658" width="80" style="7" customWidth="1"/>
    <col min="6659" max="6659" width="8.85546875" style="7" bestFit="1" customWidth="1"/>
    <col min="6660" max="6660" width="22" style="7" customWidth="1"/>
    <col min="6661" max="6661" width="6.42578125" style="7" customWidth="1"/>
    <col min="6662" max="6662" width="13.85546875" style="7" bestFit="1" customWidth="1"/>
    <col min="6663" max="6912" width="9.140625" style="7"/>
    <col min="6913" max="6913" width="4" style="7" customWidth="1"/>
    <col min="6914" max="6914" width="80" style="7" customWidth="1"/>
    <col min="6915" max="6915" width="8.85546875" style="7" bestFit="1" customWidth="1"/>
    <col min="6916" max="6916" width="22" style="7" customWidth="1"/>
    <col min="6917" max="6917" width="6.42578125" style="7" customWidth="1"/>
    <col min="6918" max="6918" width="13.85546875" style="7" bestFit="1" customWidth="1"/>
    <col min="6919" max="7168" width="9.140625" style="7"/>
    <col min="7169" max="7169" width="4" style="7" customWidth="1"/>
    <col min="7170" max="7170" width="80" style="7" customWidth="1"/>
    <col min="7171" max="7171" width="8.85546875" style="7" bestFit="1" customWidth="1"/>
    <col min="7172" max="7172" width="22" style="7" customWidth="1"/>
    <col min="7173" max="7173" width="6.42578125" style="7" customWidth="1"/>
    <col min="7174" max="7174" width="13.85546875" style="7" bestFit="1" customWidth="1"/>
    <col min="7175" max="7424" width="9.140625" style="7"/>
    <col min="7425" max="7425" width="4" style="7" customWidth="1"/>
    <col min="7426" max="7426" width="80" style="7" customWidth="1"/>
    <col min="7427" max="7427" width="8.85546875" style="7" bestFit="1" customWidth="1"/>
    <col min="7428" max="7428" width="22" style="7" customWidth="1"/>
    <col min="7429" max="7429" width="6.42578125" style="7" customWidth="1"/>
    <col min="7430" max="7430" width="13.85546875" style="7" bestFit="1" customWidth="1"/>
    <col min="7431" max="7680" width="9.140625" style="7"/>
    <col min="7681" max="7681" width="4" style="7" customWidth="1"/>
    <col min="7682" max="7682" width="80" style="7" customWidth="1"/>
    <col min="7683" max="7683" width="8.85546875" style="7" bestFit="1" customWidth="1"/>
    <col min="7684" max="7684" width="22" style="7" customWidth="1"/>
    <col min="7685" max="7685" width="6.42578125" style="7" customWidth="1"/>
    <col min="7686" max="7686" width="13.85546875" style="7" bestFit="1" customWidth="1"/>
    <col min="7687" max="7936" width="9.140625" style="7"/>
    <col min="7937" max="7937" width="4" style="7" customWidth="1"/>
    <col min="7938" max="7938" width="80" style="7" customWidth="1"/>
    <col min="7939" max="7939" width="8.85546875" style="7" bestFit="1" customWidth="1"/>
    <col min="7940" max="7940" width="22" style="7" customWidth="1"/>
    <col min="7941" max="7941" width="6.42578125" style="7" customWidth="1"/>
    <col min="7942" max="7942" width="13.85546875" style="7" bestFit="1" customWidth="1"/>
    <col min="7943" max="8192" width="9.140625" style="7"/>
    <col min="8193" max="8193" width="4" style="7" customWidth="1"/>
    <col min="8194" max="8194" width="80" style="7" customWidth="1"/>
    <col min="8195" max="8195" width="8.85546875" style="7" bestFit="1" customWidth="1"/>
    <col min="8196" max="8196" width="22" style="7" customWidth="1"/>
    <col min="8197" max="8197" width="6.42578125" style="7" customWidth="1"/>
    <col min="8198" max="8198" width="13.85546875" style="7" bestFit="1" customWidth="1"/>
    <col min="8199" max="8448" width="9.140625" style="7"/>
    <col min="8449" max="8449" width="4" style="7" customWidth="1"/>
    <col min="8450" max="8450" width="80" style="7" customWidth="1"/>
    <col min="8451" max="8451" width="8.85546875" style="7" bestFit="1" customWidth="1"/>
    <col min="8452" max="8452" width="22" style="7" customWidth="1"/>
    <col min="8453" max="8453" width="6.42578125" style="7" customWidth="1"/>
    <col min="8454" max="8454" width="13.85546875" style="7" bestFit="1" customWidth="1"/>
    <col min="8455" max="8704" width="9.140625" style="7"/>
    <col min="8705" max="8705" width="4" style="7" customWidth="1"/>
    <col min="8706" max="8706" width="80" style="7" customWidth="1"/>
    <col min="8707" max="8707" width="8.85546875" style="7" bestFit="1" customWidth="1"/>
    <col min="8708" max="8708" width="22" style="7" customWidth="1"/>
    <col min="8709" max="8709" width="6.42578125" style="7" customWidth="1"/>
    <col min="8710" max="8710" width="13.85546875" style="7" bestFit="1" customWidth="1"/>
    <col min="8711" max="8960" width="9.140625" style="7"/>
    <col min="8961" max="8961" width="4" style="7" customWidth="1"/>
    <col min="8962" max="8962" width="80" style="7" customWidth="1"/>
    <col min="8963" max="8963" width="8.85546875" style="7" bestFit="1" customWidth="1"/>
    <col min="8964" max="8964" width="22" style="7" customWidth="1"/>
    <col min="8965" max="8965" width="6.42578125" style="7" customWidth="1"/>
    <col min="8966" max="8966" width="13.85546875" style="7" bestFit="1" customWidth="1"/>
    <col min="8967" max="9216" width="9.140625" style="7"/>
    <col min="9217" max="9217" width="4" style="7" customWidth="1"/>
    <col min="9218" max="9218" width="80" style="7" customWidth="1"/>
    <col min="9219" max="9219" width="8.85546875" style="7" bestFit="1" customWidth="1"/>
    <col min="9220" max="9220" width="22" style="7" customWidth="1"/>
    <col min="9221" max="9221" width="6.42578125" style="7" customWidth="1"/>
    <col min="9222" max="9222" width="13.85546875" style="7" bestFit="1" customWidth="1"/>
    <col min="9223" max="9472" width="9.140625" style="7"/>
    <col min="9473" max="9473" width="4" style="7" customWidth="1"/>
    <col min="9474" max="9474" width="80" style="7" customWidth="1"/>
    <col min="9475" max="9475" width="8.85546875" style="7" bestFit="1" customWidth="1"/>
    <col min="9476" max="9476" width="22" style="7" customWidth="1"/>
    <col min="9477" max="9477" width="6.42578125" style="7" customWidth="1"/>
    <col min="9478" max="9478" width="13.85546875" style="7" bestFit="1" customWidth="1"/>
    <col min="9479" max="9728" width="9.140625" style="7"/>
    <col min="9729" max="9729" width="4" style="7" customWidth="1"/>
    <col min="9730" max="9730" width="80" style="7" customWidth="1"/>
    <col min="9731" max="9731" width="8.85546875" style="7" bestFit="1" customWidth="1"/>
    <col min="9732" max="9732" width="22" style="7" customWidth="1"/>
    <col min="9733" max="9733" width="6.42578125" style="7" customWidth="1"/>
    <col min="9734" max="9734" width="13.85546875" style="7" bestFit="1" customWidth="1"/>
    <col min="9735" max="9984" width="9.140625" style="7"/>
    <col min="9985" max="9985" width="4" style="7" customWidth="1"/>
    <col min="9986" max="9986" width="80" style="7" customWidth="1"/>
    <col min="9987" max="9987" width="8.85546875" style="7" bestFit="1" customWidth="1"/>
    <col min="9988" max="9988" width="22" style="7" customWidth="1"/>
    <col min="9989" max="9989" width="6.42578125" style="7" customWidth="1"/>
    <col min="9990" max="9990" width="13.85546875" style="7" bestFit="1" customWidth="1"/>
    <col min="9991" max="10240" width="9.140625" style="7"/>
    <col min="10241" max="10241" width="4" style="7" customWidth="1"/>
    <col min="10242" max="10242" width="80" style="7" customWidth="1"/>
    <col min="10243" max="10243" width="8.85546875" style="7" bestFit="1" customWidth="1"/>
    <col min="10244" max="10244" width="22" style="7" customWidth="1"/>
    <col min="10245" max="10245" width="6.42578125" style="7" customWidth="1"/>
    <col min="10246" max="10246" width="13.85546875" style="7" bestFit="1" customWidth="1"/>
    <col min="10247" max="10496" width="9.140625" style="7"/>
    <col min="10497" max="10497" width="4" style="7" customWidth="1"/>
    <col min="10498" max="10498" width="80" style="7" customWidth="1"/>
    <col min="10499" max="10499" width="8.85546875" style="7" bestFit="1" customWidth="1"/>
    <col min="10500" max="10500" width="22" style="7" customWidth="1"/>
    <col min="10501" max="10501" width="6.42578125" style="7" customWidth="1"/>
    <col min="10502" max="10502" width="13.85546875" style="7" bestFit="1" customWidth="1"/>
    <col min="10503" max="10752" width="9.140625" style="7"/>
    <col min="10753" max="10753" width="4" style="7" customWidth="1"/>
    <col min="10754" max="10754" width="80" style="7" customWidth="1"/>
    <col min="10755" max="10755" width="8.85546875" style="7" bestFit="1" customWidth="1"/>
    <col min="10756" max="10756" width="22" style="7" customWidth="1"/>
    <col min="10757" max="10757" width="6.42578125" style="7" customWidth="1"/>
    <col min="10758" max="10758" width="13.85546875" style="7" bestFit="1" customWidth="1"/>
    <col min="10759" max="11008" width="9.140625" style="7"/>
    <col min="11009" max="11009" width="4" style="7" customWidth="1"/>
    <col min="11010" max="11010" width="80" style="7" customWidth="1"/>
    <col min="11011" max="11011" width="8.85546875" style="7" bestFit="1" customWidth="1"/>
    <col min="11012" max="11012" width="22" style="7" customWidth="1"/>
    <col min="11013" max="11013" width="6.42578125" style="7" customWidth="1"/>
    <col min="11014" max="11014" width="13.85546875" style="7" bestFit="1" customWidth="1"/>
    <col min="11015" max="11264" width="9.140625" style="7"/>
    <col min="11265" max="11265" width="4" style="7" customWidth="1"/>
    <col min="11266" max="11266" width="80" style="7" customWidth="1"/>
    <col min="11267" max="11267" width="8.85546875" style="7" bestFit="1" customWidth="1"/>
    <col min="11268" max="11268" width="22" style="7" customWidth="1"/>
    <col min="11269" max="11269" width="6.42578125" style="7" customWidth="1"/>
    <col min="11270" max="11270" width="13.85546875" style="7" bestFit="1" customWidth="1"/>
    <col min="11271" max="11520" width="9.140625" style="7"/>
    <col min="11521" max="11521" width="4" style="7" customWidth="1"/>
    <col min="11522" max="11522" width="80" style="7" customWidth="1"/>
    <col min="11523" max="11523" width="8.85546875" style="7" bestFit="1" customWidth="1"/>
    <col min="11524" max="11524" width="22" style="7" customWidth="1"/>
    <col min="11525" max="11525" width="6.42578125" style="7" customWidth="1"/>
    <col min="11526" max="11526" width="13.85546875" style="7" bestFit="1" customWidth="1"/>
    <col min="11527" max="11776" width="9.140625" style="7"/>
    <col min="11777" max="11777" width="4" style="7" customWidth="1"/>
    <col min="11778" max="11778" width="80" style="7" customWidth="1"/>
    <col min="11779" max="11779" width="8.85546875" style="7" bestFit="1" customWidth="1"/>
    <col min="11780" max="11780" width="22" style="7" customWidth="1"/>
    <col min="11781" max="11781" width="6.42578125" style="7" customWidth="1"/>
    <col min="11782" max="11782" width="13.85546875" style="7" bestFit="1" customWidth="1"/>
    <col min="11783" max="12032" width="9.140625" style="7"/>
    <col min="12033" max="12033" width="4" style="7" customWidth="1"/>
    <col min="12034" max="12034" width="80" style="7" customWidth="1"/>
    <col min="12035" max="12035" width="8.85546875" style="7" bestFit="1" customWidth="1"/>
    <col min="12036" max="12036" width="22" style="7" customWidth="1"/>
    <col min="12037" max="12037" width="6.42578125" style="7" customWidth="1"/>
    <col min="12038" max="12038" width="13.85546875" style="7" bestFit="1" customWidth="1"/>
    <col min="12039" max="12288" width="9.140625" style="7"/>
    <col min="12289" max="12289" width="4" style="7" customWidth="1"/>
    <col min="12290" max="12290" width="80" style="7" customWidth="1"/>
    <col min="12291" max="12291" width="8.85546875" style="7" bestFit="1" customWidth="1"/>
    <col min="12292" max="12292" width="22" style="7" customWidth="1"/>
    <col min="12293" max="12293" width="6.42578125" style="7" customWidth="1"/>
    <col min="12294" max="12294" width="13.85546875" style="7" bestFit="1" customWidth="1"/>
    <col min="12295" max="12544" width="9.140625" style="7"/>
    <col min="12545" max="12545" width="4" style="7" customWidth="1"/>
    <col min="12546" max="12546" width="80" style="7" customWidth="1"/>
    <col min="12547" max="12547" width="8.85546875" style="7" bestFit="1" customWidth="1"/>
    <col min="12548" max="12548" width="22" style="7" customWidth="1"/>
    <col min="12549" max="12549" width="6.42578125" style="7" customWidth="1"/>
    <col min="12550" max="12550" width="13.85546875" style="7" bestFit="1" customWidth="1"/>
    <col min="12551" max="12800" width="9.140625" style="7"/>
    <col min="12801" max="12801" width="4" style="7" customWidth="1"/>
    <col min="12802" max="12802" width="80" style="7" customWidth="1"/>
    <col min="12803" max="12803" width="8.85546875" style="7" bestFit="1" customWidth="1"/>
    <col min="12804" max="12804" width="22" style="7" customWidth="1"/>
    <col min="12805" max="12805" width="6.42578125" style="7" customWidth="1"/>
    <col min="12806" max="12806" width="13.85546875" style="7" bestFit="1" customWidth="1"/>
    <col min="12807" max="13056" width="9.140625" style="7"/>
    <col min="13057" max="13057" width="4" style="7" customWidth="1"/>
    <col min="13058" max="13058" width="80" style="7" customWidth="1"/>
    <col min="13059" max="13059" width="8.85546875" style="7" bestFit="1" customWidth="1"/>
    <col min="13060" max="13060" width="22" style="7" customWidth="1"/>
    <col min="13061" max="13061" width="6.42578125" style="7" customWidth="1"/>
    <col min="13062" max="13062" width="13.85546875" style="7" bestFit="1" customWidth="1"/>
    <col min="13063" max="13312" width="9.140625" style="7"/>
    <col min="13313" max="13313" width="4" style="7" customWidth="1"/>
    <col min="13314" max="13314" width="80" style="7" customWidth="1"/>
    <col min="13315" max="13315" width="8.85546875" style="7" bestFit="1" customWidth="1"/>
    <col min="13316" max="13316" width="22" style="7" customWidth="1"/>
    <col min="13317" max="13317" width="6.42578125" style="7" customWidth="1"/>
    <col min="13318" max="13318" width="13.85546875" style="7" bestFit="1" customWidth="1"/>
    <col min="13319" max="13568" width="9.140625" style="7"/>
    <col min="13569" max="13569" width="4" style="7" customWidth="1"/>
    <col min="13570" max="13570" width="80" style="7" customWidth="1"/>
    <col min="13571" max="13571" width="8.85546875" style="7" bestFit="1" customWidth="1"/>
    <col min="13572" max="13572" width="22" style="7" customWidth="1"/>
    <col min="13573" max="13573" width="6.42578125" style="7" customWidth="1"/>
    <col min="13574" max="13574" width="13.85546875" style="7" bestFit="1" customWidth="1"/>
    <col min="13575" max="13824" width="9.140625" style="7"/>
    <col min="13825" max="13825" width="4" style="7" customWidth="1"/>
    <col min="13826" max="13826" width="80" style="7" customWidth="1"/>
    <col min="13827" max="13827" width="8.85546875" style="7" bestFit="1" customWidth="1"/>
    <col min="13828" max="13828" width="22" style="7" customWidth="1"/>
    <col min="13829" max="13829" width="6.42578125" style="7" customWidth="1"/>
    <col min="13830" max="13830" width="13.85546875" style="7" bestFit="1" customWidth="1"/>
    <col min="13831" max="14080" width="9.140625" style="7"/>
    <col min="14081" max="14081" width="4" style="7" customWidth="1"/>
    <col min="14082" max="14082" width="80" style="7" customWidth="1"/>
    <col min="14083" max="14083" width="8.85546875" style="7" bestFit="1" customWidth="1"/>
    <col min="14084" max="14084" width="22" style="7" customWidth="1"/>
    <col min="14085" max="14085" width="6.42578125" style="7" customWidth="1"/>
    <col min="14086" max="14086" width="13.85546875" style="7" bestFit="1" customWidth="1"/>
    <col min="14087" max="14336" width="9.140625" style="7"/>
    <col min="14337" max="14337" width="4" style="7" customWidth="1"/>
    <col min="14338" max="14338" width="80" style="7" customWidth="1"/>
    <col min="14339" max="14339" width="8.85546875" style="7" bestFit="1" customWidth="1"/>
    <col min="14340" max="14340" width="22" style="7" customWidth="1"/>
    <col min="14341" max="14341" width="6.42578125" style="7" customWidth="1"/>
    <col min="14342" max="14342" width="13.85546875" style="7" bestFit="1" customWidth="1"/>
    <col min="14343" max="14592" width="9.140625" style="7"/>
    <col min="14593" max="14593" width="4" style="7" customWidth="1"/>
    <col min="14594" max="14594" width="80" style="7" customWidth="1"/>
    <col min="14595" max="14595" width="8.85546875" style="7" bestFit="1" customWidth="1"/>
    <col min="14596" max="14596" width="22" style="7" customWidth="1"/>
    <col min="14597" max="14597" width="6.42578125" style="7" customWidth="1"/>
    <col min="14598" max="14598" width="13.85546875" style="7" bestFit="1" customWidth="1"/>
    <col min="14599" max="14848" width="9.140625" style="7"/>
    <col min="14849" max="14849" width="4" style="7" customWidth="1"/>
    <col min="14850" max="14850" width="80" style="7" customWidth="1"/>
    <col min="14851" max="14851" width="8.85546875" style="7" bestFit="1" customWidth="1"/>
    <col min="14852" max="14852" width="22" style="7" customWidth="1"/>
    <col min="14853" max="14853" width="6.42578125" style="7" customWidth="1"/>
    <col min="14854" max="14854" width="13.85546875" style="7" bestFit="1" customWidth="1"/>
    <col min="14855" max="15104" width="9.140625" style="7"/>
    <col min="15105" max="15105" width="4" style="7" customWidth="1"/>
    <col min="15106" max="15106" width="80" style="7" customWidth="1"/>
    <col min="15107" max="15107" width="8.85546875" style="7" bestFit="1" customWidth="1"/>
    <col min="15108" max="15108" width="22" style="7" customWidth="1"/>
    <col min="15109" max="15109" width="6.42578125" style="7" customWidth="1"/>
    <col min="15110" max="15110" width="13.85546875" style="7" bestFit="1" customWidth="1"/>
    <col min="15111" max="15360" width="9.140625" style="7"/>
    <col min="15361" max="15361" width="4" style="7" customWidth="1"/>
    <col min="15362" max="15362" width="80" style="7" customWidth="1"/>
    <col min="15363" max="15363" width="8.85546875" style="7" bestFit="1" customWidth="1"/>
    <col min="15364" max="15364" width="22" style="7" customWidth="1"/>
    <col min="15365" max="15365" width="6.42578125" style="7" customWidth="1"/>
    <col min="15366" max="15366" width="13.85546875" style="7" bestFit="1" customWidth="1"/>
    <col min="15367" max="15616" width="9.140625" style="7"/>
    <col min="15617" max="15617" width="4" style="7" customWidth="1"/>
    <col min="15618" max="15618" width="80" style="7" customWidth="1"/>
    <col min="15619" max="15619" width="8.85546875" style="7" bestFit="1" customWidth="1"/>
    <col min="15620" max="15620" width="22" style="7" customWidth="1"/>
    <col min="15621" max="15621" width="6.42578125" style="7" customWidth="1"/>
    <col min="15622" max="15622" width="13.85546875" style="7" bestFit="1" customWidth="1"/>
    <col min="15623" max="15872" width="9.140625" style="7"/>
    <col min="15873" max="15873" width="4" style="7" customWidth="1"/>
    <col min="15874" max="15874" width="80" style="7" customWidth="1"/>
    <col min="15875" max="15875" width="8.85546875" style="7" bestFit="1" customWidth="1"/>
    <col min="15876" max="15876" width="22" style="7" customWidth="1"/>
    <col min="15877" max="15877" width="6.42578125" style="7" customWidth="1"/>
    <col min="15878" max="15878" width="13.85546875" style="7" bestFit="1" customWidth="1"/>
    <col min="15879" max="16128" width="9.140625" style="7"/>
    <col min="16129" max="16129" width="4" style="7" customWidth="1"/>
    <col min="16130" max="16130" width="80" style="7" customWidth="1"/>
    <col min="16131" max="16131" width="8.85546875" style="7" bestFit="1" customWidth="1"/>
    <col min="16132" max="16132" width="22" style="7" customWidth="1"/>
    <col min="16133" max="16133" width="6.42578125" style="7" customWidth="1"/>
    <col min="16134" max="16134" width="13.85546875" style="7" bestFit="1" customWidth="1"/>
    <col min="16135" max="16384" width="9.140625" style="7"/>
  </cols>
  <sheetData>
    <row r="1" spans="1:8" s="18" customFormat="1" ht="48" customHeight="1">
      <c r="A1" s="1190" t="s">
        <v>242</v>
      </c>
      <c r="B1" s="1190"/>
      <c r="C1" s="1190"/>
      <c r="D1" s="1190"/>
      <c r="E1" s="37"/>
      <c r="F1" s="36"/>
      <c r="G1" s="36"/>
      <c r="H1" s="35"/>
    </row>
    <row r="2" spans="1:8" s="18" customFormat="1" ht="18">
      <c r="A2" s="34"/>
      <c r="B2" s="263"/>
      <c r="C2" s="33"/>
      <c r="D2" s="33"/>
      <c r="E2" s="32"/>
    </row>
    <row r="3" spans="1:8" s="22" customFormat="1" ht="24.95" customHeight="1">
      <c r="A3" s="26"/>
      <c r="B3" s="24" t="s">
        <v>50</v>
      </c>
      <c r="C3" s="24"/>
      <c r="D3" s="23">
        <f>'1_INSTALACIJSKI MATERIAL'!F143</f>
        <v>0</v>
      </c>
      <c r="E3" s="31"/>
      <c r="F3" s="30"/>
    </row>
    <row r="4" spans="1:8" s="22" customFormat="1" ht="27" customHeight="1">
      <c r="A4" s="26"/>
      <c r="B4" s="24" t="s">
        <v>49</v>
      </c>
      <c r="C4" s="24"/>
      <c r="D4" s="23">
        <f>'2_STIKALNI BLOKI'!F46</f>
        <v>0</v>
      </c>
      <c r="E4" s="31"/>
      <c r="F4" s="30"/>
    </row>
    <row r="5" spans="1:8" s="27" customFormat="1" ht="24.95" customHeight="1">
      <c r="A5" s="26"/>
      <c r="B5" s="24" t="s">
        <v>48</v>
      </c>
      <c r="C5" s="24"/>
      <c r="D5" s="23">
        <f>'3_RAZSVETLJAVA'!F64</f>
        <v>0</v>
      </c>
      <c r="E5" s="29"/>
      <c r="F5" s="28"/>
    </row>
    <row r="6" spans="1:8" s="22" customFormat="1" ht="24.95" customHeight="1" thickBot="1">
      <c r="A6" s="25"/>
      <c r="B6" s="24" t="s">
        <v>241</v>
      </c>
      <c r="C6" s="24"/>
      <c r="D6" s="23">
        <f>'4_STRELOVOD'!F28</f>
        <v>0</v>
      </c>
    </row>
    <row r="7" spans="1:8" s="18" customFormat="1" ht="24.95" customHeight="1" thickBot="1">
      <c r="A7" s="264"/>
      <c r="B7" s="265" t="s">
        <v>47</v>
      </c>
      <c r="C7" s="265"/>
      <c r="D7" s="266">
        <f>SUM(D3:D6)</f>
        <v>0</v>
      </c>
    </row>
    <row r="8" spans="1:8" s="18" customFormat="1" ht="24.95" customHeight="1">
      <c r="A8" s="21"/>
      <c r="B8" s="20"/>
      <c r="C8" s="20"/>
      <c r="D8" s="19"/>
    </row>
    <row r="9" spans="1:8" s="11" customFormat="1" ht="24.95" customHeight="1">
      <c r="A9" s="13"/>
      <c r="B9" s="188"/>
      <c r="C9" s="188"/>
      <c r="D9" s="12"/>
    </row>
    <row r="10" spans="1:8" s="11" customFormat="1" ht="24.95" customHeight="1">
      <c r="A10" s="13"/>
      <c r="B10" s="188"/>
      <c r="C10" s="188"/>
      <c r="D10" s="12"/>
    </row>
    <row r="11" spans="1:8" s="11" customFormat="1" ht="24.95" customHeight="1">
      <c r="A11" s="17"/>
      <c r="B11" s="16"/>
      <c r="C11" s="16"/>
      <c r="D11" s="15"/>
    </row>
    <row r="12" spans="1:8" s="11" customFormat="1" ht="24.95" customHeight="1">
      <c r="A12" s="17"/>
      <c r="B12" s="16"/>
      <c r="C12" s="16"/>
      <c r="D12" s="15"/>
    </row>
    <row r="13" spans="1:8" s="11" customFormat="1" ht="24.95" customHeight="1">
      <c r="A13" s="13"/>
      <c r="B13" s="188"/>
      <c r="C13" s="188"/>
      <c r="D13" s="12"/>
    </row>
    <row r="14" spans="1:8" s="11" customFormat="1" ht="24.95" customHeight="1">
      <c r="A14" s="13"/>
      <c r="B14" s="188"/>
      <c r="C14" s="188"/>
      <c r="D14" s="14"/>
    </row>
    <row r="15" spans="1:8" s="11" customFormat="1" ht="24.95" customHeight="1">
      <c r="A15" s="13"/>
      <c r="B15" s="1191"/>
      <c r="C15" s="1191"/>
      <c r="D15" s="1192"/>
    </row>
    <row r="16" spans="1:8" s="11" customFormat="1" ht="24.95" customHeight="1">
      <c r="A16" s="13"/>
      <c r="B16" s="188"/>
      <c r="C16" s="188"/>
      <c r="D16" s="12"/>
    </row>
    <row r="17" spans="1:4" s="11" customFormat="1" ht="18.75">
      <c r="A17" s="13"/>
      <c r="B17" s="188"/>
      <c r="C17" s="188"/>
      <c r="D17" s="12"/>
    </row>
    <row r="18" spans="1:4" s="11" customFormat="1" ht="18.75">
      <c r="A18" s="13"/>
      <c r="B18" s="188"/>
      <c r="C18" s="188"/>
      <c r="D18" s="12"/>
    </row>
    <row r="19" spans="1:4" s="11" customFormat="1" ht="18"/>
    <row r="20" spans="1:4" s="11" customFormat="1" ht="18"/>
    <row r="21" spans="1:4" s="11" customFormat="1" ht="18"/>
    <row r="22" spans="1:4" s="11" customFormat="1" ht="18"/>
    <row r="23" spans="1:4" s="11" customFormat="1" ht="18"/>
    <row r="24" spans="1:4" s="11" customFormat="1" ht="18"/>
    <row r="25" spans="1:4" s="11" customFormat="1" ht="18"/>
    <row r="26" spans="1:4" s="11" customFormat="1" ht="18"/>
    <row r="27" spans="1:4" s="11" customFormat="1" ht="18"/>
    <row r="28" spans="1:4" s="11" customFormat="1" ht="18"/>
    <row r="29" spans="1:4" s="11" customFormat="1" ht="18"/>
    <row r="30" spans="1:4" s="11" customFormat="1" ht="18">
      <c r="A30" s="7"/>
      <c r="B30" s="7"/>
      <c r="C30" s="7"/>
      <c r="D30" s="7"/>
    </row>
    <row r="31" spans="1:4" s="11" customFormat="1" ht="18">
      <c r="A31" s="7"/>
      <c r="B31" s="7"/>
      <c r="C31" s="7"/>
      <c r="D31" s="7"/>
    </row>
    <row r="32" spans="1:4" s="11" customFormat="1" ht="18">
      <c r="A32" s="7"/>
      <c r="B32" s="7"/>
      <c r="C32" s="7"/>
      <c r="D32" s="7"/>
    </row>
    <row r="33" spans="1:4" s="11" customFormat="1" ht="18">
      <c r="A33" s="7"/>
      <c r="B33" s="7"/>
      <c r="C33" s="7"/>
      <c r="D33" s="7"/>
    </row>
    <row r="34" spans="1:4" s="11" customFormat="1" ht="18">
      <c r="A34" s="7"/>
      <c r="B34" s="7"/>
      <c r="C34" s="7"/>
      <c r="D34" s="7"/>
    </row>
    <row r="35" spans="1:4" s="11" customFormat="1" ht="18">
      <c r="A35" s="7"/>
      <c r="B35" s="7"/>
      <c r="C35" s="7"/>
      <c r="D35" s="7"/>
    </row>
    <row r="42" spans="1:4">
      <c r="B42" s="10"/>
      <c r="C42" s="10"/>
    </row>
  </sheetData>
  <sheetProtection algorithmName="SHA-512" hashValue="5BzdWxC/Y8aLR5Y2bb1L9pTkQWWa+0OTRswoI84qT3+M+7bQsjuNq10utU5vBByAK32OwT5wuLkYsBzceDxyVQ==" saltValue="taj1kq9EL508K5F7nCZvUg==" spinCount="100000" sheet="1" objects="1" scenarios="1"/>
  <mergeCells count="2">
    <mergeCell ref="A1:D1"/>
    <mergeCell ref="B15:D15"/>
  </mergeCells>
  <printOptions gridLines="1" gridLinesSet="0"/>
  <pageMargins left="0.78740157480314965" right="0.39370078740157483" top="1.1811023622047245" bottom="0.98425196850393704" header="0.39370078740157483" footer="0.51181102362204722"/>
  <pageSetup paperSize="9" scale="75" orientation="portrait" horizontalDpi="4294967295" r:id="rId1"/>
  <headerFooter alignWithMargins="0">
    <oddHeader>&amp;L&amp;8&amp;G&amp;C&amp;8
MM-BIRO d.o.o. Ulica tolminskih puntarjev 4, 5000 Nova Gorica,  
tel: 05 333-49-40, fax: 05 333-49-39,  
e.mail: mm.biro@siol.net, http://www.mm-biro.si</oddHeader>
    <oddFooter>&amp;L&amp;8Mapa: 4&amp;R&amp;8Stran: &amp;P/&amp;N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syncHorizontal="1" syncVertical="1" syncRef="A112">
    <tabColor rgb="FF92D050"/>
  </sheetPr>
  <dimension ref="A1:IV314"/>
  <sheetViews>
    <sheetView view="pageBreakPreview" topLeftCell="A112" zoomScaleNormal="100" zoomScaleSheetLayoutView="100" workbookViewId="0">
      <selection activeCell="E119" sqref="E119"/>
    </sheetView>
  </sheetViews>
  <sheetFormatPr defaultRowHeight="12.75"/>
  <cols>
    <col min="1" max="1" width="4" style="41" customWidth="1"/>
    <col min="2" max="2" width="56.5703125" style="9" customWidth="1"/>
    <col min="3" max="3" width="6.7109375" style="40" bestFit="1" customWidth="1"/>
    <col min="4" max="4" width="8.85546875" style="8" bestFit="1" customWidth="1"/>
    <col min="5" max="5" width="11.5703125" style="8" bestFit="1" customWidth="1"/>
    <col min="6" max="6" width="9.42578125" style="8" bestFit="1" customWidth="1"/>
    <col min="7" max="7" width="13.28515625" style="39" bestFit="1" customWidth="1"/>
    <col min="8" max="8" width="11.140625" style="39" bestFit="1" customWidth="1"/>
    <col min="9" max="9" width="12.5703125" style="7" customWidth="1"/>
    <col min="10" max="10" width="9.140625" style="7"/>
    <col min="11" max="11" width="11.85546875" style="38" customWidth="1"/>
    <col min="12" max="256" width="9.140625" style="7"/>
    <col min="257" max="257" width="4" style="7" customWidth="1"/>
    <col min="258" max="258" width="63.28515625" style="7" bestFit="1" customWidth="1"/>
    <col min="259" max="259" width="6.7109375" style="7" bestFit="1" customWidth="1"/>
    <col min="260" max="260" width="8.85546875" style="7" bestFit="1" customWidth="1"/>
    <col min="261" max="261" width="11.5703125" style="7" bestFit="1" customWidth="1"/>
    <col min="262" max="262" width="9.42578125" style="7" bestFit="1" customWidth="1"/>
    <col min="263" max="263" width="13.28515625" style="7" bestFit="1" customWidth="1"/>
    <col min="264" max="264" width="11.140625" style="7" bestFit="1" customWidth="1"/>
    <col min="265" max="265" width="12.5703125" style="7" customWidth="1"/>
    <col min="266" max="266" width="9.140625" style="7"/>
    <col min="267" max="267" width="11.85546875" style="7" customWidth="1"/>
    <col min="268" max="512" width="9.140625" style="7"/>
    <col min="513" max="513" width="4" style="7" customWidth="1"/>
    <col min="514" max="514" width="63.28515625" style="7" bestFit="1" customWidth="1"/>
    <col min="515" max="515" width="6.7109375" style="7" bestFit="1" customWidth="1"/>
    <col min="516" max="516" width="8.85546875" style="7" bestFit="1" customWidth="1"/>
    <col min="517" max="517" width="11.5703125" style="7" bestFit="1" customWidth="1"/>
    <col min="518" max="518" width="9.42578125" style="7" bestFit="1" customWidth="1"/>
    <col min="519" max="519" width="13.28515625" style="7" bestFit="1" customWidth="1"/>
    <col min="520" max="520" width="11.140625" style="7" bestFit="1" customWidth="1"/>
    <col min="521" max="521" width="12.5703125" style="7" customWidth="1"/>
    <col min="522" max="522" width="9.140625" style="7"/>
    <col min="523" max="523" width="11.85546875" style="7" customWidth="1"/>
    <col min="524" max="768" width="9.140625" style="7"/>
    <col min="769" max="769" width="4" style="7" customWidth="1"/>
    <col min="770" max="770" width="63.28515625" style="7" bestFit="1" customWidth="1"/>
    <col min="771" max="771" width="6.7109375" style="7" bestFit="1" customWidth="1"/>
    <col min="772" max="772" width="8.85546875" style="7" bestFit="1" customWidth="1"/>
    <col min="773" max="773" width="11.5703125" style="7" bestFit="1" customWidth="1"/>
    <col min="774" max="774" width="9.42578125" style="7" bestFit="1" customWidth="1"/>
    <col min="775" max="775" width="13.28515625" style="7" bestFit="1" customWidth="1"/>
    <col min="776" max="776" width="11.140625" style="7" bestFit="1" customWidth="1"/>
    <col min="777" max="777" width="12.5703125" style="7" customWidth="1"/>
    <col min="778" max="778" width="9.140625" style="7"/>
    <col min="779" max="779" width="11.85546875" style="7" customWidth="1"/>
    <col min="780" max="1024" width="9.140625" style="7"/>
    <col min="1025" max="1025" width="4" style="7" customWidth="1"/>
    <col min="1026" max="1026" width="63.28515625" style="7" bestFit="1" customWidth="1"/>
    <col min="1027" max="1027" width="6.7109375" style="7" bestFit="1" customWidth="1"/>
    <col min="1028" max="1028" width="8.85546875" style="7" bestFit="1" customWidth="1"/>
    <col min="1029" max="1029" width="11.5703125" style="7" bestFit="1" customWidth="1"/>
    <col min="1030" max="1030" width="9.42578125" style="7" bestFit="1" customWidth="1"/>
    <col min="1031" max="1031" width="13.28515625" style="7" bestFit="1" customWidth="1"/>
    <col min="1032" max="1032" width="11.140625" style="7" bestFit="1" customWidth="1"/>
    <col min="1033" max="1033" width="12.5703125" style="7" customWidth="1"/>
    <col min="1034" max="1034" width="9.140625" style="7"/>
    <col min="1035" max="1035" width="11.85546875" style="7" customWidth="1"/>
    <col min="1036" max="1280" width="9.140625" style="7"/>
    <col min="1281" max="1281" width="4" style="7" customWidth="1"/>
    <col min="1282" max="1282" width="63.28515625" style="7" bestFit="1" customWidth="1"/>
    <col min="1283" max="1283" width="6.7109375" style="7" bestFit="1" customWidth="1"/>
    <col min="1284" max="1284" width="8.85546875" style="7" bestFit="1" customWidth="1"/>
    <col min="1285" max="1285" width="11.5703125" style="7" bestFit="1" customWidth="1"/>
    <col min="1286" max="1286" width="9.42578125" style="7" bestFit="1" customWidth="1"/>
    <col min="1287" max="1287" width="13.28515625" style="7" bestFit="1" customWidth="1"/>
    <col min="1288" max="1288" width="11.140625" style="7" bestFit="1" customWidth="1"/>
    <col min="1289" max="1289" width="12.5703125" style="7" customWidth="1"/>
    <col min="1290" max="1290" width="9.140625" style="7"/>
    <col min="1291" max="1291" width="11.85546875" style="7" customWidth="1"/>
    <col min="1292" max="1536" width="9.140625" style="7"/>
    <col min="1537" max="1537" width="4" style="7" customWidth="1"/>
    <col min="1538" max="1538" width="63.28515625" style="7" bestFit="1" customWidth="1"/>
    <col min="1539" max="1539" width="6.7109375" style="7" bestFit="1" customWidth="1"/>
    <col min="1540" max="1540" width="8.85546875" style="7" bestFit="1" customWidth="1"/>
    <col min="1541" max="1541" width="11.5703125" style="7" bestFit="1" customWidth="1"/>
    <col min="1542" max="1542" width="9.42578125" style="7" bestFit="1" customWidth="1"/>
    <col min="1543" max="1543" width="13.28515625" style="7" bestFit="1" customWidth="1"/>
    <col min="1544" max="1544" width="11.140625" style="7" bestFit="1" customWidth="1"/>
    <col min="1545" max="1545" width="12.5703125" style="7" customWidth="1"/>
    <col min="1546" max="1546" width="9.140625" style="7"/>
    <col min="1547" max="1547" width="11.85546875" style="7" customWidth="1"/>
    <col min="1548" max="1792" width="9.140625" style="7"/>
    <col min="1793" max="1793" width="4" style="7" customWidth="1"/>
    <col min="1794" max="1794" width="63.28515625" style="7" bestFit="1" customWidth="1"/>
    <col min="1795" max="1795" width="6.7109375" style="7" bestFit="1" customWidth="1"/>
    <col min="1796" max="1796" width="8.85546875" style="7" bestFit="1" customWidth="1"/>
    <col min="1797" max="1797" width="11.5703125" style="7" bestFit="1" customWidth="1"/>
    <col min="1798" max="1798" width="9.42578125" style="7" bestFit="1" customWidth="1"/>
    <col min="1799" max="1799" width="13.28515625" style="7" bestFit="1" customWidth="1"/>
    <col min="1800" max="1800" width="11.140625" style="7" bestFit="1" customWidth="1"/>
    <col min="1801" max="1801" width="12.5703125" style="7" customWidth="1"/>
    <col min="1802" max="1802" width="9.140625" style="7"/>
    <col min="1803" max="1803" width="11.85546875" style="7" customWidth="1"/>
    <col min="1804" max="2048" width="9.140625" style="7"/>
    <col min="2049" max="2049" width="4" style="7" customWidth="1"/>
    <col min="2050" max="2050" width="63.28515625" style="7" bestFit="1" customWidth="1"/>
    <col min="2051" max="2051" width="6.7109375" style="7" bestFit="1" customWidth="1"/>
    <col min="2052" max="2052" width="8.85546875" style="7" bestFit="1" customWidth="1"/>
    <col min="2053" max="2053" width="11.5703125" style="7" bestFit="1" customWidth="1"/>
    <col min="2054" max="2054" width="9.42578125" style="7" bestFit="1" customWidth="1"/>
    <col min="2055" max="2055" width="13.28515625" style="7" bestFit="1" customWidth="1"/>
    <col min="2056" max="2056" width="11.140625" style="7" bestFit="1" customWidth="1"/>
    <col min="2057" max="2057" width="12.5703125" style="7" customWidth="1"/>
    <col min="2058" max="2058" width="9.140625" style="7"/>
    <col min="2059" max="2059" width="11.85546875" style="7" customWidth="1"/>
    <col min="2060" max="2304" width="9.140625" style="7"/>
    <col min="2305" max="2305" width="4" style="7" customWidth="1"/>
    <col min="2306" max="2306" width="63.28515625" style="7" bestFit="1" customWidth="1"/>
    <col min="2307" max="2307" width="6.7109375" style="7" bestFit="1" customWidth="1"/>
    <col min="2308" max="2308" width="8.85546875" style="7" bestFit="1" customWidth="1"/>
    <col min="2309" max="2309" width="11.5703125" style="7" bestFit="1" customWidth="1"/>
    <col min="2310" max="2310" width="9.42578125" style="7" bestFit="1" customWidth="1"/>
    <col min="2311" max="2311" width="13.28515625" style="7" bestFit="1" customWidth="1"/>
    <col min="2312" max="2312" width="11.140625" style="7" bestFit="1" customWidth="1"/>
    <col min="2313" max="2313" width="12.5703125" style="7" customWidth="1"/>
    <col min="2314" max="2314" width="9.140625" style="7"/>
    <col min="2315" max="2315" width="11.85546875" style="7" customWidth="1"/>
    <col min="2316" max="2560" width="9.140625" style="7"/>
    <col min="2561" max="2561" width="4" style="7" customWidth="1"/>
    <col min="2562" max="2562" width="63.28515625" style="7" bestFit="1" customWidth="1"/>
    <col min="2563" max="2563" width="6.7109375" style="7" bestFit="1" customWidth="1"/>
    <col min="2564" max="2564" width="8.85546875" style="7" bestFit="1" customWidth="1"/>
    <col min="2565" max="2565" width="11.5703125" style="7" bestFit="1" customWidth="1"/>
    <col min="2566" max="2566" width="9.42578125" style="7" bestFit="1" customWidth="1"/>
    <col min="2567" max="2567" width="13.28515625" style="7" bestFit="1" customWidth="1"/>
    <col min="2568" max="2568" width="11.140625" style="7" bestFit="1" customWidth="1"/>
    <col min="2569" max="2569" width="12.5703125" style="7" customWidth="1"/>
    <col min="2570" max="2570" width="9.140625" style="7"/>
    <col min="2571" max="2571" width="11.85546875" style="7" customWidth="1"/>
    <col min="2572" max="2816" width="9.140625" style="7"/>
    <col min="2817" max="2817" width="4" style="7" customWidth="1"/>
    <col min="2818" max="2818" width="63.28515625" style="7" bestFit="1" customWidth="1"/>
    <col min="2819" max="2819" width="6.7109375" style="7" bestFit="1" customWidth="1"/>
    <col min="2820" max="2820" width="8.85546875" style="7" bestFit="1" customWidth="1"/>
    <col min="2821" max="2821" width="11.5703125" style="7" bestFit="1" customWidth="1"/>
    <col min="2822" max="2822" width="9.42578125" style="7" bestFit="1" customWidth="1"/>
    <col min="2823" max="2823" width="13.28515625" style="7" bestFit="1" customWidth="1"/>
    <col min="2824" max="2824" width="11.140625" style="7" bestFit="1" customWidth="1"/>
    <col min="2825" max="2825" width="12.5703125" style="7" customWidth="1"/>
    <col min="2826" max="2826" width="9.140625" style="7"/>
    <col min="2827" max="2827" width="11.85546875" style="7" customWidth="1"/>
    <col min="2828" max="3072" width="9.140625" style="7"/>
    <col min="3073" max="3073" width="4" style="7" customWidth="1"/>
    <col min="3074" max="3074" width="63.28515625" style="7" bestFit="1" customWidth="1"/>
    <col min="3075" max="3075" width="6.7109375" style="7" bestFit="1" customWidth="1"/>
    <col min="3076" max="3076" width="8.85546875" style="7" bestFit="1" customWidth="1"/>
    <col min="3077" max="3077" width="11.5703125" style="7" bestFit="1" customWidth="1"/>
    <col min="3078" max="3078" width="9.42578125" style="7" bestFit="1" customWidth="1"/>
    <col min="3079" max="3079" width="13.28515625" style="7" bestFit="1" customWidth="1"/>
    <col min="3080" max="3080" width="11.140625" style="7" bestFit="1" customWidth="1"/>
    <col min="3081" max="3081" width="12.5703125" style="7" customWidth="1"/>
    <col min="3082" max="3082" width="9.140625" style="7"/>
    <col min="3083" max="3083" width="11.85546875" style="7" customWidth="1"/>
    <col min="3084" max="3328" width="9.140625" style="7"/>
    <col min="3329" max="3329" width="4" style="7" customWidth="1"/>
    <col min="3330" max="3330" width="63.28515625" style="7" bestFit="1" customWidth="1"/>
    <col min="3331" max="3331" width="6.7109375" style="7" bestFit="1" customWidth="1"/>
    <col min="3332" max="3332" width="8.85546875" style="7" bestFit="1" customWidth="1"/>
    <col min="3333" max="3333" width="11.5703125" style="7" bestFit="1" customWidth="1"/>
    <col min="3334" max="3334" width="9.42578125" style="7" bestFit="1" customWidth="1"/>
    <col min="3335" max="3335" width="13.28515625" style="7" bestFit="1" customWidth="1"/>
    <col min="3336" max="3336" width="11.140625" style="7" bestFit="1" customWidth="1"/>
    <col min="3337" max="3337" width="12.5703125" style="7" customWidth="1"/>
    <col min="3338" max="3338" width="9.140625" style="7"/>
    <col min="3339" max="3339" width="11.85546875" style="7" customWidth="1"/>
    <col min="3340" max="3584" width="9.140625" style="7"/>
    <col min="3585" max="3585" width="4" style="7" customWidth="1"/>
    <col min="3586" max="3586" width="63.28515625" style="7" bestFit="1" customWidth="1"/>
    <col min="3587" max="3587" width="6.7109375" style="7" bestFit="1" customWidth="1"/>
    <col min="3588" max="3588" width="8.85546875" style="7" bestFit="1" customWidth="1"/>
    <col min="3589" max="3589" width="11.5703125" style="7" bestFit="1" customWidth="1"/>
    <col min="3590" max="3590" width="9.42578125" style="7" bestFit="1" customWidth="1"/>
    <col min="3591" max="3591" width="13.28515625" style="7" bestFit="1" customWidth="1"/>
    <col min="3592" max="3592" width="11.140625" style="7" bestFit="1" customWidth="1"/>
    <col min="3593" max="3593" width="12.5703125" style="7" customWidth="1"/>
    <col min="3594" max="3594" width="9.140625" style="7"/>
    <col min="3595" max="3595" width="11.85546875" style="7" customWidth="1"/>
    <col min="3596" max="3840" width="9.140625" style="7"/>
    <col min="3841" max="3841" width="4" style="7" customWidth="1"/>
    <col min="3842" max="3842" width="63.28515625" style="7" bestFit="1" customWidth="1"/>
    <col min="3843" max="3843" width="6.7109375" style="7" bestFit="1" customWidth="1"/>
    <col min="3844" max="3844" width="8.85546875" style="7" bestFit="1" customWidth="1"/>
    <col min="3845" max="3845" width="11.5703125" style="7" bestFit="1" customWidth="1"/>
    <col min="3846" max="3846" width="9.42578125" style="7" bestFit="1" customWidth="1"/>
    <col min="3847" max="3847" width="13.28515625" style="7" bestFit="1" customWidth="1"/>
    <col min="3848" max="3848" width="11.140625" style="7" bestFit="1" customWidth="1"/>
    <col min="3849" max="3849" width="12.5703125" style="7" customWidth="1"/>
    <col min="3850" max="3850" width="9.140625" style="7"/>
    <col min="3851" max="3851" width="11.85546875" style="7" customWidth="1"/>
    <col min="3852" max="4096" width="9.140625" style="7"/>
    <col min="4097" max="4097" width="4" style="7" customWidth="1"/>
    <col min="4098" max="4098" width="63.28515625" style="7" bestFit="1" customWidth="1"/>
    <col min="4099" max="4099" width="6.7109375" style="7" bestFit="1" customWidth="1"/>
    <col min="4100" max="4100" width="8.85546875" style="7" bestFit="1" customWidth="1"/>
    <col min="4101" max="4101" width="11.5703125" style="7" bestFit="1" customWidth="1"/>
    <col min="4102" max="4102" width="9.42578125" style="7" bestFit="1" customWidth="1"/>
    <col min="4103" max="4103" width="13.28515625" style="7" bestFit="1" customWidth="1"/>
    <col min="4104" max="4104" width="11.140625" style="7" bestFit="1" customWidth="1"/>
    <col min="4105" max="4105" width="12.5703125" style="7" customWidth="1"/>
    <col min="4106" max="4106" width="9.140625" style="7"/>
    <col min="4107" max="4107" width="11.85546875" style="7" customWidth="1"/>
    <col min="4108" max="4352" width="9.140625" style="7"/>
    <col min="4353" max="4353" width="4" style="7" customWidth="1"/>
    <col min="4354" max="4354" width="63.28515625" style="7" bestFit="1" customWidth="1"/>
    <col min="4355" max="4355" width="6.7109375" style="7" bestFit="1" customWidth="1"/>
    <col min="4356" max="4356" width="8.85546875" style="7" bestFit="1" customWidth="1"/>
    <col min="4357" max="4357" width="11.5703125" style="7" bestFit="1" customWidth="1"/>
    <col min="4358" max="4358" width="9.42578125" style="7" bestFit="1" customWidth="1"/>
    <col min="4359" max="4359" width="13.28515625" style="7" bestFit="1" customWidth="1"/>
    <col min="4360" max="4360" width="11.140625" style="7" bestFit="1" customWidth="1"/>
    <col min="4361" max="4361" width="12.5703125" style="7" customWidth="1"/>
    <col min="4362" max="4362" width="9.140625" style="7"/>
    <col min="4363" max="4363" width="11.85546875" style="7" customWidth="1"/>
    <col min="4364" max="4608" width="9.140625" style="7"/>
    <col min="4609" max="4609" width="4" style="7" customWidth="1"/>
    <col min="4610" max="4610" width="63.28515625" style="7" bestFit="1" customWidth="1"/>
    <col min="4611" max="4611" width="6.7109375" style="7" bestFit="1" customWidth="1"/>
    <col min="4612" max="4612" width="8.85546875" style="7" bestFit="1" customWidth="1"/>
    <col min="4613" max="4613" width="11.5703125" style="7" bestFit="1" customWidth="1"/>
    <col min="4614" max="4614" width="9.42578125" style="7" bestFit="1" customWidth="1"/>
    <col min="4615" max="4615" width="13.28515625" style="7" bestFit="1" customWidth="1"/>
    <col min="4616" max="4616" width="11.140625" style="7" bestFit="1" customWidth="1"/>
    <col min="4617" max="4617" width="12.5703125" style="7" customWidth="1"/>
    <col min="4618" max="4618" width="9.140625" style="7"/>
    <col min="4619" max="4619" width="11.85546875" style="7" customWidth="1"/>
    <col min="4620" max="4864" width="9.140625" style="7"/>
    <col min="4865" max="4865" width="4" style="7" customWidth="1"/>
    <col min="4866" max="4866" width="63.28515625" style="7" bestFit="1" customWidth="1"/>
    <col min="4867" max="4867" width="6.7109375" style="7" bestFit="1" customWidth="1"/>
    <col min="4868" max="4868" width="8.85546875" style="7" bestFit="1" customWidth="1"/>
    <col min="4869" max="4869" width="11.5703125" style="7" bestFit="1" customWidth="1"/>
    <col min="4870" max="4870" width="9.42578125" style="7" bestFit="1" customWidth="1"/>
    <col min="4871" max="4871" width="13.28515625" style="7" bestFit="1" customWidth="1"/>
    <col min="4872" max="4872" width="11.140625" style="7" bestFit="1" customWidth="1"/>
    <col min="4873" max="4873" width="12.5703125" style="7" customWidth="1"/>
    <col min="4874" max="4874" width="9.140625" style="7"/>
    <col min="4875" max="4875" width="11.85546875" style="7" customWidth="1"/>
    <col min="4876" max="5120" width="9.140625" style="7"/>
    <col min="5121" max="5121" width="4" style="7" customWidth="1"/>
    <col min="5122" max="5122" width="63.28515625" style="7" bestFit="1" customWidth="1"/>
    <col min="5123" max="5123" width="6.7109375" style="7" bestFit="1" customWidth="1"/>
    <col min="5124" max="5124" width="8.85546875" style="7" bestFit="1" customWidth="1"/>
    <col min="5125" max="5125" width="11.5703125" style="7" bestFit="1" customWidth="1"/>
    <col min="5126" max="5126" width="9.42578125" style="7" bestFit="1" customWidth="1"/>
    <col min="5127" max="5127" width="13.28515625" style="7" bestFit="1" customWidth="1"/>
    <col min="5128" max="5128" width="11.140625" style="7" bestFit="1" customWidth="1"/>
    <col min="5129" max="5129" width="12.5703125" style="7" customWidth="1"/>
    <col min="5130" max="5130" width="9.140625" style="7"/>
    <col min="5131" max="5131" width="11.85546875" style="7" customWidth="1"/>
    <col min="5132" max="5376" width="9.140625" style="7"/>
    <col min="5377" max="5377" width="4" style="7" customWidth="1"/>
    <col min="5378" max="5378" width="63.28515625" style="7" bestFit="1" customWidth="1"/>
    <col min="5379" max="5379" width="6.7109375" style="7" bestFit="1" customWidth="1"/>
    <col min="5380" max="5380" width="8.85546875" style="7" bestFit="1" customWidth="1"/>
    <col min="5381" max="5381" width="11.5703125" style="7" bestFit="1" customWidth="1"/>
    <col min="5382" max="5382" width="9.42578125" style="7" bestFit="1" customWidth="1"/>
    <col min="5383" max="5383" width="13.28515625" style="7" bestFit="1" customWidth="1"/>
    <col min="5384" max="5384" width="11.140625" style="7" bestFit="1" customWidth="1"/>
    <col min="5385" max="5385" width="12.5703125" style="7" customWidth="1"/>
    <col min="5386" max="5386" width="9.140625" style="7"/>
    <col min="5387" max="5387" width="11.85546875" style="7" customWidth="1"/>
    <col min="5388" max="5632" width="9.140625" style="7"/>
    <col min="5633" max="5633" width="4" style="7" customWidth="1"/>
    <col min="5634" max="5634" width="63.28515625" style="7" bestFit="1" customWidth="1"/>
    <col min="5635" max="5635" width="6.7109375" style="7" bestFit="1" customWidth="1"/>
    <col min="5636" max="5636" width="8.85546875" style="7" bestFit="1" customWidth="1"/>
    <col min="5637" max="5637" width="11.5703125" style="7" bestFit="1" customWidth="1"/>
    <col min="5638" max="5638" width="9.42578125" style="7" bestFit="1" customWidth="1"/>
    <col min="5639" max="5639" width="13.28515625" style="7" bestFit="1" customWidth="1"/>
    <col min="5640" max="5640" width="11.140625" style="7" bestFit="1" customWidth="1"/>
    <col min="5641" max="5641" width="12.5703125" style="7" customWidth="1"/>
    <col min="5642" max="5642" width="9.140625" style="7"/>
    <col min="5643" max="5643" width="11.85546875" style="7" customWidth="1"/>
    <col min="5644" max="5888" width="9.140625" style="7"/>
    <col min="5889" max="5889" width="4" style="7" customWidth="1"/>
    <col min="5890" max="5890" width="63.28515625" style="7" bestFit="1" customWidth="1"/>
    <col min="5891" max="5891" width="6.7109375" style="7" bestFit="1" customWidth="1"/>
    <col min="5892" max="5892" width="8.85546875" style="7" bestFit="1" customWidth="1"/>
    <col min="5893" max="5893" width="11.5703125" style="7" bestFit="1" customWidth="1"/>
    <col min="5894" max="5894" width="9.42578125" style="7" bestFit="1" customWidth="1"/>
    <col min="5895" max="5895" width="13.28515625" style="7" bestFit="1" customWidth="1"/>
    <col min="5896" max="5896" width="11.140625" style="7" bestFit="1" customWidth="1"/>
    <col min="5897" max="5897" width="12.5703125" style="7" customWidth="1"/>
    <col min="5898" max="5898" width="9.140625" style="7"/>
    <col min="5899" max="5899" width="11.85546875" style="7" customWidth="1"/>
    <col min="5900" max="6144" width="9.140625" style="7"/>
    <col min="6145" max="6145" width="4" style="7" customWidth="1"/>
    <col min="6146" max="6146" width="63.28515625" style="7" bestFit="1" customWidth="1"/>
    <col min="6147" max="6147" width="6.7109375" style="7" bestFit="1" customWidth="1"/>
    <col min="6148" max="6148" width="8.85546875" style="7" bestFit="1" customWidth="1"/>
    <col min="6149" max="6149" width="11.5703125" style="7" bestFit="1" customWidth="1"/>
    <col min="6150" max="6150" width="9.42578125" style="7" bestFit="1" customWidth="1"/>
    <col min="6151" max="6151" width="13.28515625" style="7" bestFit="1" customWidth="1"/>
    <col min="6152" max="6152" width="11.140625" style="7" bestFit="1" customWidth="1"/>
    <col min="6153" max="6153" width="12.5703125" style="7" customWidth="1"/>
    <col min="6154" max="6154" width="9.140625" style="7"/>
    <col min="6155" max="6155" width="11.85546875" style="7" customWidth="1"/>
    <col min="6156" max="6400" width="9.140625" style="7"/>
    <col min="6401" max="6401" width="4" style="7" customWidth="1"/>
    <col min="6402" max="6402" width="63.28515625" style="7" bestFit="1" customWidth="1"/>
    <col min="6403" max="6403" width="6.7109375" style="7" bestFit="1" customWidth="1"/>
    <col min="6404" max="6404" width="8.85546875" style="7" bestFit="1" customWidth="1"/>
    <col min="6405" max="6405" width="11.5703125" style="7" bestFit="1" customWidth="1"/>
    <col min="6406" max="6406" width="9.42578125" style="7" bestFit="1" customWidth="1"/>
    <col min="6407" max="6407" width="13.28515625" style="7" bestFit="1" customWidth="1"/>
    <col min="6408" max="6408" width="11.140625" style="7" bestFit="1" customWidth="1"/>
    <col min="6409" max="6409" width="12.5703125" style="7" customWidth="1"/>
    <col min="6410" max="6410" width="9.140625" style="7"/>
    <col min="6411" max="6411" width="11.85546875" style="7" customWidth="1"/>
    <col min="6412" max="6656" width="9.140625" style="7"/>
    <col min="6657" max="6657" width="4" style="7" customWidth="1"/>
    <col min="6658" max="6658" width="63.28515625" style="7" bestFit="1" customWidth="1"/>
    <col min="6659" max="6659" width="6.7109375" style="7" bestFit="1" customWidth="1"/>
    <col min="6660" max="6660" width="8.85546875" style="7" bestFit="1" customWidth="1"/>
    <col min="6661" max="6661" width="11.5703125" style="7" bestFit="1" customWidth="1"/>
    <col min="6662" max="6662" width="9.42578125" style="7" bestFit="1" customWidth="1"/>
    <col min="6663" max="6663" width="13.28515625" style="7" bestFit="1" customWidth="1"/>
    <col min="6664" max="6664" width="11.140625" style="7" bestFit="1" customWidth="1"/>
    <col min="6665" max="6665" width="12.5703125" style="7" customWidth="1"/>
    <col min="6666" max="6666" width="9.140625" style="7"/>
    <col min="6667" max="6667" width="11.85546875" style="7" customWidth="1"/>
    <col min="6668" max="6912" width="9.140625" style="7"/>
    <col min="6913" max="6913" width="4" style="7" customWidth="1"/>
    <col min="6914" max="6914" width="63.28515625" style="7" bestFit="1" customWidth="1"/>
    <col min="6915" max="6915" width="6.7109375" style="7" bestFit="1" customWidth="1"/>
    <col min="6916" max="6916" width="8.85546875" style="7" bestFit="1" customWidth="1"/>
    <col min="6917" max="6917" width="11.5703125" style="7" bestFit="1" customWidth="1"/>
    <col min="6918" max="6918" width="9.42578125" style="7" bestFit="1" customWidth="1"/>
    <col min="6919" max="6919" width="13.28515625" style="7" bestFit="1" customWidth="1"/>
    <col min="6920" max="6920" width="11.140625" style="7" bestFit="1" customWidth="1"/>
    <col min="6921" max="6921" width="12.5703125" style="7" customWidth="1"/>
    <col min="6922" max="6922" width="9.140625" style="7"/>
    <col min="6923" max="6923" width="11.85546875" style="7" customWidth="1"/>
    <col min="6924" max="7168" width="9.140625" style="7"/>
    <col min="7169" max="7169" width="4" style="7" customWidth="1"/>
    <col min="7170" max="7170" width="63.28515625" style="7" bestFit="1" customWidth="1"/>
    <col min="7171" max="7171" width="6.7109375" style="7" bestFit="1" customWidth="1"/>
    <col min="7172" max="7172" width="8.85546875" style="7" bestFit="1" customWidth="1"/>
    <col min="7173" max="7173" width="11.5703125" style="7" bestFit="1" customWidth="1"/>
    <col min="7174" max="7174" width="9.42578125" style="7" bestFit="1" customWidth="1"/>
    <col min="7175" max="7175" width="13.28515625" style="7" bestFit="1" customWidth="1"/>
    <col min="7176" max="7176" width="11.140625" style="7" bestFit="1" customWidth="1"/>
    <col min="7177" max="7177" width="12.5703125" style="7" customWidth="1"/>
    <col min="7178" max="7178" width="9.140625" style="7"/>
    <col min="7179" max="7179" width="11.85546875" style="7" customWidth="1"/>
    <col min="7180" max="7424" width="9.140625" style="7"/>
    <col min="7425" max="7425" width="4" style="7" customWidth="1"/>
    <col min="7426" max="7426" width="63.28515625" style="7" bestFit="1" customWidth="1"/>
    <col min="7427" max="7427" width="6.7109375" style="7" bestFit="1" customWidth="1"/>
    <col min="7428" max="7428" width="8.85546875" style="7" bestFit="1" customWidth="1"/>
    <col min="7429" max="7429" width="11.5703125" style="7" bestFit="1" customWidth="1"/>
    <col min="7430" max="7430" width="9.42578125" style="7" bestFit="1" customWidth="1"/>
    <col min="7431" max="7431" width="13.28515625" style="7" bestFit="1" customWidth="1"/>
    <col min="7432" max="7432" width="11.140625" style="7" bestFit="1" customWidth="1"/>
    <col min="7433" max="7433" width="12.5703125" style="7" customWidth="1"/>
    <col min="7434" max="7434" width="9.140625" style="7"/>
    <col min="7435" max="7435" width="11.85546875" style="7" customWidth="1"/>
    <col min="7436" max="7680" width="9.140625" style="7"/>
    <col min="7681" max="7681" width="4" style="7" customWidth="1"/>
    <col min="7682" max="7682" width="63.28515625" style="7" bestFit="1" customWidth="1"/>
    <col min="7683" max="7683" width="6.7109375" style="7" bestFit="1" customWidth="1"/>
    <col min="7684" max="7684" width="8.85546875" style="7" bestFit="1" customWidth="1"/>
    <col min="7685" max="7685" width="11.5703125" style="7" bestFit="1" customWidth="1"/>
    <col min="7686" max="7686" width="9.42578125" style="7" bestFit="1" customWidth="1"/>
    <col min="7687" max="7687" width="13.28515625" style="7" bestFit="1" customWidth="1"/>
    <col min="7688" max="7688" width="11.140625" style="7" bestFit="1" customWidth="1"/>
    <col min="7689" max="7689" width="12.5703125" style="7" customWidth="1"/>
    <col min="7690" max="7690" width="9.140625" style="7"/>
    <col min="7691" max="7691" width="11.85546875" style="7" customWidth="1"/>
    <col min="7692" max="7936" width="9.140625" style="7"/>
    <col min="7937" max="7937" width="4" style="7" customWidth="1"/>
    <col min="7938" max="7938" width="63.28515625" style="7" bestFit="1" customWidth="1"/>
    <col min="7939" max="7939" width="6.7109375" style="7" bestFit="1" customWidth="1"/>
    <col min="7940" max="7940" width="8.85546875" style="7" bestFit="1" customWidth="1"/>
    <col min="7941" max="7941" width="11.5703125" style="7" bestFit="1" customWidth="1"/>
    <col min="7942" max="7942" width="9.42578125" style="7" bestFit="1" customWidth="1"/>
    <col min="7943" max="7943" width="13.28515625" style="7" bestFit="1" customWidth="1"/>
    <col min="7944" max="7944" width="11.140625" style="7" bestFit="1" customWidth="1"/>
    <col min="7945" max="7945" width="12.5703125" style="7" customWidth="1"/>
    <col min="7946" max="7946" width="9.140625" style="7"/>
    <col min="7947" max="7947" width="11.85546875" style="7" customWidth="1"/>
    <col min="7948" max="8192" width="9.140625" style="7"/>
    <col min="8193" max="8193" width="4" style="7" customWidth="1"/>
    <col min="8194" max="8194" width="63.28515625" style="7" bestFit="1" customWidth="1"/>
    <col min="8195" max="8195" width="6.7109375" style="7" bestFit="1" customWidth="1"/>
    <col min="8196" max="8196" width="8.85546875" style="7" bestFit="1" customWidth="1"/>
    <col min="8197" max="8197" width="11.5703125" style="7" bestFit="1" customWidth="1"/>
    <col min="8198" max="8198" width="9.42578125" style="7" bestFit="1" customWidth="1"/>
    <col min="8199" max="8199" width="13.28515625" style="7" bestFit="1" customWidth="1"/>
    <col min="8200" max="8200" width="11.140625" style="7" bestFit="1" customWidth="1"/>
    <col min="8201" max="8201" width="12.5703125" style="7" customWidth="1"/>
    <col min="8202" max="8202" width="9.140625" style="7"/>
    <col min="8203" max="8203" width="11.85546875" style="7" customWidth="1"/>
    <col min="8204" max="8448" width="9.140625" style="7"/>
    <col min="8449" max="8449" width="4" style="7" customWidth="1"/>
    <col min="8450" max="8450" width="63.28515625" style="7" bestFit="1" customWidth="1"/>
    <col min="8451" max="8451" width="6.7109375" style="7" bestFit="1" customWidth="1"/>
    <col min="8452" max="8452" width="8.85546875" style="7" bestFit="1" customWidth="1"/>
    <col min="8453" max="8453" width="11.5703125" style="7" bestFit="1" customWidth="1"/>
    <col min="8454" max="8454" width="9.42578125" style="7" bestFit="1" customWidth="1"/>
    <col min="8455" max="8455" width="13.28515625" style="7" bestFit="1" customWidth="1"/>
    <col min="8456" max="8456" width="11.140625" style="7" bestFit="1" customWidth="1"/>
    <col min="8457" max="8457" width="12.5703125" style="7" customWidth="1"/>
    <col min="8458" max="8458" width="9.140625" style="7"/>
    <col min="8459" max="8459" width="11.85546875" style="7" customWidth="1"/>
    <col min="8460" max="8704" width="9.140625" style="7"/>
    <col min="8705" max="8705" width="4" style="7" customWidth="1"/>
    <col min="8706" max="8706" width="63.28515625" style="7" bestFit="1" customWidth="1"/>
    <col min="8707" max="8707" width="6.7109375" style="7" bestFit="1" customWidth="1"/>
    <col min="8708" max="8708" width="8.85546875" style="7" bestFit="1" customWidth="1"/>
    <col min="8709" max="8709" width="11.5703125" style="7" bestFit="1" customWidth="1"/>
    <col min="8710" max="8710" width="9.42578125" style="7" bestFit="1" customWidth="1"/>
    <col min="8711" max="8711" width="13.28515625" style="7" bestFit="1" customWidth="1"/>
    <col min="8712" max="8712" width="11.140625" style="7" bestFit="1" customWidth="1"/>
    <col min="8713" max="8713" width="12.5703125" style="7" customWidth="1"/>
    <col min="8714" max="8714" width="9.140625" style="7"/>
    <col min="8715" max="8715" width="11.85546875" style="7" customWidth="1"/>
    <col min="8716" max="8960" width="9.140625" style="7"/>
    <col min="8961" max="8961" width="4" style="7" customWidth="1"/>
    <col min="8962" max="8962" width="63.28515625" style="7" bestFit="1" customWidth="1"/>
    <col min="8963" max="8963" width="6.7109375" style="7" bestFit="1" customWidth="1"/>
    <col min="8964" max="8964" width="8.85546875" style="7" bestFit="1" customWidth="1"/>
    <col min="8965" max="8965" width="11.5703125" style="7" bestFit="1" customWidth="1"/>
    <col min="8966" max="8966" width="9.42578125" style="7" bestFit="1" customWidth="1"/>
    <col min="8967" max="8967" width="13.28515625" style="7" bestFit="1" customWidth="1"/>
    <col min="8968" max="8968" width="11.140625" style="7" bestFit="1" customWidth="1"/>
    <col min="8969" max="8969" width="12.5703125" style="7" customWidth="1"/>
    <col min="8970" max="8970" width="9.140625" style="7"/>
    <col min="8971" max="8971" width="11.85546875" style="7" customWidth="1"/>
    <col min="8972" max="9216" width="9.140625" style="7"/>
    <col min="9217" max="9217" width="4" style="7" customWidth="1"/>
    <col min="9218" max="9218" width="63.28515625" style="7" bestFit="1" customWidth="1"/>
    <col min="9219" max="9219" width="6.7109375" style="7" bestFit="1" customWidth="1"/>
    <col min="9220" max="9220" width="8.85546875" style="7" bestFit="1" customWidth="1"/>
    <col min="9221" max="9221" width="11.5703125" style="7" bestFit="1" customWidth="1"/>
    <col min="9222" max="9222" width="9.42578125" style="7" bestFit="1" customWidth="1"/>
    <col min="9223" max="9223" width="13.28515625" style="7" bestFit="1" customWidth="1"/>
    <col min="9224" max="9224" width="11.140625" style="7" bestFit="1" customWidth="1"/>
    <col min="9225" max="9225" width="12.5703125" style="7" customWidth="1"/>
    <col min="9226" max="9226" width="9.140625" style="7"/>
    <col min="9227" max="9227" width="11.85546875" style="7" customWidth="1"/>
    <col min="9228" max="9472" width="9.140625" style="7"/>
    <col min="9473" max="9473" width="4" style="7" customWidth="1"/>
    <col min="9474" max="9474" width="63.28515625" style="7" bestFit="1" customWidth="1"/>
    <col min="9475" max="9475" width="6.7109375" style="7" bestFit="1" customWidth="1"/>
    <col min="9476" max="9476" width="8.85546875" style="7" bestFit="1" customWidth="1"/>
    <col min="9477" max="9477" width="11.5703125" style="7" bestFit="1" customWidth="1"/>
    <col min="9478" max="9478" width="9.42578125" style="7" bestFit="1" customWidth="1"/>
    <col min="9479" max="9479" width="13.28515625" style="7" bestFit="1" customWidth="1"/>
    <col min="9480" max="9480" width="11.140625" style="7" bestFit="1" customWidth="1"/>
    <col min="9481" max="9481" width="12.5703125" style="7" customWidth="1"/>
    <col min="9482" max="9482" width="9.140625" style="7"/>
    <col min="9483" max="9483" width="11.85546875" style="7" customWidth="1"/>
    <col min="9484" max="9728" width="9.140625" style="7"/>
    <col min="9729" max="9729" width="4" style="7" customWidth="1"/>
    <col min="9730" max="9730" width="63.28515625" style="7" bestFit="1" customWidth="1"/>
    <col min="9731" max="9731" width="6.7109375" style="7" bestFit="1" customWidth="1"/>
    <col min="9732" max="9732" width="8.85546875" style="7" bestFit="1" customWidth="1"/>
    <col min="9733" max="9733" width="11.5703125" style="7" bestFit="1" customWidth="1"/>
    <col min="9734" max="9734" width="9.42578125" style="7" bestFit="1" customWidth="1"/>
    <col min="9735" max="9735" width="13.28515625" style="7" bestFit="1" customWidth="1"/>
    <col min="9736" max="9736" width="11.140625" style="7" bestFit="1" customWidth="1"/>
    <col min="9737" max="9737" width="12.5703125" style="7" customWidth="1"/>
    <col min="9738" max="9738" width="9.140625" style="7"/>
    <col min="9739" max="9739" width="11.85546875" style="7" customWidth="1"/>
    <col min="9740" max="9984" width="9.140625" style="7"/>
    <col min="9985" max="9985" width="4" style="7" customWidth="1"/>
    <col min="9986" max="9986" width="63.28515625" style="7" bestFit="1" customWidth="1"/>
    <col min="9987" max="9987" width="6.7109375" style="7" bestFit="1" customWidth="1"/>
    <col min="9988" max="9988" width="8.85546875" style="7" bestFit="1" customWidth="1"/>
    <col min="9989" max="9989" width="11.5703125" style="7" bestFit="1" customWidth="1"/>
    <col min="9990" max="9990" width="9.42578125" style="7" bestFit="1" customWidth="1"/>
    <col min="9991" max="9991" width="13.28515625" style="7" bestFit="1" customWidth="1"/>
    <col min="9992" max="9992" width="11.140625" style="7" bestFit="1" customWidth="1"/>
    <col min="9993" max="9993" width="12.5703125" style="7" customWidth="1"/>
    <col min="9994" max="9994" width="9.140625" style="7"/>
    <col min="9995" max="9995" width="11.85546875" style="7" customWidth="1"/>
    <col min="9996" max="10240" width="9.140625" style="7"/>
    <col min="10241" max="10241" width="4" style="7" customWidth="1"/>
    <col min="10242" max="10242" width="63.28515625" style="7" bestFit="1" customWidth="1"/>
    <col min="10243" max="10243" width="6.7109375" style="7" bestFit="1" customWidth="1"/>
    <col min="10244" max="10244" width="8.85546875" style="7" bestFit="1" customWidth="1"/>
    <col min="10245" max="10245" width="11.5703125" style="7" bestFit="1" customWidth="1"/>
    <col min="10246" max="10246" width="9.42578125" style="7" bestFit="1" customWidth="1"/>
    <col min="10247" max="10247" width="13.28515625" style="7" bestFit="1" customWidth="1"/>
    <col min="10248" max="10248" width="11.140625" style="7" bestFit="1" customWidth="1"/>
    <col min="10249" max="10249" width="12.5703125" style="7" customWidth="1"/>
    <col min="10250" max="10250" width="9.140625" style="7"/>
    <col min="10251" max="10251" width="11.85546875" style="7" customWidth="1"/>
    <col min="10252" max="10496" width="9.140625" style="7"/>
    <col min="10497" max="10497" width="4" style="7" customWidth="1"/>
    <col min="10498" max="10498" width="63.28515625" style="7" bestFit="1" customWidth="1"/>
    <col min="10499" max="10499" width="6.7109375" style="7" bestFit="1" customWidth="1"/>
    <col min="10500" max="10500" width="8.85546875" style="7" bestFit="1" customWidth="1"/>
    <col min="10501" max="10501" width="11.5703125" style="7" bestFit="1" customWidth="1"/>
    <col min="10502" max="10502" width="9.42578125" style="7" bestFit="1" customWidth="1"/>
    <col min="10503" max="10503" width="13.28515625" style="7" bestFit="1" customWidth="1"/>
    <col min="10504" max="10504" width="11.140625" style="7" bestFit="1" customWidth="1"/>
    <col min="10505" max="10505" width="12.5703125" style="7" customWidth="1"/>
    <col min="10506" max="10506" width="9.140625" style="7"/>
    <col min="10507" max="10507" width="11.85546875" style="7" customWidth="1"/>
    <col min="10508" max="10752" width="9.140625" style="7"/>
    <col min="10753" max="10753" width="4" style="7" customWidth="1"/>
    <col min="10754" max="10754" width="63.28515625" style="7" bestFit="1" customWidth="1"/>
    <col min="10755" max="10755" width="6.7109375" style="7" bestFit="1" customWidth="1"/>
    <col min="10756" max="10756" width="8.85546875" style="7" bestFit="1" customWidth="1"/>
    <col min="10757" max="10757" width="11.5703125" style="7" bestFit="1" customWidth="1"/>
    <col min="10758" max="10758" width="9.42578125" style="7" bestFit="1" customWidth="1"/>
    <col min="10759" max="10759" width="13.28515625" style="7" bestFit="1" customWidth="1"/>
    <col min="10760" max="10760" width="11.140625" style="7" bestFit="1" customWidth="1"/>
    <col min="10761" max="10761" width="12.5703125" style="7" customWidth="1"/>
    <col min="10762" max="10762" width="9.140625" style="7"/>
    <col min="10763" max="10763" width="11.85546875" style="7" customWidth="1"/>
    <col min="10764" max="11008" width="9.140625" style="7"/>
    <col min="11009" max="11009" width="4" style="7" customWidth="1"/>
    <col min="11010" max="11010" width="63.28515625" style="7" bestFit="1" customWidth="1"/>
    <col min="11011" max="11011" width="6.7109375" style="7" bestFit="1" customWidth="1"/>
    <col min="11012" max="11012" width="8.85546875" style="7" bestFit="1" customWidth="1"/>
    <col min="11013" max="11013" width="11.5703125" style="7" bestFit="1" customWidth="1"/>
    <col min="11014" max="11014" width="9.42578125" style="7" bestFit="1" customWidth="1"/>
    <col min="11015" max="11015" width="13.28515625" style="7" bestFit="1" customWidth="1"/>
    <col min="11016" max="11016" width="11.140625" style="7" bestFit="1" customWidth="1"/>
    <col min="11017" max="11017" width="12.5703125" style="7" customWidth="1"/>
    <col min="11018" max="11018" width="9.140625" style="7"/>
    <col min="11019" max="11019" width="11.85546875" style="7" customWidth="1"/>
    <col min="11020" max="11264" width="9.140625" style="7"/>
    <col min="11265" max="11265" width="4" style="7" customWidth="1"/>
    <col min="11266" max="11266" width="63.28515625" style="7" bestFit="1" customWidth="1"/>
    <col min="11267" max="11267" width="6.7109375" style="7" bestFit="1" customWidth="1"/>
    <col min="11268" max="11268" width="8.85546875" style="7" bestFit="1" customWidth="1"/>
    <col min="11269" max="11269" width="11.5703125" style="7" bestFit="1" customWidth="1"/>
    <col min="11270" max="11270" width="9.42578125" style="7" bestFit="1" customWidth="1"/>
    <col min="11271" max="11271" width="13.28515625" style="7" bestFit="1" customWidth="1"/>
    <col min="11272" max="11272" width="11.140625" style="7" bestFit="1" customWidth="1"/>
    <col min="11273" max="11273" width="12.5703125" style="7" customWidth="1"/>
    <col min="11274" max="11274" width="9.140625" style="7"/>
    <col min="11275" max="11275" width="11.85546875" style="7" customWidth="1"/>
    <col min="11276" max="11520" width="9.140625" style="7"/>
    <col min="11521" max="11521" width="4" style="7" customWidth="1"/>
    <col min="11522" max="11522" width="63.28515625" style="7" bestFit="1" customWidth="1"/>
    <col min="11523" max="11523" width="6.7109375" style="7" bestFit="1" customWidth="1"/>
    <col min="11524" max="11524" width="8.85546875" style="7" bestFit="1" customWidth="1"/>
    <col min="11525" max="11525" width="11.5703125" style="7" bestFit="1" customWidth="1"/>
    <col min="11526" max="11526" width="9.42578125" style="7" bestFit="1" customWidth="1"/>
    <col min="11527" max="11527" width="13.28515625" style="7" bestFit="1" customWidth="1"/>
    <col min="11528" max="11528" width="11.140625" style="7" bestFit="1" customWidth="1"/>
    <col min="11529" max="11529" width="12.5703125" style="7" customWidth="1"/>
    <col min="11530" max="11530" width="9.140625" style="7"/>
    <col min="11531" max="11531" width="11.85546875" style="7" customWidth="1"/>
    <col min="11532" max="11776" width="9.140625" style="7"/>
    <col min="11777" max="11777" width="4" style="7" customWidth="1"/>
    <col min="11778" max="11778" width="63.28515625" style="7" bestFit="1" customWidth="1"/>
    <col min="11779" max="11779" width="6.7109375" style="7" bestFit="1" customWidth="1"/>
    <col min="11780" max="11780" width="8.85546875" style="7" bestFit="1" customWidth="1"/>
    <col min="11781" max="11781" width="11.5703125" style="7" bestFit="1" customWidth="1"/>
    <col min="11782" max="11782" width="9.42578125" style="7" bestFit="1" customWidth="1"/>
    <col min="11783" max="11783" width="13.28515625" style="7" bestFit="1" customWidth="1"/>
    <col min="11784" max="11784" width="11.140625" style="7" bestFit="1" customWidth="1"/>
    <col min="11785" max="11785" width="12.5703125" style="7" customWidth="1"/>
    <col min="11786" max="11786" width="9.140625" style="7"/>
    <col min="11787" max="11787" width="11.85546875" style="7" customWidth="1"/>
    <col min="11788" max="12032" width="9.140625" style="7"/>
    <col min="12033" max="12033" width="4" style="7" customWidth="1"/>
    <col min="12034" max="12034" width="63.28515625" style="7" bestFit="1" customWidth="1"/>
    <col min="12035" max="12035" width="6.7109375" style="7" bestFit="1" customWidth="1"/>
    <col min="12036" max="12036" width="8.85546875" style="7" bestFit="1" customWidth="1"/>
    <col min="12037" max="12037" width="11.5703125" style="7" bestFit="1" customWidth="1"/>
    <col min="12038" max="12038" width="9.42578125" style="7" bestFit="1" customWidth="1"/>
    <col min="12039" max="12039" width="13.28515625" style="7" bestFit="1" customWidth="1"/>
    <col min="12040" max="12040" width="11.140625" style="7" bestFit="1" customWidth="1"/>
    <col min="12041" max="12041" width="12.5703125" style="7" customWidth="1"/>
    <col min="12042" max="12042" width="9.140625" style="7"/>
    <col min="12043" max="12043" width="11.85546875" style="7" customWidth="1"/>
    <col min="12044" max="12288" width="9.140625" style="7"/>
    <col min="12289" max="12289" width="4" style="7" customWidth="1"/>
    <col min="12290" max="12290" width="63.28515625" style="7" bestFit="1" customWidth="1"/>
    <col min="12291" max="12291" width="6.7109375" style="7" bestFit="1" customWidth="1"/>
    <col min="12292" max="12292" width="8.85546875" style="7" bestFit="1" customWidth="1"/>
    <col min="12293" max="12293" width="11.5703125" style="7" bestFit="1" customWidth="1"/>
    <col min="12294" max="12294" width="9.42578125" style="7" bestFit="1" customWidth="1"/>
    <col min="12295" max="12295" width="13.28515625" style="7" bestFit="1" customWidth="1"/>
    <col min="12296" max="12296" width="11.140625" style="7" bestFit="1" customWidth="1"/>
    <col min="12297" max="12297" width="12.5703125" style="7" customWidth="1"/>
    <col min="12298" max="12298" width="9.140625" style="7"/>
    <col min="12299" max="12299" width="11.85546875" style="7" customWidth="1"/>
    <col min="12300" max="12544" width="9.140625" style="7"/>
    <col min="12545" max="12545" width="4" style="7" customWidth="1"/>
    <col min="12546" max="12546" width="63.28515625" style="7" bestFit="1" customWidth="1"/>
    <col min="12547" max="12547" width="6.7109375" style="7" bestFit="1" customWidth="1"/>
    <col min="12548" max="12548" width="8.85546875" style="7" bestFit="1" customWidth="1"/>
    <col min="12549" max="12549" width="11.5703125" style="7" bestFit="1" customWidth="1"/>
    <col min="12550" max="12550" width="9.42578125" style="7" bestFit="1" customWidth="1"/>
    <col min="12551" max="12551" width="13.28515625" style="7" bestFit="1" customWidth="1"/>
    <col min="12552" max="12552" width="11.140625" style="7" bestFit="1" customWidth="1"/>
    <col min="12553" max="12553" width="12.5703125" style="7" customWidth="1"/>
    <col min="12554" max="12554" width="9.140625" style="7"/>
    <col min="12555" max="12555" width="11.85546875" style="7" customWidth="1"/>
    <col min="12556" max="12800" width="9.140625" style="7"/>
    <col min="12801" max="12801" width="4" style="7" customWidth="1"/>
    <col min="12802" max="12802" width="63.28515625" style="7" bestFit="1" customWidth="1"/>
    <col min="12803" max="12803" width="6.7109375" style="7" bestFit="1" customWidth="1"/>
    <col min="12804" max="12804" width="8.85546875" style="7" bestFit="1" customWidth="1"/>
    <col min="12805" max="12805" width="11.5703125" style="7" bestFit="1" customWidth="1"/>
    <col min="12806" max="12806" width="9.42578125" style="7" bestFit="1" customWidth="1"/>
    <col min="12807" max="12807" width="13.28515625" style="7" bestFit="1" customWidth="1"/>
    <col min="12808" max="12808" width="11.140625" style="7" bestFit="1" customWidth="1"/>
    <col min="12809" max="12809" width="12.5703125" style="7" customWidth="1"/>
    <col min="12810" max="12810" width="9.140625" style="7"/>
    <col min="12811" max="12811" width="11.85546875" style="7" customWidth="1"/>
    <col min="12812" max="13056" width="9.140625" style="7"/>
    <col min="13057" max="13057" width="4" style="7" customWidth="1"/>
    <col min="13058" max="13058" width="63.28515625" style="7" bestFit="1" customWidth="1"/>
    <col min="13059" max="13059" width="6.7109375" style="7" bestFit="1" customWidth="1"/>
    <col min="13060" max="13060" width="8.85546875" style="7" bestFit="1" customWidth="1"/>
    <col min="13061" max="13061" width="11.5703125" style="7" bestFit="1" customWidth="1"/>
    <col min="13062" max="13062" width="9.42578125" style="7" bestFit="1" customWidth="1"/>
    <col min="13063" max="13063" width="13.28515625" style="7" bestFit="1" customWidth="1"/>
    <col min="13064" max="13064" width="11.140625" style="7" bestFit="1" customWidth="1"/>
    <col min="13065" max="13065" width="12.5703125" style="7" customWidth="1"/>
    <col min="13066" max="13066" width="9.140625" style="7"/>
    <col min="13067" max="13067" width="11.85546875" style="7" customWidth="1"/>
    <col min="13068" max="13312" width="9.140625" style="7"/>
    <col min="13313" max="13313" width="4" style="7" customWidth="1"/>
    <col min="13314" max="13314" width="63.28515625" style="7" bestFit="1" customWidth="1"/>
    <col min="13315" max="13315" width="6.7109375" style="7" bestFit="1" customWidth="1"/>
    <col min="13316" max="13316" width="8.85546875" style="7" bestFit="1" customWidth="1"/>
    <col min="13317" max="13317" width="11.5703125" style="7" bestFit="1" customWidth="1"/>
    <col min="13318" max="13318" width="9.42578125" style="7" bestFit="1" customWidth="1"/>
    <col min="13319" max="13319" width="13.28515625" style="7" bestFit="1" customWidth="1"/>
    <col min="13320" max="13320" width="11.140625" style="7" bestFit="1" customWidth="1"/>
    <col min="13321" max="13321" width="12.5703125" style="7" customWidth="1"/>
    <col min="13322" max="13322" width="9.140625" style="7"/>
    <col min="13323" max="13323" width="11.85546875" style="7" customWidth="1"/>
    <col min="13324" max="13568" width="9.140625" style="7"/>
    <col min="13569" max="13569" width="4" style="7" customWidth="1"/>
    <col min="13570" max="13570" width="63.28515625" style="7" bestFit="1" customWidth="1"/>
    <col min="13571" max="13571" width="6.7109375" style="7" bestFit="1" customWidth="1"/>
    <col min="13572" max="13572" width="8.85546875" style="7" bestFit="1" customWidth="1"/>
    <col min="13573" max="13573" width="11.5703125" style="7" bestFit="1" customWidth="1"/>
    <col min="13574" max="13574" width="9.42578125" style="7" bestFit="1" customWidth="1"/>
    <col min="13575" max="13575" width="13.28515625" style="7" bestFit="1" customWidth="1"/>
    <col min="13576" max="13576" width="11.140625" style="7" bestFit="1" customWidth="1"/>
    <col min="13577" max="13577" width="12.5703125" style="7" customWidth="1"/>
    <col min="13578" max="13578" width="9.140625" style="7"/>
    <col min="13579" max="13579" width="11.85546875" style="7" customWidth="1"/>
    <col min="13580" max="13824" width="9.140625" style="7"/>
    <col min="13825" max="13825" width="4" style="7" customWidth="1"/>
    <col min="13826" max="13826" width="63.28515625" style="7" bestFit="1" customWidth="1"/>
    <col min="13827" max="13827" width="6.7109375" style="7" bestFit="1" customWidth="1"/>
    <col min="13828" max="13828" width="8.85546875" style="7" bestFit="1" customWidth="1"/>
    <col min="13829" max="13829" width="11.5703125" style="7" bestFit="1" customWidth="1"/>
    <col min="13830" max="13830" width="9.42578125" style="7" bestFit="1" customWidth="1"/>
    <col min="13831" max="13831" width="13.28515625" style="7" bestFit="1" customWidth="1"/>
    <col min="13832" max="13832" width="11.140625" style="7" bestFit="1" customWidth="1"/>
    <col min="13833" max="13833" width="12.5703125" style="7" customWidth="1"/>
    <col min="13834" max="13834" width="9.140625" style="7"/>
    <col min="13835" max="13835" width="11.85546875" style="7" customWidth="1"/>
    <col min="13836" max="14080" width="9.140625" style="7"/>
    <col min="14081" max="14081" width="4" style="7" customWidth="1"/>
    <col min="14082" max="14082" width="63.28515625" style="7" bestFit="1" customWidth="1"/>
    <col min="14083" max="14083" width="6.7109375" style="7" bestFit="1" customWidth="1"/>
    <col min="14084" max="14084" width="8.85546875" style="7" bestFit="1" customWidth="1"/>
    <col min="14085" max="14085" width="11.5703125" style="7" bestFit="1" customWidth="1"/>
    <col min="14086" max="14086" width="9.42578125" style="7" bestFit="1" customWidth="1"/>
    <col min="14087" max="14087" width="13.28515625" style="7" bestFit="1" customWidth="1"/>
    <col min="14088" max="14088" width="11.140625" style="7" bestFit="1" customWidth="1"/>
    <col min="14089" max="14089" width="12.5703125" style="7" customWidth="1"/>
    <col min="14090" max="14090" width="9.140625" style="7"/>
    <col min="14091" max="14091" width="11.85546875" style="7" customWidth="1"/>
    <col min="14092" max="14336" width="9.140625" style="7"/>
    <col min="14337" max="14337" width="4" style="7" customWidth="1"/>
    <col min="14338" max="14338" width="63.28515625" style="7" bestFit="1" customWidth="1"/>
    <col min="14339" max="14339" width="6.7109375" style="7" bestFit="1" customWidth="1"/>
    <col min="14340" max="14340" width="8.85546875" style="7" bestFit="1" customWidth="1"/>
    <col min="14341" max="14341" width="11.5703125" style="7" bestFit="1" customWidth="1"/>
    <col min="14342" max="14342" width="9.42578125" style="7" bestFit="1" customWidth="1"/>
    <col min="14343" max="14343" width="13.28515625" style="7" bestFit="1" customWidth="1"/>
    <col min="14344" max="14344" width="11.140625" style="7" bestFit="1" customWidth="1"/>
    <col min="14345" max="14345" width="12.5703125" style="7" customWidth="1"/>
    <col min="14346" max="14346" width="9.140625" style="7"/>
    <col min="14347" max="14347" width="11.85546875" style="7" customWidth="1"/>
    <col min="14348" max="14592" width="9.140625" style="7"/>
    <col min="14593" max="14593" width="4" style="7" customWidth="1"/>
    <col min="14594" max="14594" width="63.28515625" style="7" bestFit="1" customWidth="1"/>
    <col min="14595" max="14595" width="6.7109375" style="7" bestFit="1" customWidth="1"/>
    <col min="14596" max="14596" width="8.85546875" style="7" bestFit="1" customWidth="1"/>
    <col min="14597" max="14597" width="11.5703125" style="7" bestFit="1" customWidth="1"/>
    <col min="14598" max="14598" width="9.42578125" style="7" bestFit="1" customWidth="1"/>
    <col min="14599" max="14599" width="13.28515625" style="7" bestFit="1" customWidth="1"/>
    <col min="14600" max="14600" width="11.140625" style="7" bestFit="1" customWidth="1"/>
    <col min="14601" max="14601" width="12.5703125" style="7" customWidth="1"/>
    <col min="14602" max="14602" width="9.140625" style="7"/>
    <col min="14603" max="14603" width="11.85546875" style="7" customWidth="1"/>
    <col min="14604" max="14848" width="9.140625" style="7"/>
    <col min="14849" max="14849" width="4" style="7" customWidth="1"/>
    <col min="14850" max="14850" width="63.28515625" style="7" bestFit="1" customWidth="1"/>
    <col min="14851" max="14851" width="6.7109375" style="7" bestFit="1" customWidth="1"/>
    <col min="14852" max="14852" width="8.85546875" style="7" bestFit="1" customWidth="1"/>
    <col min="14853" max="14853" width="11.5703125" style="7" bestFit="1" customWidth="1"/>
    <col min="14854" max="14854" width="9.42578125" style="7" bestFit="1" customWidth="1"/>
    <col min="14855" max="14855" width="13.28515625" style="7" bestFit="1" customWidth="1"/>
    <col min="14856" max="14856" width="11.140625" style="7" bestFit="1" customWidth="1"/>
    <col min="14857" max="14857" width="12.5703125" style="7" customWidth="1"/>
    <col min="14858" max="14858" width="9.140625" style="7"/>
    <col min="14859" max="14859" width="11.85546875" style="7" customWidth="1"/>
    <col min="14860" max="15104" width="9.140625" style="7"/>
    <col min="15105" max="15105" width="4" style="7" customWidth="1"/>
    <col min="15106" max="15106" width="63.28515625" style="7" bestFit="1" customWidth="1"/>
    <col min="15107" max="15107" width="6.7109375" style="7" bestFit="1" customWidth="1"/>
    <col min="15108" max="15108" width="8.85546875" style="7" bestFit="1" customWidth="1"/>
    <col min="15109" max="15109" width="11.5703125" style="7" bestFit="1" customWidth="1"/>
    <col min="15110" max="15110" width="9.42578125" style="7" bestFit="1" customWidth="1"/>
    <col min="15111" max="15111" width="13.28515625" style="7" bestFit="1" customWidth="1"/>
    <col min="15112" max="15112" width="11.140625" style="7" bestFit="1" customWidth="1"/>
    <col min="15113" max="15113" width="12.5703125" style="7" customWidth="1"/>
    <col min="15114" max="15114" width="9.140625" style="7"/>
    <col min="15115" max="15115" width="11.85546875" style="7" customWidth="1"/>
    <col min="15116" max="15360" width="9.140625" style="7"/>
    <col min="15361" max="15361" width="4" style="7" customWidth="1"/>
    <col min="15362" max="15362" width="63.28515625" style="7" bestFit="1" customWidth="1"/>
    <col min="15363" max="15363" width="6.7109375" style="7" bestFit="1" customWidth="1"/>
    <col min="15364" max="15364" width="8.85546875" style="7" bestFit="1" customWidth="1"/>
    <col min="15365" max="15365" width="11.5703125" style="7" bestFit="1" customWidth="1"/>
    <col min="15366" max="15366" width="9.42578125" style="7" bestFit="1" customWidth="1"/>
    <col min="15367" max="15367" width="13.28515625" style="7" bestFit="1" customWidth="1"/>
    <col min="15368" max="15368" width="11.140625" style="7" bestFit="1" customWidth="1"/>
    <col min="15369" max="15369" width="12.5703125" style="7" customWidth="1"/>
    <col min="15370" max="15370" width="9.140625" style="7"/>
    <col min="15371" max="15371" width="11.85546875" style="7" customWidth="1"/>
    <col min="15372" max="15616" width="9.140625" style="7"/>
    <col min="15617" max="15617" width="4" style="7" customWidth="1"/>
    <col min="15618" max="15618" width="63.28515625" style="7" bestFit="1" customWidth="1"/>
    <col min="15619" max="15619" width="6.7109375" style="7" bestFit="1" customWidth="1"/>
    <col min="15620" max="15620" width="8.85546875" style="7" bestFit="1" customWidth="1"/>
    <col min="15621" max="15621" width="11.5703125" style="7" bestFit="1" customWidth="1"/>
    <col min="15622" max="15622" width="9.42578125" style="7" bestFit="1" customWidth="1"/>
    <col min="15623" max="15623" width="13.28515625" style="7" bestFit="1" customWidth="1"/>
    <col min="15624" max="15624" width="11.140625" style="7" bestFit="1" customWidth="1"/>
    <col min="15625" max="15625" width="12.5703125" style="7" customWidth="1"/>
    <col min="15626" max="15626" width="9.140625" style="7"/>
    <col min="15627" max="15627" width="11.85546875" style="7" customWidth="1"/>
    <col min="15628" max="15872" width="9.140625" style="7"/>
    <col min="15873" max="15873" width="4" style="7" customWidth="1"/>
    <col min="15874" max="15874" width="63.28515625" style="7" bestFit="1" customWidth="1"/>
    <col min="15875" max="15875" width="6.7109375" style="7" bestFit="1" customWidth="1"/>
    <col min="15876" max="15876" width="8.85546875" style="7" bestFit="1" customWidth="1"/>
    <col min="15877" max="15877" width="11.5703125" style="7" bestFit="1" customWidth="1"/>
    <col min="15878" max="15878" width="9.42578125" style="7" bestFit="1" customWidth="1"/>
    <col min="15879" max="15879" width="13.28515625" style="7" bestFit="1" customWidth="1"/>
    <col min="15880" max="15880" width="11.140625" style="7" bestFit="1" customWidth="1"/>
    <col min="15881" max="15881" width="12.5703125" style="7" customWidth="1"/>
    <col min="15882" max="15882" width="9.140625" style="7"/>
    <col min="15883" max="15883" width="11.85546875" style="7" customWidth="1"/>
    <col min="15884" max="16128" width="9.140625" style="7"/>
    <col min="16129" max="16129" width="4" style="7" customWidth="1"/>
    <col min="16130" max="16130" width="63.28515625" style="7" bestFit="1" customWidth="1"/>
    <col min="16131" max="16131" width="6.7109375" style="7" bestFit="1" customWidth="1"/>
    <col min="16132" max="16132" width="8.85546875" style="7" bestFit="1" customWidth="1"/>
    <col min="16133" max="16133" width="11.5703125" style="7" bestFit="1" customWidth="1"/>
    <col min="16134" max="16134" width="9.42578125" style="7" bestFit="1" customWidth="1"/>
    <col min="16135" max="16135" width="13.28515625" style="7" bestFit="1" customWidth="1"/>
    <col min="16136" max="16136" width="11.140625" style="7" bestFit="1" customWidth="1"/>
    <col min="16137" max="16137" width="12.5703125" style="7" customWidth="1"/>
    <col min="16138" max="16138" width="9.140625" style="7"/>
    <col min="16139" max="16139" width="11.85546875" style="7" customWidth="1"/>
    <col min="16140" max="16384" width="9.140625" style="7"/>
  </cols>
  <sheetData>
    <row r="1" spans="1:11" ht="15">
      <c r="A1" s="1193" t="s">
        <v>50</v>
      </c>
      <c r="B1" s="1194"/>
      <c r="C1" s="126"/>
      <c r="D1" s="125"/>
      <c r="E1" s="125"/>
      <c r="F1" s="125"/>
      <c r="G1" s="116"/>
      <c r="H1" s="116"/>
      <c r="I1" s="115"/>
      <c r="J1" s="115"/>
      <c r="K1" s="114"/>
    </row>
    <row r="2" spans="1:11">
      <c r="A2" s="1195" t="s">
        <v>240</v>
      </c>
      <c r="B2" s="1196"/>
      <c r="C2" s="1196"/>
      <c r="D2" s="124"/>
      <c r="E2" s="123"/>
      <c r="F2" s="123"/>
      <c r="G2" s="123"/>
      <c r="H2" s="116"/>
      <c r="I2" s="115"/>
      <c r="J2" s="115"/>
      <c r="K2" s="114"/>
    </row>
    <row r="3" spans="1:11" ht="194.25" customHeight="1">
      <c r="A3" s="122" t="s">
        <v>89</v>
      </c>
      <c r="B3" s="1197" t="s">
        <v>243</v>
      </c>
      <c r="C3" s="1198"/>
      <c r="D3" s="1198"/>
      <c r="E3" s="1198"/>
      <c r="F3" s="1198"/>
      <c r="G3" s="117"/>
      <c r="H3" s="116"/>
      <c r="I3" s="115"/>
      <c r="J3" s="115"/>
      <c r="K3" s="114"/>
    </row>
    <row r="4" spans="1:11">
      <c r="A4" s="1195" t="s">
        <v>238</v>
      </c>
      <c r="B4" s="1199"/>
      <c r="C4" s="190"/>
      <c r="D4" s="190"/>
      <c r="E4" s="190"/>
      <c r="F4" s="190"/>
      <c r="G4" s="117"/>
      <c r="H4" s="116"/>
      <c r="I4" s="115"/>
      <c r="J4" s="115"/>
      <c r="K4" s="114"/>
    </row>
    <row r="5" spans="1:11" ht="13.5" thickBot="1">
      <c r="A5" s="121"/>
      <c r="B5" s="120"/>
      <c r="C5" s="119"/>
      <c r="D5" s="118"/>
      <c r="E5" s="118"/>
      <c r="F5" s="118"/>
      <c r="G5" s="117"/>
      <c r="H5" s="116"/>
      <c r="I5" s="115"/>
      <c r="J5" s="115"/>
      <c r="K5" s="114"/>
    </row>
    <row r="6" spans="1:11" s="107" customFormat="1">
      <c r="A6" s="113" t="s">
        <v>88</v>
      </c>
      <c r="B6" s="113" t="s">
        <v>87</v>
      </c>
      <c r="C6" s="112" t="s">
        <v>86</v>
      </c>
      <c r="D6" s="112" t="s">
        <v>85</v>
      </c>
      <c r="E6" s="111" t="s">
        <v>84</v>
      </c>
      <c r="F6" s="110" t="s">
        <v>83</v>
      </c>
      <c r="G6" s="109"/>
      <c r="H6" s="108"/>
    </row>
    <row r="7" spans="1:11" s="101" customFormat="1">
      <c r="A7" s="106"/>
      <c r="B7" s="106"/>
      <c r="C7" s="105"/>
      <c r="D7" s="105"/>
      <c r="E7" s="104"/>
      <c r="F7" s="104"/>
      <c r="G7" s="103"/>
      <c r="H7" s="102"/>
    </row>
    <row r="8" spans="1:11" s="101" customFormat="1" ht="27.75" customHeight="1">
      <c r="A8" s="49">
        <v>1</v>
      </c>
      <c r="B8" s="267" t="s">
        <v>244</v>
      </c>
      <c r="C8" s="63" t="s">
        <v>64</v>
      </c>
      <c r="D8" s="62">
        <v>15</v>
      </c>
      <c r="E8" s="929"/>
      <c r="F8" s="50">
        <f>D8*E8</f>
        <v>0</v>
      </c>
      <c r="G8" s="103"/>
      <c r="H8" s="102"/>
    </row>
    <row r="9" spans="1:11" s="101" customFormat="1">
      <c r="A9" s="106"/>
      <c r="B9" s="106"/>
      <c r="C9" s="105"/>
      <c r="D9" s="105"/>
      <c r="E9" s="929"/>
      <c r="F9" s="104"/>
      <c r="G9" s="103"/>
      <c r="H9" s="102"/>
    </row>
    <row r="10" spans="1:11" s="101" customFormat="1" ht="28.5" customHeight="1">
      <c r="A10" s="49">
        <f>A8+1</f>
        <v>2</v>
      </c>
      <c r="B10" s="267" t="s">
        <v>245</v>
      </c>
      <c r="C10" s="63" t="s">
        <v>55</v>
      </c>
      <c r="D10" s="62">
        <v>2</v>
      </c>
      <c r="E10" s="929"/>
      <c r="F10" s="50">
        <f>D10*E10</f>
        <v>0</v>
      </c>
      <c r="G10" s="103"/>
      <c r="H10" s="102"/>
    </row>
    <row r="11" spans="1:11" s="101" customFormat="1">
      <c r="A11" s="106"/>
      <c r="B11" s="267"/>
      <c r="C11" s="105"/>
      <c r="D11" s="105"/>
      <c r="E11" s="929"/>
      <c r="F11" s="268"/>
      <c r="G11" s="103"/>
      <c r="H11" s="102"/>
    </row>
    <row r="12" spans="1:11" s="42" customFormat="1" ht="38.25">
      <c r="A12" s="49">
        <f>A10+1</f>
        <v>3</v>
      </c>
      <c r="B12" s="48" t="s">
        <v>82</v>
      </c>
      <c r="C12" s="63"/>
      <c r="D12" s="62"/>
      <c r="E12" s="929"/>
      <c r="F12" s="50"/>
      <c r="I12" s="73"/>
      <c r="K12" s="73"/>
    </row>
    <row r="13" spans="1:11" s="42" customFormat="1">
      <c r="A13" s="49"/>
      <c r="B13" s="48" t="s">
        <v>246</v>
      </c>
      <c r="C13" s="63" t="s">
        <v>64</v>
      </c>
      <c r="D13" s="62">
        <v>30</v>
      </c>
      <c r="E13" s="929"/>
      <c r="F13" s="50">
        <f t="shared" ref="F13:F20" si="0">D13*E13</f>
        <v>0</v>
      </c>
      <c r="I13" s="73"/>
      <c r="K13" s="73"/>
    </row>
    <row r="14" spans="1:11" s="42" customFormat="1">
      <c r="A14" s="49"/>
      <c r="B14" s="48" t="s">
        <v>247</v>
      </c>
      <c r="C14" s="63" t="s">
        <v>64</v>
      </c>
      <c r="D14" s="62">
        <v>40</v>
      </c>
      <c r="E14" s="929"/>
      <c r="F14" s="50">
        <f>D14*E14</f>
        <v>0</v>
      </c>
      <c r="I14" s="73"/>
      <c r="K14" s="73"/>
    </row>
    <row r="15" spans="1:11" s="42" customFormat="1">
      <c r="A15" s="49"/>
      <c r="B15" s="48" t="s">
        <v>81</v>
      </c>
      <c r="C15" s="63" t="s">
        <v>64</v>
      </c>
      <c r="D15" s="62">
        <v>30</v>
      </c>
      <c r="E15" s="929"/>
      <c r="F15" s="50">
        <f>D15*E15</f>
        <v>0</v>
      </c>
      <c r="I15" s="73"/>
      <c r="K15" s="73"/>
    </row>
    <row r="16" spans="1:11" s="42" customFormat="1">
      <c r="A16" s="49"/>
      <c r="B16" s="48" t="s">
        <v>248</v>
      </c>
      <c r="C16" s="63" t="s">
        <v>64</v>
      </c>
      <c r="D16" s="62">
        <v>40</v>
      </c>
      <c r="E16" s="929"/>
      <c r="F16" s="50">
        <f>D16*E16</f>
        <v>0</v>
      </c>
      <c r="I16" s="73"/>
      <c r="K16" s="73"/>
    </row>
    <row r="17" spans="1:14" s="42" customFormat="1">
      <c r="A17" s="49"/>
      <c r="B17" s="48" t="s">
        <v>80</v>
      </c>
      <c r="C17" s="63" t="s">
        <v>64</v>
      </c>
      <c r="D17" s="62">
        <v>200</v>
      </c>
      <c r="E17" s="929"/>
      <c r="F17" s="50">
        <f t="shared" si="0"/>
        <v>0</v>
      </c>
      <c r="I17" s="73"/>
      <c r="K17" s="73"/>
    </row>
    <row r="18" spans="1:14" s="42" customFormat="1">
      <c r="A18" s="49"/>
      <c r="B18" s="48" t="s">
        <v>79</v>
      </c>
      <c r="C18" s="63" t="s">
        <v>64</v>
      </c>
      <c r="D18" s="62">
        <v>800</v>
      </c>
      <c r="E18" s="929"/>
      <c r="F18" s="50">
        <f t="shared" si="0"/>
        <v>0</v>
      </c>
      <c r="I18" s="73"/>
      <c r="K18" s="73"/>
    </row>
    <row r="19" spans="1:14" s="42" customFormat="1">
      <c r="A19" s="49"/>
      <c r="B19" s="48" t="s">
        <v>249</v>
      </c>
      <c r="C19" s="63" t="s">
        <v>64</v>
      </c>
      <c r="D19" s="62">
        <v>35</v>
      </c>
      <c r="E19" s="929"/>
      <c r="F19" s="50">
        <f t="shared" si="0"/>
        <v>0</v>
      </c>
      <c r="I19" s="73"/>
      <c r="K19" s="73"/>
    </row>
    <row r="20" spans="1:14" s="42" customFormat="1">
      <c r="A20" s="49"/>
      <c r="B20" s="48" t="s">
        <v>78</v>
      </c>
      <c r="C20" s="63" t="s">
        <v>64</v>
      </c>
      <c r="D20" s="62">
        <v>600</v>
      </c>
      <c r="E20" s="929"/>
      <c r="F20" s="50">
        <f t="shared" si="0"/>
        <v>0</v>
      </c>
      <c r="I20" s="73"/>
      <c r="K20" s="73"/>
    </row>
    <row r="21" spans="1:14" s="42" customFormat="1">
      <c r="A21" s="49"/>
      <c r="B21" s="48" t="s">
        <v>77</v>
      </c>
      <c r="C21" s="63" t="s">
        <v>64</v>
      </c>
      <c r="D21" s="62">
        <v>200</v>
      </c>
      <c r="E21" s="929"/>
      <c r="F21" s="50">
        <f>D21*E21</f>
        <v>0</v>
      </c>
      <c r="I21" s="73"/>
      <c r="K21" s="73"/>
    </row>
    <row r="22" spans="1:14" s="90" customFormat="1">
      <c r="A22" s="92"/>
      <c r="B22" s="48"/>
      <c r="C22" s="63"/>
      <c r="D22" s="62"/>
      <c r="E22" s="929"/>
      <c r="F22" s="50"/>
      <c r="I22" s="91"/>
      <c r="K22" s="91"/>
    </row>
    <row r="23" spans="1:14" s="100" customFormat="1">
      <c r="A23" s="269">
        <f>A12+1</f>
        <v>4</v>
      </c>
      <c r="B23" s="85" t="s">
        <v>250</v>
      </c>
      <c r="C23" s="85"/>
      <c r="D23" s="85"/>
      <c r="E23" s="929"/>
      <c r="F23" s="270"/>
      <c r="G23" s="62"/>
      <c r="H23" s="50"/>
      <c r="I23" s="50"/>
      <c r="J23" s="42"/>
      <c r="K23" s="42"/>
      <c r="L23" s="73"/>
      <c r="M23" s="42"/>
      <c r="N23" s="73"/>
    </row>
    <row r="24" spans="1:14" s="100" customFormat="1" ht="103.5" customHeight="1">
      <c r="A24" s="269"/>
      <c r="B24" s="85" t="s">
        <v>251</v>
      </c>
      <c r="C24" s="270" t="s">
        <v>252</v>
      </c>
      <c r="D24" s="62">
        <v>1</v>
      </c>
      <c r="E24" s="929"/>
      <c r="F24" s="50">
        <f>D24*E24</f>
        <v>0</v>
      </c>
      <c r="G24" s="62"/>
      <c r="H24" s="50"/>
      <c r="I24" s="50"/>
      <c r="J24" s="42"/>
      <c r="K24" s="42"/>
      <c r="L24" s="73"/>
      <c r="M24" s="42"/>
      <c r="N24" s="73"/>
    </row>
    <row r="25" spans="1:14" s="100" customFormat="1">
      <c r="A25" s="269"/>
      <c r="B25" s="85" t="s">
        <v>253</v>
      </c>
      <c r="C25" s="270" t="s">
        <v>64</v>
      </c>
      <c r="D25" s="62">
        <v>10</v>
      </c>
      <c r="E25" s="929"/>
      <c r="F25" s="50">
        <f t="shared" ref="F25:F35" si="1">D25*E25</f>
        <v>0</v>
      </c>
      <c r="G25" s="62"/>
      <c r="H25" s="50"/>
      <c r="I25" s="50"/>
      <c r="J25" s="42"/>
      <c r="K25" s="42"/>
      <c r="L25" s="73"/>
      <c r="M25" s="42"/>
      <c r="N25" s="73"/>
    </row>
    <row r="26" spans="1:14" s="100" customFormat="1">
      <c r="A26" s="269"/>
      <c r="B26" s="85" t="s">
        <v>254</v>
      </c>
      <c r="C26" s="270" t="s">
        <v>64</v>
      </c>
      <c r="D26" s="62">
        <v>120</v>
      </c>
      <c r="E26" s="929"/>
      <c r="F26" s="50">
        <f t="shared" si="1"/>
        <v>0</v>
      </c>
      <c r="G26" s="62"/>
      <c r="H26" s="50"/>
      <c r="I26" s="50"/>
      <c r="J26" s="42"/>
      <c r="K26" s="42"/>
      <c r="L26" s="73"/>
      <c r="M26" s="42"/>
      <c r="N26" s="73"/>
    </row>
    <row r="27" spans="1:14" s="100" customFormat="1">
      <c r="A27" s="269"/>
      <c r="B27" s="85" t="s">
        <v>255</v>
      </c>
      <c r="C27" s="270" t="s">
        <v>64</v>
      </c>
      <c r="D27" s="62">
        <v>220</v>
      </c>
      <c r="E27" s="929"/>
      <c r="F27" s="50">
        <f t="shared" si="1"/>
        <v>0</v>
      </c>
      <c r="G27" s="62"/>
      <c r="H27" s="50"/>
      <c r="I27" s="50"/>
      <c r="J27" s="42"/>
      <c r="K27" s="42"/>
      <c r="L27" s="73"/>
      <c r="M27" s="42"/>
      <c r="N27" s="73"/>
    </row>
    <row r="28" spans="1:14" s="100" customFormat="1">
      <c r="A28" s="269"/>
      <c r="B28" s="85" t="s">
        <v>256</v>
      </c>
      <c r="C28" s="270" t="s">
        <v>64</v>
      </c>
      <c r="D28" s="62">
        <v>70</v>
      </c>
      <c r="E28" s="929"/>
      <c r="F28" s="50">
        <f t="shared" si="1"/>
        <v>0</v>
      </c>
      <c r="G28" s="62"/>
      <c r="H28" s="50"/>
      <c r="I28" s="50"/>
      <c r="J28" s="42"/>
      <c r="K28" s="42"/>
      <c r="L28" s="73"/>
      <c r="M28" s="42"/>
      <c r="N28" s="73"/>
    </row>
    <row r="29" spans="1:14" s="100" customFormat="1">
      <c r="A29" s="269"/>
      <c r="B29" s="85" t="s">
        <v>257</v>
      </c>
      <c r="C29" s="270" t="s">
        <v>64</v>
      </c>
      <c r="D29" s="62">
        <v>70</v>
      </c>
      <c r="E29" s="929"/>
      <c r="F29" s="50">
        <f t="shared" si="1"/>
        <v>0</v>
      </c>
      <c r="G29" s="62"/>
      <c r="H29" s="50"/>
      <c r="I29" s="50"/>
      <c r="J29" s="42"/>
      <c r="K29" s="42"/>
      <c r="L29" s="73"/>
      <c r="M29" s="42"/>
      <c r="N29" s="73"/>
    </row>
    <row r="30" spans="1:14" s="100" customFormat="1">
      <c r="A30" s="269"/>
      <c r="B30" s="85" t="s">
        <v>258</v>
      </c>
      <c r="C30" s="270" t="s">
        <v>64</v>
      </c>
      <c r="D30" s="62">
        <v>50</v>
      </c>
      <c r="E30" s="929"/>
      <c r="F30" s="50">
        <f t="shared" si="1"/>
        <v>0</v>
      </c>
      <c r="G30" s="62"/>
      <c r="H30" s="50"/>
      <c r="I30" s="50"/>
      <c r="J30" s="42"/>
      <c r="K30" s="42"/>
      <c r="L30" s="73"/>
      <c r="M30" s="42"/>
      <c r="N30" s="73"/>
    </row>
    <row r="31" spans="1:14" s="100" customFormat="1">
      <c r="A31" s="269"/>
      <c r="B31" s="85" t="s">
        <v>259</v>
      </c>
      <c r="C31" s="270" t="s">
        <v>64</v>
      </c>
      <c r="D31" s="62">
        <v>50</v>
      </c>
      <c r="E31" s="929"/>
      <c r="F31" s="50">
        <f>D31*E31</f>
        <v>0</v>
      </c>
      <c r="G31" s="62"/>
      <c r="H31" s="50"/>
      <c r="I31" s="50"/>
      <c r="J31" s="42"/>
      <c r="K31" s="42"/>
      <c r="L31" s="73"/>
      <c r="M31" s="42"/>
      <c r="N31" s="73"/>
    </row>
    <row r="32" spans="1:14" s="100" customFormat="1">
      <c r="A32" s="269"/>
      <c r="B32" s="85" t="s">
        <v>260</v>
      </c>
      <c r="C32" s="270" t="s">
        <v>64</v>
      </c>
      <c r="D32" s="62">
        <v>55</v>
      </c>
      <c r="E32" s="929"/>
      <c r="F32" s="50">
        <f t="shared" si="1"/>
        <v>0</v>
      </c>
      <c r="G32" s="62"/>
      <c r="H32" s="50"/>
      <c r="I32" s="50"/>
      <c r="J32" s="42"/>
      <c r="K32" s="42"/>
      <c r="L32" s="73"/>
      <c r="M32" s="42"/>
      <c r="N32" s="73"/>
    </row>
    <row r="33" spans="1:14" s="100" customFormat="1">
      <c r="A33" s="269"/>
      <c r="B33" s="85" t="s">
        <v>261</v>
      </c>
      <c r="C33" s="270" t="s">
        <v>64</v>
      </c>
      <c r="D33" s="62">
        <v>40</v>
      </c>
      <c r="E33" s="929"/>
      <c r="F33" s="50">
        <f t="shared" si="1"/>
        <v>0</v>
      </c>
      <c r="G33" s="62"/>
      <c r="H33" s="50"/>
      <c r="I33" s="50"/>
      <c r="J33" s="42"/>
      <c r="K33" s="42"/>
      <c r="L33" s="73"/>
      <c r="M33" s="42"/>
      <c r="N33" s="73"/>
    </row>
    <row r="34" spans="1:14" s="100" customFormat="1">
      <c r="A34" s="269"/>
      <c r="B34" s="85" t="s">
        <v>262</v>
      </c>
      <c r="C34" s="270" t="s">
        <v>64</v>
      </c>
      <c r="D34" s="62">
        <v>80</v>
      </c>
      <c r="E34" s="929"/>
      <c r="F34" s="50">
        <f t="shared" si="1"/>
        <v>0</v>
      </c>
      <c r="G34" s="62"/>
      <c r="H34" s="50"/>
      <c r="I34" s="50"/>
      <c r="J34" s="42"/>
      <c r="K34" s="42"/>
      <c r="L34" s="73"/>
      <c r="M34" s="42"/>
      <c r="N34" s="73"/>
    </row>
    <row r="35" spans="1:14" s="100" customFormat="1">
      <c r="A35" s="269"/>
      <c r="B35" s="85" t="s">
        <v>263</v>
      </c>
      <c r="C35" s="270" t="s">
        <v>64</v>
      </c>
      <c r="D35" s="62">
        <v>40</v>
      </c>
      <c r="E35" s="929"/>
      <c r="F35" s="50">
        <f t="shared" si="1"/>
        <v>0</v>
      </c>
      <c r="G35" s="62"/>
      <c r="H35" s="50"/>
      <c r="I35" s="50"/>
      <c r="J35" s="42"/>
      <c r="K35" s="42"/>
      <c r="L35" s="73"/>
      <c r="M35" s="42"/>
      <c r="N35" s="73"/>
    </row>
    <row r="36" spans="1:14" s="100" customFormat="1">
      <c r="A36" s="269"/>
      <c r="B36" s="85"/>
      <c r="C36" s="270"/>
      <c r="D36" s="62"/>
      <c r="E36" s="929"/>
      <c r="F36" s="50"/>
      <c r="G36" s="42"/>
      <c r="H36" s="42"/>
      <c r="I36" s="73"/>
      <c r="J36" s="42"/>
      <c r="K36" s="73"/>
    </row>
    <row r="37" spans="1:14" s="42" customFormat="1" ht="38.25">
      <c r="A37" s="49">
        <f>A23+1</f>
        <v>5</v>
      </c>
      <c r="B37" s="48" t="s">
        <v>76</v>
      </c>
      <c r="C37" s="63"/>
      <c r="D37" s="62"/>
      <c r="E37" s="929"/>
      <c r="F37" s="50"/>
      <c r="I37" s="73"/>
      <c r="K37" s="73"/>
    </row>
    <row r="38" spans="1:14" s="42" customFormat="1">
      <c r="A38" s="49"/>
      <c r="B38" s="48" t="s">
        <v>75</v>
      </c>
      <c r="C38" s="63" t="s">
        <v>64</v>
      </c>
      <c r="D38" s="62">
        <v>50</v>
      </c>
      <c r="E38" s="929"/>
      <c r="F38" s="50">
        <f>D38*E38</f>
        <v>0</v>
      </c>
      <c r="I38" s="73"/>
      <c r="K38" s="73"/>
    </row>
    <row r="39" spans="1:14" s="42" customFormat="1">
      <c r="A39" s="49"/>
      <c r="B39" s="48" t="s">
        <v>74</v>
      </c>
      <c r="C39" s="63" t="s">
        <v>64</v>
      </c>
      <c r="D39" s="62">
        <v>50</v>
      </c>
      <c r="E39" s="929"/>
      <c r="F39" s="50">
        <f>D39*E39</f>
        <v>0</v>
      </c>
      <c r="I39" s="73"/>
      <c r="K39" s="73"/>
    </row>
    <row r="40" spans="1:14" s="42" customFormat="1">
      <c r="A40" s="71"/>
      <c r="B40" s="96"/>
      <c r="C40" s="63"/>
      <c r="D40" s="62"/>
      <c r="E40" s="929"/>
      <c r="F40" s="50"/>
      <c r="I40" s="73"/>
      <c r="K40" s="73"/>
    </row>
    <row r="41" spans="1:14" s="271" customFormat="1" ht="39.75" customHeight="1">
      <c r="A41" s="71">
        <f>A37+1</f>
        <v>6</v>
      </c>
      <c r="B41" s="96" t="s">
        <v>73</v>
      </c>
      <c r="C41" s="79"/>
      <c r="D41" s="78"/>
      <c r="E41" s="930"/>
      <c r="F41" s="61"/>
      <c r="I41" s="272"/>
      <c r="K41" s="272"/>
    </row>
    <row r="42" spans="1:14" s="76" customFormat="1">
      <c r="A42" s="71"/>
      <c r="B42" s="93" t="s">
        <v>72</v>
      </c>
      <c r="C42" s="79" t="s">
        <v>64</v>
      </c>
      <c r="D42" s="78">
        <v>150</v>
      </c>
      <c r="E42" s="930"/>
      <c r="F42" s="61">
        <f>D42*E42</f>
        <v>0</v>
      </c>
      <c r="I42" s="77"/>
      <c r="K42" s="77"/>
    </row>
    <row r="43" spans="1:14" s="76" customFormat="1">
      <c r="A43" s="71"/>
      <c r="B43" s="93" t="s">
        <v>71</v>
      </c>
      <c r="C43" s="79" t="s">
        <v>64</v>
      </c>
      <c r="D43" s="78">
        <v>200</v>
      </c>
      <c r="E43" s="930"/>
      <c r="F43" s="61">
        <f>D43*E43</f>
        <v>0</v>
      </c>
      <c r="I43" s="77"/>
      <c r="K43" s="77"/>
    </row>
    <row r="44" spans="1:14" s="76" customFormat="1">
      <c r="A44" s="71"/>
      <c r="B44" s="93" t="s">
        <v>70</v>
      </c>
      <c r="C44" s="79" t="s">
        <v>64</v>
      </c>
      <c r="D44" s="78">
        <v>300</v>
      </c>
      <c r="E44" s="930"/>
      <c r="F44" s="61">
        <f>D44*E44</f>
        <v>0</v>
      </c>
      <c r="I44" s="77"/>
      <c r="K44" s="77"/>
    </row>
    <row r="45" spans="1:14" s="42" customFormat="1">
      <c r="A45" s="71"/>
      <c r="B45" s="96"/>
      <c r="C45" s="63"/>
      <c r="D45" s="62"/>
      <c r="E45" s="930"/>
      <c r="F45" s="50"/>
      <c r="I45" s="73"/>
      <c r="K45" s="73"/>
    </row>
    <row r="46" spans="1:14" s="271" customFormat="1">
      <c r="A46" s="71">
        <f>A41+1</f>
        <v>7</v>
      </c>
      <c r="B46" s="96" t="s">
        <v>264</v>
      </c>
      <c r="C46" s="79"/>
      <c r="D46" s="78"/>
      <c r="E46" s="930"/>
      <c r="F46" s="61"/>
      <c r="I46" s="272"/>
      <c r="K46" s="272"/>
    </row>
    <row r="47" spans="1:14" s="271" customFormat="1" ht="15">
      <c r="A47" s="71"/>
      <c r="B47" s="80" t="s">
        <v>265</v>
      </c>
      <c r="C47" s="79" t="s">
        <v>64</v>
      </c>
      <c r="D47" s="78">
        <v>80</v>
      </c>
      <c r="E47" s="930"/>
      <c r="F47" s="61">
        <f>D47*E47</f>
        <v>0</v>
      </c>
      <c r="I47" s="272"/>
      <c r="K47" s="272"/>
    </row>
    <row r="48" spans="1:14" s="76" customFormat="1">
      <c r="A48" s="71"/>
      <c r="B48" s="93"/>
      <c r="C48" s="79"/>
      <c r="D48" s="78"/>
      <c r="E48" s="930"/>
      <c r="F48" s="50"/>
      <c r="I48" s="77"/>
      <c r="K48" s="77"/>
    </row>
    <row r="49" spans="1:11" s="274" customFormat="1" ht="41.25" customHeight="1">
      <c r="A49" s="71">
        <f>A46+1</f>
        <v>8</v>
      </c>
      <c r="B49" s="64" t="s">
        <v>266</v>
      </c>
      <c r="C49" s="88" t="s">
        <v>64</v>
      </c>
      <c r="D49" s="87">
        <v>50</v>
      </c>
      <c r="E49" s="930"/>
      <c r="F49" s="50">
        <f>D49*E49</f>
        <v>0</v>
      </c>
      <c r="G49" s="273"/>
      <c r="H49" s="86"/>
      <c r="I49" s="86"/>
      <c r="J49" s="86"/>
    </row>
    <row r="50" spans="1:11" s="76" customFormat="1">
      <c r="A50" s="71"/>
      <c r="B50" s="93"/>
      <c r="C50" s="79"/>
      <c r="D50" s="78"/>
      <c r="E50" s="930"/>
      <c r="F50" s="50"/>
      <c r="I50" s="77"/>
      <c r="K50" s="77"/>
    </row>
    <row r="51" spans="1:11" s="271" customFormat="1" ht="30.75" customHeight="1">
      <c r="A51" s="71">
        <f>A49+1</f>
        <v>9</v>
      </c>
      <c r="B51" s="96" t="s">
        <v>267</v>
      </c>
      <c r="C51" s="79"/>
      <c r="D51" s="78"/>
      <c r="E51" s="930"/>
      <c r="F51" s="61"/>
      <c r="I51" s="272"/>
      <c r="K51" s="272"/>
    </row>
    <row r="52" spans="1:11" s="271" customFormat="1">
      <c r="A52" s="71"/>
      <c r="B52" s="93" t="s">
        <v>268</v>
      </c>
      <c r="C52" s="79" t="s">
        <v>64</v>
      </c>
      <c r="D52" s="78">
        <v>200</v>
      </c>
      <c r="E52" s="930"/>
      <c r="F52" s="61">
        <f>D52*E52</f>
        <v>0</v>
      </c>
      <c r="I52" s="272"/>
      <c r="K52" s="272"/>
    </row>
    <row r="53" spans="1:11" s="271" customFormat="1">
      <c r="A53" s="71"/>
      <c r="B53" s="93"/>
      <c r="C53" s="79"/>
      <c r="D53" s="78"/>
      <c r="E53" s="930"/>
      <c r="F53" s="61"/>
      <c r="I53" s="272"/>
      <c r="K53" s="272"/>
    </row>
    <row r="54" spans="1:11" s="274" customFormat="1" ht="38.25">
      <c r="A54" s="275">
        <f>A51+1</f>
        <v>10</v>
      </c>
      <c r="B54" s="64" t="s">
        <v>269</v>
      </c>
      <c r="C54" s="88"/>
      <c r="D54" s="276"/>
      <c r="E54" s="930"/>
      <c r="F54" s="277"/>
    </row>
    <row r="55" spans="1:11" s="274" customFormat="1">
      <c r="A55" s="94"/>
      <c r="B55" s="64" t="s">
        <v>270</v>
      </c>
      <c r="C55" s="88" t="s">
        <v>64</v>
      </c>
      <c r="D55" s="87">
        <v>5</v>
      </c>
      <c r="E55" s="930"/>
      <c r="F55" s="277">
        <f>D55*E55</f>
        <v>0</v>
      </c>
    </row>
    <row r="56" spans="1:11" s="42" customFormat="1">
      <c r="A56" s="49"/>
      <c r="B56" s="48"/>
      <c r="C56" s="47"/>
      <c r="D56" s="46"/>
      <c r="E56" s="930"/>
      <c r="F56" s="46"/>
      <c r="G56" s="44"/>
      <c r="H56" s="44"/>
      <c r="K56" s="43"/>
    </row>
    <row r="57" spans="1:11" s="42" customFormat="1" ht="13.5" customHeight="1">
      <c r="A57" s="49">
        <f>A51+1</f>
        <v>10</v>
      </c>
      <c r="B57" s="53" t="s">
        <v>69</v>
      </c>
      <c r="C57" s="42" t="s">
        <v>61</v>
      </c>
      <c r="D57" s="42">
        <v>30</v>
      </c>
      <c r="E57" s="930"/>
      <c r="F57" s="50">
        <f>D57*E57</f>
        <v>0</v>
      </c>
      <c r="I57" s="73"/>
      <c r="K57" s="73"/>
    </row>
    <row r="58" spans="1:11" s="84" customFormat="1">
      <c r="A58" s="95"/>
      <c r="B58" s="64"/>
      <c r="C58" s="88"/>
      <c r="D58" s="87"/>
      <c r="E58" s="930"/>
      <c r="F58" s="278"/>
    </row>
    <row r="59" spans="1:11" s="274" customFormat="1" ht="41.25" customHeight="1">
      <c r="A59" s="89">
        <f>A57+1</f>
        <v>11</v>
      </c>
      <c r="B59" s="64" t="s">
        <v>271</v>
      </c>
      <c r="C59" s="88"/>
      <c r="D59" s="276"/>
      <c r="E59" s="930"/>
      <c r="F59" s="277"/>
    </row>
    <row r="60" spans="1:11" s="274" customFormat="1">
      <c r="A60" s="95"/>
      <c r="B60" s="64" t="s">
        <v>272</v>
      </c>
      <c r="C60" s="88" t="s">
        <v>64</v>
      </c>
      <c r="D60" s="87">
        <v>40</v>
      </c>
      <c r="E60" s="930"/>
      <c r="F60" s="277">
        <f>D60*E60</f>
        <v>0</v>
      </c>
    </row>
    <row r="61" spans="1:11" s="274" customFormat="1">
      <c r="A61" s="95"/>
      <c r="B61" s="64" t="s">
        <v>273</v>
      </c>
      <c r="C61" s="88" t="s">
        <v>64</v>
      </c>
      <c r="D61" s="87">
        <v>60</v>
      </c>
      <c r="E61" s="930"/>
      <c r="F61" s="277">
        <f>D61*E61</f>
        <v>0</v>
      </c>
    </row>
    <row r="62" spans="1:11" s="274" customFormat="1">
      <c r="A62" s="95"/>
      <c r="B62" s="64" t="s">
        <v>274</v>
      </c>
      <c r="C62" s="88" t="s">
        <v>64</v>
      </c>
      <c r="D62" s="87">
        <v>25</v>
      </c>
      <c r="E62" s="930"/>
      <c r="F62" s="277">
        <f>D62*E62</f>
        <v>0</v>
      </c>
    </row>
    <row r="63" spans="1:11" s="274" customFormat="1">
      <c r="A63" s="95"/>
      <c r="B63" s="64" t="s">
        <v>275</v>
      </c>
      <c r="C63" s="88" t="s">
        <v>64</v>
      </c>
      <c r="D63" s="87">
        <v>30</v>
      </c>
      <c r="E63" s="930"/>
      <c r="F63" s="277">
        <f>D63*E63</f>
        <v>0</v>
      </c>
    </row>
    <row r="64" spans="1:11" s="274" customFormat="1">
      <c r="A64" s="95"/>
      <c r="B64" s="64" t="s">
        <v>276</v>
      </c>
      <c r="C64" s="88" t="s">
        <v>64</v>
      </c>
      <c r="D64" s="87">
        <v>30</v>
      </c>
      <c r="E64" s="930"/>
      <c r="F64" s="277">
        <f>D64*E64</f>
        <v>0</v>
      </c>
    </row>
    <row r="65" spans="1:256" s="42" customFormat="1">
      <c r="A65" s="49"/>
      <c r="B65" s="53"/>
      <c r="C65" s="63"/>
      <c r="D65" s="62"/>
      <c r="E65" s="930"/>
      <c r="F65" s="50"/>
      <c r="I65" s="73"/>
      <c r="K65" s="73"/>
    </row>
    <row r="66" spans="1:256" s="42" customFormat="1">
      <c r="A66" s="279">
        <f>A59+1</f>
        <v>12</v>
      </c>
      <c r="B66" s="53" t="s">
        <v>277</v>
      </c>
      <c r="C66" s="63" t="s">
        <v>61</v>
      </c>
      <c r="D66" s="62">
        <v>1</v>
      </c>
      <c r="E66" s="930"/>
      <c r="F66" s="50">
        <f>D66*E66</f>
        <v>0</v>
      </c>
      <c r="I66" s="73"/>
      <c r="K66" s="73"/>
    </row>
    <row r="67" spans="1:256" s="42" customFormat="1">
      <c r="A67" s="49"/>
      <c r="B67" s="53"/>
      <c r="C67" s="63"/>
      <c r="D67" s="78"/>
      <c r="E67" s="930"/>
      <c r="F67" s="50"/>
      <c r="I67" s="73"/>
      <c r="K67" s="73"/>
    </row>
    <row r="68" spans="1:256" s="42" customFormat="1">
      <c r="A68" s="49">
        <f>A66+1</f>
        <v>13</v>
      </c>
      <c r="B68" s="53" t="s">
        <v>278</v>
      </c>
      <c r="C68" s="63" t="s">
        <v>61</v>
      </c>
      <c r="D68" s="62">
        <v>3</v>
      </c>
      <c r="E68" s="930"/>
      <c r="F68" s="50">
        <f>D68*E68</f>
        <v>0</v>
      </c>
      <c r="I68" s="73"/>
      <c r="K68" s="73"/>
    </row>
    <row r="69" spans="1:256" s="42" customFormat="1">
      <c r="A69" s="49"/>
      <c r="B69" s="53"/>
      <c r="C69" s="63"/>
      <c r="D69" s="62"/>
      <c r="E69" s="930"/>
      <c r="F69" s="50"/>
      <c r="I69" s="73"/>
      <c r="K69" s="73"/>
    </row>
    <row r="70" spans="1:256" s="42" customFormat="1">
      <c r="A70" s="49">
        <f>A68+1</f>
        <v>14</v>
      </c>
      <c r="B70" s="53" t="s">
        <v>68</v>
      </c>
      <c r="C70" s="63" t="s">
        <v>61</v>
      </c>
      <c r="D70" s="62">
        <v>55</v>
      </c>
      <c r="E70" s="930"/>
      <c r="F70" s="50">
        <f>D70*E70</f>
        <v>0</v>
      </c>
      <c r="I70" s="73"/>
      <c r="K70" s="73"/>
    </row>
    <row r="71" spans="1:256" s="42" customFormat="1">
      <c r="A71" s="49"/>
      <c r="B71" s="48"/>
      <c r="C71" s="47"/>
      <c r="D71" s="46"/>
      <c r="E71" s="930"/>
      <c r="F71" s="46"/>
      <c r="G71" s="44"/>
      <c r="H71" s="44"/>
      <c r="K71" s="43"/>
    </row>
    <row r="72" spans="1:256" s="64" customFormat="1">
      <c r="A72" s="49">
        <f>A70+1</f>
        <v>15</v>
      </c>
      <c r="B72" s="64" t="s">
        <v>279</v>
      </c>
      <c r="C72" s="95" t="s">
        <v>61</v>
      </c>
      <c r="D72" s="94">
        <v>2</v>
      </c>
      <c r="E72" s="930"/>
      <c r="F72" s="50">
        <f>D72*E72</f>
        <v>0</v>
      </c>
      <c r="G72" s="42"/>
      <c r="H72" s="42"/>
      <c r="IT72" s="42"/>
      <c r="IU72" s="42"/>
      <c r="IV72" s="42"/>
    </row>
    <row r="73" spans="1:256" s="42" customFormat="1">
      <c r="A73" s="49"/>
      <c r="B73" s="53"/>
      <c r="C73" s="63"/>
      <c r="D73" s="62"/>
      <c r="E73" s="930"/>
      <c r="F73" s="50"/>
      <c r="I73" s="73"/>
      <c r="K73" s="73"/>
    </row>
    <row r="74" spans="1:256" s="42" customFormat="1" ht="51">
      <c r="A74" s="49">
        <f>A72+1</f>
        <v>16</v>
      </c>
      <c r="B74" s="64" t="s">
        <v>280</v>
      </c>
      <c r="C74" s="95"/>
      <c r="D74" s="94"/>
      <c r="E74" s="930"/>
      <c r="F74" s="50"/>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64"/>
      <c r="BA74" s="64"/>
      <c r="BB74" s="64"/>
      <c r="BC74" s="64"/>
      <c r="BD74" s="64"/>
      <c r="BE74" s="64"/>
      <c r="BF74" s="64"/>
      <c r="BG74" s="64"/>
      <c r="BH74" s="64"/>
      <c r="BI74" s="64"/>
      <c r="BJ74" s="64"/>
      <c r="BK74" s="64"/>
      <c r="BL74" s="64"/>
      <c r="BM74" s="64"/>
      <c r="BN74" s="64"/>
      <c r="BO74" s="64"/>
      <c r="BP74" s="64"/>
      <c r="BQ74" s="64"/>
      <c r="BR74" s="64"/>
      <c r="BS74" s="64"/>
      <c r="BT74" s="64"/>
      <c r="BU74" s="64"/>
      <c r="BV74" s="64"/>
      <c r="BW74" s="64"/>
      <c r="BX74" s="64"/>
      <c r="BY74" s="64"/>
      <c r="BZ74" s="64"/>
      <c r="CA74" s="64"/>
      <c r="CB74" s="64"/>
      <c r="CC74" s="64"/>
      <c r="CD74" s="64"/>
      <c r="CE74" s="64"/>
      <c r="CF74" s="64"/>
      <c r="CG74" s="64"/>
      <c r="CH74" s="64"/>
      <c r="CI74" s="64"/>
      <c r="CJ74" s="64"/>
      <c r="CK74" s="64"/>
      <c r="CL74" s="64"/>
      <c r="CM74" s="64"/>
      <c r="CN74" s="64"/>
      <c r="CO74" s="64"/>
      <c r="CP74" s="64"/>
      <c r="CQ74" s="64"/>
      <c r="CR74" s="64"/>
      <c r="CS74" s="64"/>
      <c r="CT74" s="64"/>
      <c r="CU74" s="64"/>
      <c r="CV74" s="64"/>
      <c r="CW74" s="64"/>
      <c r="CX74" s="64"/>
      <c r="CY74" s="64"/>
      <c r="CZ74" s="64"/>
      <c r="DA74" s="64"/>
      <c r="DB74" s="64"/>
      <c r="DC74" s="64"/>
      <c r="DD74" s="64"/>
      <c r="DE74" s="64"/>
      <c r="DF74" s="64"/>
      <c r="DG74" s="64"/>
      <c r="DH74" s="64"/>
      <c r="DI74" s="64"/>
      <c r="DJ74" s="64"/>
      <c r="DK74" s="64"/>
      <c r="DL74" s="64"/>
      <c r="DM74" s="64"/>
      <c r="DN74" s="64"/>
      <c r="DO74" s="64"/>
      <c r="DP74" s="64"/>
      <c r="DQ74" s="64"/>
      <c r="DR74" s="64"/>
      <c r="DS74" s="64"/>
      <c r="DT74" s="64"/>
      <c r="DU74" s="64"/>
      <c r="DV74" s="64"/>
      <c r="DW74" s="64"/>
      <c r="DX74" s="64"/>
      <c r="DY74" s="64"/>
      <c r="DZ74" s="64"/>
      <c r="EA74" s="64"/>
      <c r="EB74" s="64"/>
      <c r="EC74" s="64"/>
      <c r="ED74" s="64"/>
      <c r="EE74" s="64"/>
      <c r="EF74" s="64"/>
      <c r="EG74" s="64"/>
      <c r="EH74" s="64"/>
      <c r="EI74" s="64"/>
      <c r="EJ74" s="64"/>
      <c r="EK74" s="64"/>
      <c r="EL74" s="64"/>
      <c r="EM74" s="64"/>
      <c r="EN74" s="64"/>
      <c r="EO74" s="64"/>
      <c r="EP74" s="64"/>
      <c r="EQ74" s="64"/>
      <c r="ER74" s="64"/>
      <c r="ES74" s="64"/>
      <c r="ET74" s="64"/>
      <c r="EU74" s="64"/>
      <c r="EV74" s="64"/>
      <c r="EW74" s="64"/>
      <c r="EX74" s="64"/>
      <c r="EY74" s="64"/>
      <c r="EZ74" s="64"/>
      <c r="FA74" s="64"/>
      <c r="FB74" s="64"/>
      <c r="FC74" s="64"/>
      <c r="FD74" s="64"/>
      <c r="FE74" s="64"/>
      <c r="FF74" s="64"/>
      <c r="FG74" s="64"/>
      <c r="FH74" s="64"/>
      <c r="FI74" s="64"/>
      <c r="FJ74" s="64"/>
      <c r="FK74" s="64"/>
      <c r="FL74" s="64"/>
      <c r="FM74" s="64"/>
      <c r="FN74" s="64"/>
      <c r="FO74" s="64"/>
      <c r="FP74" s="64"/>
      <c r="FQ74" s="64"/>
      <c r="FR74" s="64"/>
      <c r="FS74" s="64"/>
      <c r="FT74" s="64"/>
      <c r="FU74" s="64"/>
      <c r="FV74" s="64"/>
      <c r="FW74" s="64"/>
      <c r="FX74" s="64"/>
      <c r="FY74" s="64"/>
      <c r="FZ74" s="64"/>
      <c r="GA74" s="64"/>
      <c r="GB74" s="64"/>
      <c r="GC74" s="64"/>
      <c r="GD74" s="64"/>
      <c r="GE74" s="64"/>
      <c r="GF74" s="64"/>
      <c r="GG74" s="64"/>
      <c r="GH74" s="64"/>
      <c r="GI74" s="64"/>
      <c r="GJ74" s="64"/>
      <c r="GK74" s="64"/>
      <c r="GL74" s="64"/>
      <c r="GM74" s="64"/>
      <c r="GN74" s="64"/>
      <c r="GO74" s="64"/>
      <c r="GP74" s="64"/>
      <c r="GQ74" s="64"/>
      <c r="GR74" s="64"/>
      <c r="GS74" s="64"/>
      <c r="GT74" s="64"/>
      <c r="GU74" s="64"/>
      <c r="GV74" s="64"/>
      <c r="GW74" s="64"/>
      <c r="GX74" s="64"/>
      <c r="GY74" s="64"/>
      <c r="GZ74" s="64"/>
      <c r="HA74" s="64"/>
      <c r="HB74" s="64"/>
      <c r="HC74" s="64"/>
      <c r="HD74" s="64"/>
      <c r="HE74" s="64"/>
      <c r="HF74" s="64"/>
      <c r="HG74" s="64"/>
      <c r="HH74" s="64"/>
      <c r="HI74" s="64"/>
      <c r="HJ74" s="64"/>
      <c r="HK74" s="64"/>
      <c r="HL74" s="64"/>
      <c r="HM74" s="64"/>
      <c r="HN74" s="64"/>
      <c r="HO74" s="64"/>
      <c r="HP74" s="64"/>
      <c r="HQ74" s="64"/>
      <c r="HR74" s="64"/>
      <c r="HS74" s="64"/>
      <c r="HT74" s="64"/>
      <c r="HU74" s="64"/>
      <c r="HV74" s="64"/>
      <c r="HW74" s="64"/>
      <c r="HX74" s="64"/>
      <c r="HY74" s="64"/>
      <c r="HZ74" s="64"/>
      <c r="IA74" s="64"/>
      <c r="IB74" s="64"/>
      <c r="IC74" s="64"/>
      <c r="ID74" s="64"/>
      <c r="IE74" s="64"/>
      <c r="IF74" s="64"/>
      <c r="IG74" s="64"/>
      <c r="IH74" s="64"/>
      <c r="II74" s="64"/>
      <c r="IJ74" s="64"/>
      <c r="IK74" s="64"/>
      <c r="IL74" s="64"/>
      <c r="IM74" s="64"/>
      <c r="IN74" s="64"/>
      <c r="IO74" s="64"/>
      <c r="IP74" s="64"/>
      <c r="IQ74" s="64"/>
      <c r="IR74" s="64"/>
      <c r="IS74" s="64"/>
    </row>
    <row r="75" spans="1:256" s="76" customFormat="1">
      <c r="A75" s="81"/>
      <c r="B75" s="93" t="s">
        <v>67</v>
      </c>
      <c r="C75" s="79" t="s">
        <v>61</v>
      </c>
      <c r="D75" s="78">
        <v>3</v>
      </c>
      <c r="E75" s="930"/>
      <c r="F75" s="61">
        <f>D75*E75</f>
        <v>0</v>
      </c>
      <c r="I75" s="77"/>
      <c r="K75" s="77"/>
    </row>
    <row r="76" spans="1:256" s="76" customFormat="1" ht="15">
      <c r="A76" s="81"/>
      <c r="B76" s="80" t="s">
        <v>281</v>
      </c>
      <c r="C76" s="79" t="s">
        <v>61</v>
      </c>
      <c r="D76" s="78">
        <v>6</v>
      </c>
      <c r="E76" s="930"/>
      <c r="F76" s="61">
        <f>D76*E76</f>
        <v>0</v>
      </c>
      <c r="I76" s="77"/>
      <c r="K76" s="77"/>
    </row>
    <row r="77" spans="1:256" s="76" customFormat="1" ht="15">
      <c r="A77" s="81"/>
      <c r="B77" s="80" t="s">
        <v>282</v>
      </c>
      <c r="C77" s="79" t="s">
        <v>61</v>
      </c>
      <c r="D77" s="78">
        <v>5</v>
      </c>
      <c r="E77" s="930"/>
      <c r="F77" s="61">
        <f>D77*E77</f>
        <v>0</v>
      </c>
      <c r="I77" s="77"/>
      <c r="K77" s="77"/>
    </row>
    <row r="78" spans="1:256" s="76" customFormat="1" ht="15">
      <c r="A78" s="81"/>
      <c r="B78" s="80" t="s">
        <v>283</v>
      </c>
      <c r="C78" s="79" t="s">
        <v>61</v>
      </c>
      <c r="D78" s="78">
        <v>6</v>
      </c>
      <c r="E78" s="930"/>
      <c r="F78" s="61">
        <f>D78*E78</f>
        <v>0</v>
      </c>
      <c r="I78" s="77"/>
      <c r="K78" s="77"/>
    </row>
    <row r="79" spans="1:256" s="76" customFormat="1" ht="15">
      <c r="A79" s="81"/>
      <c r="B79" s="80" t="s">
        <v>284</v>
      </c>
      <c r="C79" s="79" t="s">
        <v>61</v>
      </c>
      <c r="D79" s="78">
        <v>4</v>
      </c>
      <c r="E79" s="930"/>
      <c r="F79" s="61">
        <f>D79*E79</f>
        <v>0</v>
      </c>
      <c r="I79" s="77"/>
      <c r="K79" s="77"/>
    </row>
    <row r="80" spans="1:256" s="76" customFormat="1" ht="15">
      <c r="A80" s="81"/>
      <c r="B80" s="80"/>
      <c r="C80" s="79"/>
      <c r="D80" s="78"/>
      <c r="E80" s="930"/>
      <c r="F80" s="61"/>
      <c r="I80" s="77"/>
      <c r="K80" s="77"/>
    </row>
    <row r="81" spans="1:253" s="42" customFormat="1" ht="51">
      <c r="A81" s="49">
        <f>A74+1</f>
        <v>17</v>
      </c>
      <c r="B81" s="64" t="s">
        <v>285</v>
      </c>
      <c r="C81" s="95"/>
      <c r="D81" s="94"/>
      <c r="E81" s="930"/>
      <c r="F81" s="50"/>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c r="AX81" s="64"/>
      <c r="AY81" s="64"/>
      <c r="AZ81" s="64"/>
      <c r="BA81" s="64"/>
      <c r="BB81" s="64"/>
      <c r="BC81" s="64"/>
      <c r="BD81" s="64"/>
      <c r="BE81" s="64"/>
      <c r="BF81" s="64"/>
      <c r="BG81" s="64"/>
      <c r="BH81" s="64"/>
      <c r="BI81" s="64"/>
      <c r="BJ81" s="64"/>
      <c r="BK81" s="64"/>
      <c r="BL81" s="64"/>
      <c r="BM81" s="64"/>
      <c r="BN81" s="64"/>
      <c r="BO81" s="64"/>
      <c r="BP81" s="64"/>
      <c r="BQ81" s="64"/>
      <c r="BR81" s="64"/>
      <c r="BS81" s="64"/>
      <c r="BT81" s="64"/>
      <c r="BU81" s="64"/>
      <c r="BV81" s="64"/>
      <c r="BW81" s="64"/>
      <c r="BX81" s="64"/>
      <c r="BY81" s="64"/>
      <c r="BZ81" s="64"/>
      <c r="CA81" s="64"/>
      <c r="CB81" s="64"/>
      <c r="CC81" s="64"/>
      <c r="CD81" s="64"/>
      <c r="CE81" s="64"/>
      <c r="CF81" s="64"/>
      <c r="CG81" s="64"/>
      <c r="CH81" s="64"/>
      <c r="CI81" s="64"/>
      <c r="CJ81" s="64"/>
      <c r="CK81" s="64"/>
      <c r="CL81" s="64"/>
      <c r="CM81" s="64"/>
      <c r="CN81" s="64"/>
      <c r="CO81" s="64"/>
      <c r="CP81" s="64"/>
      <c r="CQ81" s="64"/>
      <c r="CR81" s="64"/>
      <c r="CS81" s="64"/>
      <c r="CT81" s="64"/>
      <c r="CU81" s="64"/>
      <c r="CV81" s="64"/>
      <c r="CW81" s="64"/>
      <c r="CX81" s="64"/>
      <c r="CY81" s="64"/>
      <c r="CZ81" s="64"/>
      <c r="DA81" s="64"/>
      <c r="DB81" s="64"/>
      <c r="DC81" s="64"/>
      <c r="DD81" s="64"/>
      <c r="DE81" s="64"/>
      <c r="DF81" s="64"/>
      <c r="DG81" s="64"/>
      <c r="DH81" s="64"/>
      <c r="DI81" s="64"/>
      <c r="DJ81" s="64"/>
      <c r="DK81" s="64"/>
      <c r="DL81" s="64"/>
      <c r="DM81" s="64"/>
      <c r="DN81" s="64"/>
      <c r="DO81" s="64"/>
      <c r="DP81" s="64"/>
      <c r="DQ81" s="64"/>
      <c r="DR81" s="64"/>
      <c r="DS81" s="64"/>
      <c r="DT81" s="64"/>
      <c r="DU81" s="64"/>
      <c r="DV81" s="64"/>
      <c r="DW81" s="64"/>
      <c r="DX81" s="64"/>
      <c r="DY81" s="64"/>
      <c r="DZ81" s="64"/>
      <c r="EA81" s="64"/>
      <c r="EB81" s="64"/>
      <c r="EC81" s="64"/>
      <c r="ED81" s="64"/>
      <c r="EE81" s="64"/>
      <c r="EF81" s="64"/>
      <c r="EG81" s="64"/>
      <c r="EH81" s="64"/>
      <c r="EI81" s="64"/>
      <c r="EJ81" s="64"/>
      <c r="EK81" s="64"/>
      <c r="EL81" s="64"/>
      <c r="EM81" s="64"/>
      <c r="EN81" s="64"/>
      <c r="EO81" s="64"/>
      <c r="EP81" s="64"/>
      <c r="EQ81" s="64"/>
      <c r="ER81" s="64"/>
      <c r="ES81" s="64"/>
      <c r="ET81" s="64"/>
      <c r="EU81" s="64"/>
      <c r="EV81" s="64"/>
      <c r="EW81" s="64"/>
      <c r="EX81" s="64"/>
      <c r="EY81" s="64"/>
      <c r="EZ81" s="64"/>
      <c r="FA81" s="64"/>
      <c r="FB81" s="64"/>
      <c r="FC81" s="64"/>
      <c r="FD81" s="64"/>
      <c r="FE81" s="64"/>
      <c r="FF81" s="64"/>
      <c r="FG81" s="64"/>
      <c r="FH81" s="64"/>
      <c r="FI81" s="64"/>
      <c r="FJ81" s="64"/>
      <c r="FK81" s="64"/>
      <c r="FL81" s="64"/>
      <c r="FM81" s="64"/>
      <c r="FN81" s="64"/>
      <c r="FO81" s="64"/>
      <c r="FP81" s="64"/>
      <c r="FQ81" s="64"/>
      <c r="FR81" s="64"/>
      <c r="FS81" s="64"/>
      <c r="FT81" s="64"/>
      <c r="FU81" s="64"/>
      <c r="FV81" s="64"/>
      <c r="FW81" s="64"/>
      <c r="FX81" s="64"/>
      <c r="FY81" s="64"/>
      <c r="FZ81" s="64"/>
      <c r="GA81" s="64"/>
      <c r="GB81" s="64"/>
      <c r="GC81" s="64"/>
      <c r="GD81" s="64"/>
      <c r="GE81" s="64"/>
      <c r="GF81" s="64"/>
      <c r="GG81" s="64"/>
      <c r="GH81" s="64"/>
      <c r="GI81" s="64"/>
      <c r="GJ81" s="64"/>
      <c r="GK81" s="64"/>
      <c r="GL81" s="64"/>
      <c r="GM81" s="64"/>
      <c r="GN81" s="64"/>
      <c r="GO81" s="64"/>
      <c r="GP81" s="64"/>
      <c r="GQ81" s="64"/>
      <c r="GR81" s="64"/>
      <c r="GS81" s="64"/>
      <c r="GT81" s="64"/>
      <c r="GU81" s="64"/>
      <c r="GV81" s="64"/>
      <c r="GW81" s="64"/>
      <c r="GX81" s="64"/>
      <c r="GY81" s="64"/>
      <c r="GZ81" s="64"/>
      <c r="HA81" s="64"/>
      <c r="HB81" s="64"/>
      <c r="HC81" s="64"/>
      <c r="HD81" s="64"/>
      <c r="HE81" s="64"/>
      <c r="HF81" s="64"/>
      <c r="HG81" s="64"/>
      <c r="HH81" s="64"/>
      <c r="HI81" s="64"/>
      <c r="HJ81" s="64"/>
      <c r="HK81" s="64"/>
      <c r="HL81" s="64"/>
      <c r="HM81" s="64"/>
      <c r="HN81" s="64"/>
      <c r="HO81" s="64"/>
      <c r="HP81" s="64"/>
      <c r="HQ81" s="64"/>
      <c r="HR81" s="64"/>
      <c r="HS81" s="64"/>
      <c r="HT81" s="64"/>
      <c r="HU81" s="64"/>
      <c r="HV81" s="64"/>
      <c r="HW81" s="64"/>
      <c r="HX81" s="64"/>
      <c r="HY81" s="64"/>
      <c r="HZ81" s="64"/>
      <c r="IA81" s="64"/>
      <c r="IB81" s="64"/>
      <c r="IC81" s="64"/>
      <c r="ID81" s="64"/>
      <c r="IE81" s="64"/>
      <c r="IF81" s="64"/>
      <c r="IG81" s="64"/>
      <c r="IH81" s="64"/>
      <c r="II81" s="64"/>
      <c r="IJ81" s="64"/>
      <c r="IK81" s="64"/>
      <c r="IL81" s="64"/>
      <c r="IM81" s="64"/>
      <c r="IN81" s="64"/>
      <c r="IO81" s="64"/>
      <c r="IP81" s="64"/>
      <c r="IQ81" s="64"/>
      <c r="IR81" s="64"/>
      <c r="IS81" s="64"/>
    </row>
    <row r="82" spans="1:253" s="76" customFormat="1" ht="15">
      <c r="A82" s="81"/>
      <c r="B82" s="80" t="s">
        <v>67</v>
      </c>
      <c r="C82" s="79" t="s">
        <v>61</v>
      </c>
      <c r="D82" s="78">
        <v>4</v>
      </c>
      <c r="E82" s="930"/>
      <c r="F82" s="61">
        <f>D82*E82</f>
        <v>0</v>
      </c>
      <c r="I82" s="77"/>
      <c r="K82" s="77"/>
    </row>
    <row r="83" spans="1:253" s="76" customFormat="1">
      <c r="A83" s="81"/>
      <c r="B83" s="93"/>
      <c r="C83" s="79"/>
      <c r="D83" s="78"/>
      <c r="E83" s="930"/>
      <c r="F83" s="50"/>
      <c r="I83" s="77"/>
      <c r="K83" s="77"/>
    </row>
    <row r="84" spans="1:253" s="42" customFormat="1" ht="38.25">
      <c r="A84" s="49">
        <f>A81+1</f>
        <v>18</v>
      </c>
      <c r="B84" s="64" t="s">
        <v>286</v>
      </c>
      <c r="C84" s="63"/>
      <c r="D84" s="62"/>
      <c r="E84" s="930"/>
      <c r="F84" s="50"/>
      <c r="I84" s="73"/>
      <c r="K84" s="73"/>
    </row>
    <row r="85" spans="1:253" s="90" customFormat="1">
      <c r="A85" s="92"/>
      <c r="B85" s="64" t="s">
        <v>66</v>
      </c>
      <c r="C85" s="63" t="s">
        <v>61</v>
      </c>
      <c r="D85" s="62">
        <v>9</v>
      </c>
      <c r="E85" s="930"/>
      <c r="F85" s="50">
        <f>D85*E85</f>
        <v>0</v>
      </c>
      <c r="I85" s="91"/>
      <c r="K85" s="91"/>
    </row>
    <row r="86" spans="1:253" s="90" customFormat="1">
      <c r="A86" s="92"/>
      <c r="B86" s="64" t="s">
        <v>287</v>
      </c>
      <c r="C86" s="63" t="s">
        <v>61</v>
      </c>
      <c r="D86" s="62">
        <v>12</v>
      </c>
      <c r="E86" s="930"/>
      <c r="F86" s="50">
        <f>D86*E86</f>
        <v>0</v>
      </c>
      <c r="I86" s="91"/>
      <c r="K86" s="91"/>
    </row>
    <row r="87" spans="1:253" s="90" customFormat="1">
      <c r="A87" s="92"/>
      <c r="B87" s="64" t="s">
        <v>288</v>
      </c>
      <c r="C87" s="63" t="s">
        <v>61</v>
      </c>
      <c r="D87" s="62">
        <v>8</v>
      </c>
      <c r="E87" s="930"/>
      <c r="F87" s="50">
        <f>D87*E87</f>
        <v>0</v>
      </c>
      <c r="I87" s="91"/>
      <c r="K87" s="91"/>
    </row>
    <row r="88" spans="1:253" s="90" customFormat="1">
      <c r="A88" s="92"/>
      <c r="B88" s="64" t="s">
        <v>289</v>
      </c>
      <c r="C88" s="63" t="s">
        <v>61</v>
      </c>
      <c r="D88" s="62">
        <v>5</v>
      </c>
      <c r="E88" s="930"/>
      <c r="F88" s="50">
        <f>D88*E88</f>
        <v>0</v>
      </c>
      <c r="I88" s="91"/>
      <c r="K88" s="91"/>
    </row>
    <row r="89" spans="1:253" s="76" customFormat="1">
      <c r="A89" s="81"/>
      <c r="B89" s="93"/>
      <c r="C89" s="79"/>
      <c r="D89" s="78"/>
      <c r="E89" s="930"/>
      <c r="F89" s="50"/>
      <c r="I89" s="77"/>
      <c r="K89" s="77"/>
    </row>
    <row r="90" spans="1:253" s="42" customFormat="1" ht="51">
      <c r="A90" s="49">
        <f>A84+1</f>
        <v>19</v>
      </c>
      <c r="B90" s="64" t="s">
        <v>290</v>
      </c>
      <c r="C90" s="63"/>
      <c r="D90" s="62"/>
      <c r="E90" s="930"/>
      <c r="F90" s="50"/>
      <c r="I90" s="73"/>
      <c r="K90" s="73"/>
    </row>
    <row r="91" spans="1:253" s="90" customFormat="1">
      <c r="A91" s="92"/>
      <c r="B91" s="64" t="s">
        <v>291</v>
      </c>
      <c r="C91" s="63" t="s">
        <v>61</v>
      </c>
      <c r="D91" s="62">
        <v>3</v>
      </c>
      <c r="E91" s="930"/>
      <c r="F91" s="50">
        <f>D91*E91</f>
        <v>0</v>
      </c>
      <c r="I91" s="91"/>
      <c r="K91" s="91"/>
    </row>
    <row r="92" spans="1:253" s="90" customFormat="1">
      <c r="A92" s="92"/>
      <c r="B92" s="64"/>
      <c r="C92" s="63"/>
      <c r="D92" s="62"/>
      <c r="E92" s="930"/>
      <c r="F92" s="50"/>
      <c r="I92" s="91"/>
      <c r="K92" s="91"/>
    </row>
    <row r="93" spans="1:253" s="42" customFormat="1" ht="27" customHeight="1">
      <c r="A93" s="49">
        <f>A90+1</f>
        <v>20</v>
      </c>
      <c r="B93" s="64" t="s">
        <v>292</v>
      </c>
      <c r="C93" s="63"/>
      <c r="D93" s="62"/>
      <c r="E93" s="930"/>
      <c r="F93" s="50"/>
      <c r="I93" s="73"/>
      <c r="K93" s="73"/>
    </row>
    <row r="94" spans="1:253" s="90" customFormat="1">
      <c r="A94" s="92"/>
      <c r="B94" s="64" t="s">
        <v>66</v>
      </c>
      <c r="C94" s="63" t="s">
        <v>61</v>
      </c>
      <c r="D94" s="62">
        <v>5</v>
      </c>
      <c r="E94" s="930"/>
      <c r="F94" s="50">
        <f>D94*E94</f>
        <v>0</v>
      </c>
      <c r="I94" s="91"/>
      <c r="K94" s="91"/>
    </row>
    <row r="95" spans="1:253" s="90" customFormat="1">
      <c r="A95" s="92"/>
      <c r="B95" s="64" t="s">
        <v>291</v>
      </c>
      <c r="C95" s="63" t="s">
        <v>61</v>
      </c>
      <c r="D95" s="62">
        <v>1</v>
      </c>
      <c r="E95" s="930"/>
      <c r="F95" s="50">
        <f>D95*E95</f>
        <v>0</v>
      </c>
      <c r="I95" s="91"/>
      <c r="K95" s="91"/>
    </row>
    <row r="96" spans="1:253" s="90" customFormat="1">
      <c r="A96" s="92"/>
      <c r="B96" s="64" t="s">
        <v>293</v>
      </c>
      <c r="C96" s="63" t="s">
        <v>61</v>
      </c>
      <c r="D96" s="62">
        <v>4</v>
      </c>
      <c r="E96" s="930"/>
      <c r="F96" s="50">
        <f>D96*E96</f>
        <v>0</v>
      </c>
      <c r="I96" s="91"/>
      <c r="K96" s="91"/>
    </row>
    <row r="97" spans="1:13" s="42" customFormat="1">
      <c r="A97" s="98"/>
      <c r="B97" s="53"/>
      <c r="C97" s="63"/>
      <c r="D97" s="170"/>
      <c r="E97" s="930"/>
      <c r="F97" s="181"/>
      <c r="G97" s="74"/>
      <c r="J97" s="73"/>
      <c r="K97" s="73"/>
      <c r="M97" s="73"/>
    </row>
    <row r="98" spans="1:13" s="42" customFormat="1" ht="38.25">
      <c r="A98" s="98">
        <f>A93+1</f>
        <v>21</v>
      </c>
      <c r="B98" s="53" t="s">
        <v>294</v>
      </c>
      <c r="C98" s="47" t="s">
        <v>61</v>
      </c>
      <c r="D98" s="42">
        <v>4</v>
      </c>
      <c r="E98" s="930"/>
      <c r="F98" s="183">
        <f>D98*E98</f>
        <v>0</v>
      </c>
      <c r="G98" s="74"/>
      <c r="J98" s="73"/>
      <c r="K98" s="73"/>
      <c r="M98" s="73"/>
    </row>
    <row r="99" spans="1:13" s="42" customFormat="1">
      <c r="A99" s="98"/>
      <c r="B99" s="53"/>
      <c r="C99" s="63"/>
      <c r="D99" s="170"/>
      <c r="E99" s="931"/>
      <c r="F99" s="181"/>
      <c r="G99" s="74"/>
      <c r="J99" s="73"/>
      <c r="K99" s="73"/>
      <c r="M99" s="73"/>
    </row>
    <row r="100" spans="1:13" s="42" customFormat="1" ht="38.25">
      <c r="A100" s="98">
        <f>A98+1</f>
        <v>22</v>
      </c>
      <c r="B100" s="53" t="s">
        <v>295</v>
      </c>
      <c r="C100" s="47" t="s">
        <v>61</v>
      </c>
      <c r="D100" s="42">
        <v>1</v>
      </c>
      <c r="E100" s="932"/>
      <c r="F100" s="183">
        <f>D100*E100</f>
        <v>0</v>
      </c>
      <c r="G100" s="74"/>
      <c r="J100" s="73"/>
      <c r="K100" s="73"/>
      <c r="M100" s="73"/>
    </row>
    <row r="101" spans="1:13">
      <c r="C101" s="63"/>
      <c r="D101" s="170"/>
      <c r="E101" s="932"/>
      <c r="F101" s="50"/>
    </row>
    <row r="102" spans="1:13" s="42" customFormat="1" ht="51">
      <c r="A102" s="98">
        <f>A100+1</f>
        <v>23</v>
      </c>
      <c r="B102" s="48" t="s">
        <v>296</v>
      </c>
      <c r="C102" s="42" t="s">
        <v>64</v>
      </c>
      <c r="D102" s="42">
        <v>150</v>
      </c>
      <c r="E102" s="932"/>
      <c r="F102" s="183">
        <f>D102*E102</f>
        <v>0</v>
      </c>
      <c r="G102" s="74"/>
      <c r="J102" s="73"/>
      <c r="K102" s="73"/>
      <c r="M102" s="73"/>
    </row>
    <row r="103" spans="1:13" s="42" customFormat="1">
      <c r="A103" s="49"/>
      <c r="B103" s="53"/>
      <c r="C103" s="63"/>
      <c r="D103" s="62"/>
      <c r="E103" s="932"/>
      <c r="F103" s="50"/>
      <c r="G103" s="43"/>
      <c r="I103" s="73"/>
      <c r="K103" s="73"/>
    </row>
    <row r="104" spans="1:13" s="42" customFormat="1">
      <c r="A104" s="49">
        <f>86+1</f>
        <v>87</v>
      </c>
      <c r="B104" s="53" t="s">
        <v>65</v>
      </c>
      <c r="C104" s="63" t="s">
        <v>61</v>
      </c>
      <c r="D104" s="62">
        <v>10</v>
      </c>
      <c r="E104" s="932"/>
      <c r="F104" s="50">
        <f>D104*E104</f>
        <v>0</v>
      </c>
      <c r="G104" s="43"/>
      <c r="I104" s="73"/>
      <c r="K104" s="73"/>
    </row>
    <row r="105" spans="1:13" s="76" customFormat="1">
      <c r="A105" s="81"/>
      <c r="B105" s="93"/>
      <c r="C105" s="79"/>
      <c r="D105" s="78"/>
      <c r="E105" s="932"/>
      <c r="F105" s="50"/>
      <c r="I105" s="77"/>
      <c r="K105" s="77"/>
    </row>
    <row r="106" spans="1:13" s="42" customFormat="1">
      <c r="A106" s="49">
        <f>A104+1</f>
        <v>88</v>
      </c>
      <c r="B106" s="53" t="s">
        <v>297</v>
      </c>
      <c r="C106" s="63" t="s">
        <v>61</v>
      </c>
      <c r="D106" s="62">
        <v>1</v>
      </c>
      <c r="E106" s="932"/>
      <c r="F106" s="50">
        <f>D106*E106</f>
        <v>0</v>
      </c>
      <c r="G106" s="280"/>
      <c r="H106" s="90"/>
      <c r="I106" s="91"/>
      <c r="K106" s="73"/>
    </row>
    <row r="107" spans="1:13" s="42" customFormat="1">
      <c r="A107" s="81"/>
      <c r="B107" s="53"/>
      <c r="C107" s="63"/>
      <c r="D107" s="62"/>
      <c r="E107" s="932"/>
      <c r="F107" s="50"/>
      <c r="I107" s="73"/>
      <c r="K107" s="73"/>
    </row>
    <row r="108" spans="1:13" s="42" customFormat="1">
      <c r="A108" s="49">
        <f>A106+1</f>
        <v>89</v>
      </c>
      <c r="B108" s="53" t="s">
        <v>63</v>
      </c>
      <c r="C108" s="63"/>
      <c r="D108" s="62"/>
      <c r="E108" s="932"/>
      <c r="F108" s="50"/>
      <c r="I108" s="73"/>
      <c r="K108" s="73"/>
    </row>
    <row r="109" spans="1:13" s="76" customFormat="1" ht="15">
      <c r="A109" s="81"/>
      <c r="B109" s="80" t="s">
        <v>298</v>
      </c>
      <c r="C109" s="79" t="s">
        <v>61</v>
      </c>
      <c r="D109" s="78">
        <v>1</v>
      </c>
      <c r="E109" s="932"/>
      <c r="F109" s="61">
        <f t="shared" ref="F109:F115" si="2">D109*E109</f>
        <v>0</v>
      </c>
      <c r="I109" s="77"/>
      <c r="K109" s="77"/>
    </row>
    <row r="110" spans="1:13" s="76" customFormat="1" ht="30">
      <c r="A110" s="81"/>
      <c r="B110" s="80" t="s">
        <v>299</v>
      </c>
      <c r="C110" s="82" t="s">
        <v>55</v>
      </c>
      <c r="D110" s="78">
        <v>1</v>
      </c>
      <c r="E110" s="932"/>
      <c r="F110" s="61">
        <f t="shared" si="2"/>
        <v>0</v>
      </c>
      <c r="I110" s="77"/>
      <c r="K110" s="77"/>
    </row>
    <row r="111" spans="1:13" s="76" customFormat="1" ht="15">
      <c r="A111" s="81"/>
      <c r="B111" s="80" t="s">
        <v>62</v>
      </c>
      <c r="C111" s="79" t="s">
        <v>61</v>
      </c>
      <c r="D111" s="78">
        <v>1</v>
      </c>
      <c r="E111" s="932"/>
      <c r="F111" s="61">
        <f t="shared" si="2"/>
        <v>0</v>
      </c>
      <c r="I111" s="77"/>
      <c r="K111" s="77"/>
    </row>
    <row r="112" spans="1:13" s="76" customFormat="1" ht="15">
      <c r="A112" s="81"/>
      <c r="B112" s="80" t="s">
        <v>300</v>
      </c>
      <c r="C112" s="79" t="s">
        <v>301</v>
      </c>
      <c r="D112" s="78">
        <v>1</v>
      </c>
      <c r="E112" s="932"/>
      <c r="F112" s="61">
        <f t="shared" si="2"/>
        <v>0</v>
      </c>
      <c r="I112" s="77"/>
      <c r="K112" s="77"/>
    </row>
    <row r="113" spans="1:11" s="42" customFormat="1">
      <c r="A113" s="49"/>
      <c r="B113" s="53" t="s">
        <v>302</v>
      </c>
      <c r="C113" s="63" t="s">
        <v>61</v>
      </c>
      <c r="D113" s="62">
        <v>2</v>
      </c>
      <c r="E113" s="932"/>
      <c r="F113" s="50">
        <f t="shared" si="2"/>
        <v>0</v>
      </c>
      <c r="I113" s="73"/>
      <c r="K113" s="73"/>
    </row>
    <row r="114" spans="1:11" s="42" customFormat="1">
      <c r="A114" s="49"/>
      <c r="B114" s="53" t="s">
        <v>303</v>
      </c>
      <c r="C114" s="63" t="s">
        <v>61</v>
      </c>
      <c r="D114" s="62">
        <v>1</v>
      </c>
      <c r="E114" s="932"/>
      <c r="F114" s="50">
        <f t="shared" si="2"/>
        <v>0</v>
      </c>
      <c r="I114" s="73"/>
      <c r="K114" s="73"/>
    </row>
    <row r="115" spans="1:11" s="42" customFormat="1">
      <c r="A115" s="49"/>
      <c r="B115" s="53" t="s">
        <v>304</v>
      </c>
      <c r="C115" s="63" t="s">
        <v>61</v>
      </c>
      <c r="D115" s="62">
        <v>2</v>
      </c>
      <c r="E115" s="932"/>
      <c r="F115" s="50">
        <f t="shared" si="2"/>
        <v>0</v>
      </c>
      <c r="I115" s="73"/>
      <c r="K115" s="73"/>
    </row>
    <row r="116" spans="1:11" s="42" customFormat="1">
      <c r="A116" s="49"/>
      <c r="B116" s="53" t="s">
        <v>305</v>
      </c>
      <c r="C116" s="63" t="s">
        <v>61</v>
      </c>
      <c r="D116" s="62">
        <v>1</v>
      </c>
      <c r="E116" s="932"/>
      <c r="F116" s="50">
        <f>D116*E116</f>
        <v>0</v>
      </c>
      <c r="I116" s="73"/>
      <c r="K116" s="73"/>
    </row>
    <row r="117" spans="1:11" s="42" customFormat="1">
      <c r="A117" s="49"/>
      <c r="B117" s="53" t="s">
        <v>306</v>
      </c>
      <c r="C117" s="63" t="s">
        <v>61</v>
      </c>
      <c r="D117" s="62">
        <v>1</v>
      </c>
      <c r="E117" s="932"/>
      <c r="F117" s="50">
        <f>D117*E117</f>
        <v>0</v>
      </c>
      <c r="I117" s="73"/>
      <c r="K117" s="73"/>
    </row>
    <row r="118" spans="1:11" s="42" customFormat="1">
      <c r="A118" s="49"/>
      <c r="B118" s="53" t="s">
        <v>307</v>
      </c>
      <c r="C118" s="63" t="s">
        <v>61</v>
      </c>
      <c r="D118" s="62">
        <v>1</v>
      </c>
      <c r="E118" s="932"/>
      <c r="F118" s="50">
        <f>D118*E118</f>
        <v>0</v>
      </c>
      <c r="I118" s="73"/>
      <c r="K118" s="73"/>
    </row>
    <row r="119" spans="1:11" s="42" customFormat="1" ht="25.5">
      <c r="A119" s="49"/>
      <c r="B119" s="53" t="s">
        <v>308</v>
      </c>
      <c r="C119" s="63" t="s">
        <v>61</v>
      </c>
      <c r="D119" s="62">
        <v>1</v>
      </c>
      <c r="E119" s="932"/>
      <c r="F119" s="50">
        <f>D119*E119</f>
        <v>0</v>
      </c>
      <c r="I119" s="73"/>
      <c r="K119" s="73"/>
    </row>
    <row r="120" spans="1:11" s="42" customFormat="1">
      <c r="A120" s="49"/>
      <c r="B120" s="53"/>
      <c r="C120" s="63"/>
      <c r="D120" s="62"/>
      <c r="E120" s="932"/>
      <c r="F120" s="50"/>
      <c r="I120" s="73"/>
      <c r="K120" s="73"/>
    </row>
    <row r="121" spans="1:11" s="42" customFormat="1" ht="40.5" customHeight="1">
      <c r="A121" s="49">
        <f>A108+1</f>
        <v>90</v>
      </c>
      <c r="B121" s="53" t="s">
        <v>309</v>
      </c>
      <c r="C121" s="63" t="s">
        <v>57</v>
      </c>
      <c r="D121" s="62">
        <v>40</v>
      </c>
      <c r="E121" s="932"/>
      <c r="F121" s="50">
        <f>D121*E121</f>
        <v>0</v>
      </c>
      <c r="K121" s="43"/>
    </row>
    <row r="122" spans="1:11" s="42" customFormat="1" ht="15.75" customHeight="1">
      <c r="A122" s="49"/>
      <c r="B122" s="53"/>
      <c r="C122" s="63"/>
      <c r="D122" s="62"/>
      <c r="E122" s="932"/>
      <c r="F122" s="50"/>
      <c r="K122" s="43"/>
    </row>
    <row r="123" spans="1:11" s="42" customFormat="1" ht="89.25">
      <c r="A123" s="49">
        <f>A121+1</f>
        <v>91</v>
      </c>
      <c r="B123" s="64" t="s">
        <v>310</v>
      </c>
      <c r="C123" s="63"/>
      <c r="D123" s="62"/>
      <c r="E123" s="932"/>
      <c r="F123" s="50"/>
      <c r="G123" s="281"/>
      <c r="K123" s="43"/>
    </row>
    <row r="124" spans="1:11" s="42" customFormat="1">
      <c r="A124" s="49"/>
      <c r="B124" s="53" t="s">
        <v>311</v>
      </c>
      <c r="C124" s="63" t="s">
        <v>61</v>
      </c>
      <c r="D124" s="62">
        <v>1</v>
      </c>
      <c r="E124" s="932"/>
      <c r="F124" s="50">
        <f>D124*E124</f>
        <v>0</v>
      </c>
      <c r="G124" s="281"/>
      <c r="I124" s="73"/>
      <c r="K124" s="73"/>
    </row>
    <row r="125" spans="1:11" s="42" customFormat="1">
      <c r="A125" s="49"/>
      <c r="B125" s="53" t="s">
        <v>312</v>
      </c>
      <c r="C125" s="63" t="s">
        <v>61</v>
      </c>
      <c r="D125" s="62">
        <v>5</v>
      </c>
      <c r="E125" s="932"/>
      <c r="F125" s="50">
        <f>D125*E125</f>
        <v>0</v>
      </c>
      <c r="G125" s="281"/>
      <c r="I125" s="73"/>
      <c r="K125" s="73"/>
    </row>
    <row r="126" spans="1:11" s="42" customFormat="1">
      <c r="A126" s="49"/>
      <c r="B126" s="53" t="s">
        <v>313</v>
      </c>
      <c r="C126" s="63" t="s">
        <v>61</v>
      </c>
      <c r="D126" s="62">
        <v>1</v>
      </c>
      <c r="E126" s="932"/>
      <c r="F126" s="50">
        <f>D126*E126</f>
        <v>0</v>
      </c>
      <c r="G126" s="281"/>
      <c r="I126" s="73"/>
      <c r="K126" s="73"/>
    </row>
    <row r="127" spans="1:11" s="42" customFormat="1">
      <c r="A127" s="49"/>
      <c r="B127" s="53" t="s">
        <v>314</v>
      </c>
      <c r="C127" s="63" t="s">
        <v>61</v>
      </c>
      <c r="D127" s="62">
        <v>1</v>
      </c>
      <c r="E127" s="932"/>
      <c r="F127" s="50">
        <f>D127*E127</f>
        <v>0</v>
      </c>
      <c r="G127" s="281"/>
      <c r="I127" s="73"/>
      <c r="K127" s="73"/>
    </row>
    <row r="128" spans="1:11" s="65" customFormat="1">
      <c r="A128" s="49"/>
      <c r="B128" s="70"/>
      <c r="C128" s="69"/>
      <c r="D128" s="131"/>
      <c r="E128" s="932"/>
      <c r="F128" s="50"/>
      <c r="G128" s="66"/>
      <c r="H128" s="66"/>
    </row>
    <row r="129" spans="1:13" s="42" customFormat="1" ht="25.5">
      <c r="A129" s="49">
        <f>A123+1</f>
        <v>92</v>
      </c>
      <c r="B129" s="64" t="s">
        <v>60</v>
      </c>
      <c r="C129" s="63" t="s">
        <v>58</v>
      </c>
      <c r="D129" s="62">
        <v>1</v>
      </c>
      <c r="E129" s="932"/>
      <c r="F129" s="50">
        <f>D129*E129</f>
        <v>0</v>
      </c>
      <c r="K129" s="43"/>
    </row>
    <row r="130" spans="1:13" s="42" customFormat="1">
      <c r="A130" s="49"/>
      <c r="B130" s="64"/>
      <c r="C130" s="63"/>
      <c r="D130" s="62"/>
      <c r="E130" s="932"/>
      <c r="F130" s="50"/>
      <c r="K130" s="43"/>
    </row>
    <row r="131" spans="1:13" s="42" customFormat="1">
      <c r="A131" s="49">
        <f>A129+1</f>
        <v>93</v>
      </c>
      <c r="B131" s="48" t="s">
        <v>59</v>
      </c>
      <c r="C131" s="75" t="s">
        <v>58</v>
      </c>
      <c r="D131" s="72">
        <v>1</v>
      </c>
      <c r="E131" s="932"/>
      <c r="F131" s="50">
        <f>D131*E131</f>
        <v>0</v>
      </c>
      <c r="G131" s="44"/>
      <c r="I131" s="74"/>
      <c r="J131" s="73"/>
      <c r="K131" s="73"/>
      <c r="M131" s="73"/>
    </row>
    <row r="132" spans="1:13" s="42" customFormat="1">
      <c r="A132" s="49"/>
      <c r="B132" s="53"/>
      <c r="C132" s="63"/>
      <c r="D132" s="62"/>
      <c r="E132" s="50"/>
      <c r="F132" s="50"/>
      <c r="I132" s="73"/>
      <c r="K132" s="73"/>
    </row>
    <row r="133" spans="1:13" s="42" customFormat="1" ht="25.5">
      <c r="A133" s="49">
        <f>A131+1</f>
        <v>94</v>
      </c>
      <c r="B133" s="53" t="s">
        <v>56</v>
      </c>
      <c r="C133" s="63" t="s">
        <v>52</v>
      </c>
      <c r="D133" s="62">
        <v>5</v>
      </c>
      <c r="E133" s="50"/>
      <c r="F133" s="50">
        <f>SUM(F8:F131)*0.05</f>
        <v>0</v>
      </c>
      <c r="K133" s="43"/>
    </row>
    <row r="134" spans="1:13" s="42" customFormat="1">
      <c r="A134" s="49"/>
      <c r="B134" s="53"/>
      <c r="C134" s="63"/>
      <c r="D134" s="62"/>
      <c r="E134" s="50"/>
      <c r="F134" s="50"/>
      <c r="K134" s="43"/>
    </row>
    <row r="135" spans="1:13" s="42" customFormat="1">
      <c r="A135" s="49">
        <f>A133+1</f>
        <v>95</v>
      </c>
      <c r="B135" s="53" t="s">
        <v>232</v>
      </c>
      <c r="C135" s="63" t="s">
        <v>52</v>
      </c>
      <c r="D135" s="62">
        <v>3</v>
      </c>
      <c r="E135" s="50"/>
      <c r="F135" s="50">
        <f>SUM(F8:F131)*0.03</f>
        <v>0</v>
      </c>
      <c r="K135" s="43"/>
    </row>
    <row r="136" spans="1:13" s="42" customFormat="1">
      <c r="A136" s="49"/>
      <c r="B136" s="53"/>
      <c r="C136" s="63"/>
      <c r="D136" s="62"/>
      <c r="E136" s="50"/>
      <c r="F136" s="50"/>
      <c r="K136" s="43"/>
    </row>
    <row r="137" spans="1:13" s="42" customFormat="1" ht="17.25" customHeight="1">
      <c r="A137" s="49">
        <f>A135+1</f>
        <v>96</v>
      </c>
      <c r="B137" s="53" t="s">
        <v>231</v>
      </c>
      <c r="C137" s="63" t="s">
        <v>52</v>
      </c>
      <c r="D137" s="62">
        <v>5</v>
      </c>
      <c r="E137" s="50"/>
      <c r="F137" s="50">
        <f>SUM(F8:F131)*0.05</f>
        <v>0</v>
      </c>
      <c r="K137" s="43"/>
    </row>
    <row r="138" spans="1:13" s="42" customFormat="1">
      <c r="A138" s="49"/>
      <c r="B138" s="53"/>
      <c r="C138" s="63"/>
      <c r="D138" s="62"/>
      <c r="E138" s="50"/>
      <c r="F138" s="50"/>
      <c r="K138" s="43"/>
    </row>
    <row r="139" spans="1:13" s="65" customFormat="1" ht="38.25">
      <c r="A139" s="49">
        <f>A137+1</f>
        <v>97</v>
      </c>
      <c r="B139" s="70" t="s">
        <v>54</v>
      </c>
      <c r="C139" s="69" t="s">
        <v>52</v>
      </c>
      <c r="D139" s="131">
        <v>2</v>
      </c>
      <c r="E139" s="67"/>
      <c r="F139" s="50">
        <f>SUM(F8:F131)*0.02</f>
        <v>0</v>
      </c>
      <c r="G139" s="66"/>
      <c r="H139" s="66"/>
    </row>
    <row r="140" spans="1:13" s="65" customFormat="1">
      <c r="A140" s="49"/>
      <c r="B140" s="70"/>
      <c r="C140" s="69"/>
      <c r="D140" s="68"/>
      <c r="E140" s="67"/>
      <c r="F140" s="61"/>
      <c r="G140" s="66"/>
    </row>
    <row r="141" spans="1:13" s="65" customFormat="1">
      <c r="A141" s="71">
        <f>A139+1</f>
        <v>98</v>
      </c>
      <c r="B141" s="70" t="s">
        <v>53</v>
      </c>
      <c r="C141" s="69" t="s">
        <v>52</v>
      </c>
      <c r="D141" s="68">
        <v>3</v>
      </c>
      <c r="E141" s="67"/>
      <c r="F141" s="61">
        <f>SUM(F8:F131)*0.01*D141</f>
        <v>0</v>
      </c>
      <c r="G141" s="66"/>
    </row>
    <row r="142" spans="1:13" s="42" customFormat="1">
      <c r="A142" s="49"/>
      <c r="B142" s="64"/>
      <c r="C142" s="63"/>
      <c r="D142" s="62"/>
      <c r="E142" s="50"/>
      <c r="F142" s="61"/>
      <c r="K142" s="43"/>
    </row>
    <row r="143" spans="1:13" s="42" customFormat="1" ht="15" customHeight="1" thickBot="1">
      <c r="A143" s="60"/>
      <c r="B143" s="59" t="s">
        <v>51</v>
      </c>
      <c r="C143" s="58"/>
      <c r="D143" s="57"/>
      <c r="E143" s="56"/>
      <c r="F143" s="55">
        <f>SUM(F8:F142)</f>
        <v>0</v>
      </c>
      <c r="K143" s="43"/>
    </row>
    <row r="144" spans="1:13" s="42" customFormat="1" ht="15" customHeight="1">
      <c r="A144" s="54"/>
      <c r="B144" s="53"/>
      <c r="C144" s="52"/>
      <c r="D144" s="51"/>
      <c r="E144" s="50"/>
      <c r="F144" s="50"/>
      <c r="K144" s="43"/>
    </row>
    <row r="145" spans="1:11" s="42" customFormat="1" ht="15" customHeight="1">
      <c r="A145" s="49"/>
      <c r="B145" s="48"/>
      <c r="C145" s="47"/>
      <c r="D145" s="46"/>
      <c r="E145" s="45"/>
      <c r="F145" s="45"/>
      <c r="G145" s="44"/>
      <c r="H145" s="44"/>
      <c r="K145" s="43"/>
    </row>
    <row r="146" spans="1:11" ht="15" customHeight="1"/>
    <row r="147" spans="1:11" ht="15" customHeight="1"/>
    <row r="148" spans="1:11" ht="15" customHeight="1"/>
    <row r="149" spans="1:11" ht="15" customHeight="1"/>
    <row r="150" spans="1:11" ht="15" customHeight="1"/>
    <row r="151" spans="1:11" ht="15" customHeight="1"/>
    <row r="152" spans="1:11" ht="15" customHeight="1"/>
    <row r="153" spans="1:11" ht="15" customHeight="1"/>
    <row r="154" spans="1:11" ht="15" customHeight="1"/>
    <row r="155" spans="1:11" ht="15" customHeight="1"/>
    <row r="156" spans="1:11" ht="15" customHeight="1"/>
    <row r="157" spans="1:11" ht="15" customHeight="1"/>
    <row r="158" spans="1:11" ht="15" customHeight="1"/>
    <row r="159" spans="1:11" ht="15" customHeight="1"/>
    <row r="160" spans="1:11"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sheetData>
  <sheetProtection algorithmName="SHA-512" hashValue="7h+eHnfxeejTfyOkAkUWnRcDqeReyNMmfYD1uMfrHtbKue9kpEPuglknjrkmhAvARnpeq356lY8NmPciUYxMcg==" saltValue="hSIbaspV4rV8q7idX2LQ2w==" spinCount="100000" sheet="1" objects="1" scenarios="1"/>
  <mergeCells count="4">
    <mergeCell ref="A1:B1"/>
    <mergeCell ref="A2:C2"/>
    <mergeCell ref="B3:F3"/>
    <mergeCell ref="A4:B4"/>
  </mergeCells>
  <printOptions gridLines="1" gridLinesSet="0"/>
  <pageMargins left="0.78740157480314965" right="0.39370078740157483" top="1.1811023622047245" bottom="0.98425196850393704" header="0.39370078740157483" footer="0.51181102362204722"/>
  <pageSetup paperSize="9" scale="88" orientation="portrait" horizontalDpi="4294967295" verticalDpi="4294967292" r:id="rId1"/>
  <headerFooter alignWithMargins="0">
    <oddHeader>&amp;L&amp;8&amp;G&amp;C&amp;8
MM-BIRO d.o.o. Ulica tolminskih puntarjev 4, 5000 Nova Gorica,  
tel: 05 333-49-40, fax: 05 333-49-39,  
e.mail: mm.biro@siol.net, http://www.mm-biro.si</oddHeader>
    <oddFooter>&amp;L&amp;8Mapa: 4&amp;R&amp;8Stran: &amp;P/&amp;N</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K235"/>
  <sheetViews>
    <sheetView view="pageBreakPreview" topLeftCell="A19" zoomScaleNormal="100" zoomScaleSheetLayoutView="100" workbookViewId="0">
      <selection activeCell="E10" sqref="E10"/>
    </sheetView>
  </sheetViews>
  <sheetFormatPr defaultRowHeight="12.75"/>
  <cols>
    <col min="1" max="1" width="4" style="127" bestFit="1" customWidth="1"/>
    <col min="2" max="2" width="62.5703125" style="127" customWidth="1"/>
    <col min="3" max="3" width="6.7109375" style="127" bestFit="1" customWidth="1"/>
    <col min="4" max="4" width="8.85546875" style="127" bestFit="1" customWidth="1"/>
    <col min="5" max="5" width="11.5703125" style="127" bestFit="1" customWidth="1"/>
    <col min="6" max="6" width="9.42578125" style="127" bestFit="1" customWidth="1"/>
    <col min="7" max="7" width="13.28515625" style="127" bestFit="1" customWidth="1"/>
    <col min="8" max="8" width="11.140625" style="127" bestFit="1" customWidth="1"/>
    <col min="9" max="9" width="14" style="127" hidden="1" customWidth="1"/>
    <col min="10" max="10" width="14" style="127" customWidth="1"/>
    <col min="11" max="256" width="9.140625" style="127"/>
    <col min="257" max="257" width="4" style="127" bestFit="1" customWidth="1"/>
    <col min="258" max="258" width="62.5703125" style="127" customWidth="1"/>
    <col min="259" max="259" width="6.7109375" style="127" bestFit="1" customWidth="1"/>
    <col min="260" max="260" width="8.85546875" style="127" bestFit="1" customWidth="1"/>
    <col min="261" max="261" width="11.5703125" style="127" bestFit="1" customWidth="1"/>
    <col min="262" max="262" width="9.42578125" style="127" bestFit="1" customWidth="1"/>
    <col min="263" max="263" width="13.28515625" style="127" bestFit="1" customWidth="1"/>
    <col min="264" max="264" width="11.140625" style="127" bestFit="1" customWidth="1"/>
    <col min="265" max="265" width="0" style="127" hidden="1" customWidth="1"/>
    <col min="266" max="266" width="14" style="127" customWidth="1"/>
    <col min="267" max="512" width="9.140625" style="127"/>
    <col min="513" max="513" width="4" style="127" bestFit="1" customWidth="1"/>
    <col min="514" max="514" width="62.5703125" style="127" customWidth="1"/>
    <col min="515" max="515" width="6.7109375" style="127" bestFit="1" customWidth="1"/>
    <col min="516" max="516" width="8.85546875" style="127" bestFit="1" customWidth="1"/>
    <col min="517" max="517" width="11.5703125" style="127" bestFit="1" customWidth="1"/>
    <col min="518" max="518" width="9.42578125" style="127" bestFit="1" customWidth="1"/>
    <col min="519" max="519" width="13.28515625" style="127" bestFit="1" customWidth="1"/>
    <col min="520" max="520" width="11.140625" style="127" bestFit="1" customWidth="1"/>
    <col min="521" max="521" width="0" style="127" hidden="1" customWidth="1"/>
    <col min="522" max="522" width="14" style="127" customWidth="1"/>
    <col min="523" max="768" width="9.140625" style="127"/>
    <col min="769" max="769" width="4" style="127" bestFit="1" customWidth="1"/>
    <col min="770" max="770" width="62.5703125" style="127" customWidth="1"/>
    <col min="771" max="771" width="6.7109375" style="127" bestFit="1" customWidth="1"/>
    <col min="772" max="772" width="8.85546875" style="127" bestFit="1" customWidth="1"/>
    <col min="773" max="773" width="11.5703125" style="127" bestFit="1" customWidth="1"/>
    <col min="774" max="774" width="9.42578125" style="127" bestFit="1" customWidth="1"/>
    <col min="775" max="775" width="13.28515625" style="127" bestFit="1" customWidth="1"/>
    <col min="776" max="776" width="11.140625" style="127" bestFit="1" customWidth="1"/>
    <col min="777" max="777" width="0" style="127" hidden="1" customWidth="1"/>
    <col min="778" max="778" width="14" style="127" customWidth="1"/>
    <col min="779" max="1024" width="9.140625" style="127"/>
    <col min="1025" max="1025" width="4" style="127" bestFit="1" customWidth="1"/>
    <col min="1026" max="1026" width="62.5703125" style="127" customWidth="1"/>
    <col min="1027" max="1027" width="6.7109375" style="127" bestFit="1" customWidth="1"/>
    <col min="1028" max="1028" width="8.85546875" style="127" bestFit="1" customWidth="1"/>
    <col min="1029" max="1029" width="11.5703125" style="127" bestFit="1" customWidth="1"/>
    <col min="1030" max="1030" width="9.42578125" style="127" bestFit="1" customWidth="1"/>
    <col min="1031" max="1031" width="13.28515625" style="127" bestFit="1" customWidth="1"/>
    <col min="1032" max="1032" width="11.140625" style="127" bestFit="1" customWidth="1"/>
    <col min="1033" max="1033" width="0" style="127" hidden="1" customWidth="1"/>
    <col min="1034" max="1034" width="14" style="127" customWidth="1"/>
    <col min="1035" max="1280" width="9.140625" style="127"/>
    <col min="1281" max="1281" width="4" style="127" bestFit="1" customWidth="1"/>
    <col min="1282" max="1282" width="62.5703125" style="127" customWidth="1"/>
    <col min="1283" max="1283" width="6.7109375" style="127" bestFit="1" customWidth="1"/>
    <col min="1284" max="1284" width="8.85546875" style="127" bestFit="1" customWidth="1"/>
    <col min="1285" max="1285" width="11.5703125" style="127" bestFit="1" customWidth="1"/>
    <col min="1286" max="1286" width="9.42578125" style="127" bestFit="1" customWidth="1"/>
    <col min="1287" max="1287" width="13.28515625" style="127" bestFit="1" customWidth="1"/>
    <col min="1288" max="1288" width="11.140625" style="127" bestFit="1" customWidth="1"/>
    <col min="1289" max="1289" width="0" style="127" hidden="1" customWidth="1"/>
    <col min="1290" max="1290" width="14" style="127" customWidth="1"/>
    <col min="1291" max="1536" width="9.140625" style="127"/>
    <col min="1537" max="1537" width="4" style="127" bestFit="1" customWidth="1"/>
    <col min="1538" max="1538" width="62.5703125" style="127" customWidth="1"/>
    <col min="1539" max="1539" width="6.7109375" style="127" bestFit="1" customWidth="1"/>
    <col min="1540" max="1540" width="8.85546875" style="127" bestFit="1" customWidth="1"/>
    <col min="1541" max="1541" width="11.5703125" style="127" bestFit="1" customWidth="1"/>
    <col min="1542" max="1542" width="9.42578125" style="127" bestFit="1" customWidth="1"/>
    <col min="1543" max="1543" width="13.28515625" style="127" bestFit="1" customWidth="1"/>
    <col min="1544" max="1544" width="11.140625" style="127" bestFit="1" customWidth="1"/>
    <col min="1545" max="1545" width="0" style="127" hidden="1" customWidth="1"/>
    <col min="1546" max="1546" width="14" style="127" customWidth="1"/>
    <col min="1547" max="1792" width="9.140625" style="127"/>
    <col min="1793" max="1793" width="4" style="127" bestFit="1" customWidth="1"/>
    <col min="1794" max="1794" width="62.5703125" style="127" customWidth="1"/>
    <col min="1795" max="1795" width="6.7109375" style="127" bestFit="1" customWidth="1"/>
    <col min="1796" max="1796" width="8.85546875" style="127" bestFit="1" customWidth="1"/>
    <col min="1797" max="1797" width="11.5703125" style="127" bestFit="1" customWidth="1"/>
    <col min="1798" max="1798" width="9.42578125" style="127" bestFit="1" customWidth="1"/>
    <col min="1799" max="1799" width="13.28515625" style="127" bestFit="1" customWidth="1"/>
    <col min="1800" max="1800" width="11.140625" style="127" bestFit="1" customWidth="1"/>
    <col min="1801" max="1801" width="0" style="127" hidden="1" customWidth="1"/>
    <col min="1802" max="1802" width="14" style="127" customWidth="1"/>
    <col min="1803" max="2048" width="9.140625" style="127"/>
    <col min="2049" max="2049" width="4" style="127" bestFit="1" customWidth="1"/>
    <col min="2050" max="2050" width="62.5703125" style="127" customWidth="1"/>
    <col min="2051" max="2051" width="6.7109375" style="127" bestFit="1" customWidth="1"/>
    <col min="2052" max="2052" width="8.85546875" style="127" bestFit="1" customWidth="1"/>
    <col min="2053" max="2053" width="11.5703125" style="127" bestFit="1" customWidth="1"/>
    <col min="2054" max="2054" width="9.42578125" style="127" bestFit="1" customWidth="1"/>
    <col min="2055" max="2055" width="13.28515625" style="127" bestFit="1" customWidth="1"/>
    <col min="2056" max="2056" width="11.140625" style="127" bestFit="1" customWidth="1"/>
    <col min="2057" max="2057" width="0" style="127" hidden="1" customWidth="1"/>
    <col min="2058" max="2058" width="14" style="127" customWidth="1"/>
    <col min="2059" max="2304" width="9.140625" style="127"/>
    <col min="2305" max="2305" width="4" style="127" bestFit="1" customWidth="1"/>
    <col min="2306" max="2306" width="62.5703125" style="127" customWidth="1"/>
    <col min="2307" max="2307" width="6.7109375" style="127" bestFit="1" customWidth="1"/>
    <col min="2308" max="2308" width="8.85546875" style="127" bestFit="1" customWidth="1"/>
    <col min="2309" max="2309" width="11.5703125" style="127" bestFit="1" customWidth="1"/>
    <col min="2310" max="2310" width="9.42578125" style="127" bestFit="1" customWidth="1"/>
    <col min="2311" max="2311" width="13.28515625" style="127" bestFit="1" customWidth="1"/>
    <col min="2312" max="2312" width="11.140625" style="127" bestFit="1" customWidth="1"/>
    <col min="2313" max="2313" width="0" style="127" hidden="1" customWidth="1"/>
    <col min="2314" max="2314" width="14" style="127" customWidth="1"/>
    <col min="2315" max="2560" width="9.140625" style="127"/>
    <col min="2561" max="2561" width="4" style="127" bestFit="1" customWidth="1"/>
    <col min="2562" max="2562" width="62.5703125" style="127" customWidth="1"/>
    <col min="2563" max="2563" width="6.7109375" style="127" bestFit="1" customWidth="1"/>
    <col min="2564" max="2564" width="8.85546875" style="127" bestFit="1" customWidth="1"/>
    <col min="2565" max="2565" width="11.5703125" style="127" bestFit="1" customWidth="1"/>
    <col min="2566" max="2566" width="9.42578125" style="127" bestFit="1" customWidth="1"/>
    <col min="2567" max="2567" width="13.28515625" style="127" bestFit="1" customWidth="1"/>
    <col min="2568" max="2568" width="11.140625" style="127" bestFit="1" customWidth="1"/>
    <col min="2569" max="2569" width="0" style="127" hidden="1" customWidth="1"/>
    <col min="2570" max="2570" width="14" style="127" customWidth="1"/>
    <col min="2571" max="2816" width="9.140625" style="127"/>
    <col min="2817" max="2817" width="4" style="127" bestFit="1" customWidth="1"/>
    <col min="2818" max="2818" width="62.5703125" style="127" customWidth="1"/>
    <col min="2819" max="2819" width="6.7109375" style="127" bestFit="1" customWidth="1"/>
    <col min="2820" max="2820" width="8.85546875" style="127" bestFit="1" customWidth="1"/>
    <col min="2821" max="2821" width="11.5703125" style="127" bestFit="1" customWidth="1"/>
    <col min="2822" max="2822" width="9.42578125" style="127" bestFit="1" customWidth="1"/>
    <col min="2823" max="2823" width="13.28515625" style="127" bestFit="1" customWidth="1"/>
    <col min="2824" max="2824" width="11.140625" style="127" bestFit="1" customWidth="1"/>
    <col min="2825" max="2825" width="0" style="127" hidden="1" customWidth="1"/>
    <col min="2826" max="2826" width="14" style="127" customWidth="1"/>
    <col min="2827" max="3072" width="9.140625" style="127"/>
    <col min="3073" max="3073" width="4" style="127" bestFit="1" customWidth="1"/>
    <col min="3074" max="3074" width="62.5703125" style="127" customWidth="1"/>
    <col min="3075" max="3075" width="6.7109375" style="127" bestFit="1" customWidth="1"/>
    <col min="3076" max="3076" width="8.85546875" style="127" bestFit="1" customWidth="1"/>
    <col min="3077" max="3077" width="11.5703125" style="127" bestFit="1" customWidth="1"/>
    <col min="3078" max="3078" width="9.42578125" style="127" bestFit="1" customWidth="1"/>
    <col min="3079" max="3079" width="13.28515625" style="127" bestFit="1" customWidth="1"/>
    <col min="3080" max="3080" width="11.140625" style="127" bestFit="1" customWidth="1"/>
    <col min="3081" max="3081" width="0" style="127" hidden="1" customWidth="1"/>
    <col min="3082" max="3082" width="14" style="127" customWidth="1"/>
    <col min="3083" max="3328" width="9.140625" style="127"/>
    <col min="3329" max="3329" width="4" style="127" bestFit="1" customWidth="1"/>
    <col min="3330" max="3330" width="62.5703125" style="127" customWidth="1"/>
    <col min="3331" max="3331" width="6.7109375" style="127" bestFit="1" customWidth="1"/>
    <col min="3332" max="3332" width="8.85546875" style="127" bestFit="1" customWidth="1"/>
    <col min="3333" max="3333" width="11.5703125" style="127" bestFit="1" customWidth="1"/>
    <col min="3334" max="3334" width="9.42578125" style="127" bestFit="1" customWidth="1"/>
    <col min="3335" max="3335" width="13.28515625" style="127" bestFit="1" customWidth="1"/>
    <col min="3336" max="3336" width="11.140625" style="127" bestFit="1" customWidth="1"/>
    <col min="3337" max="3337" width="0" style="127" hidden="1" customWidth="1"/>
    <col min="3338" max="3338" width="14" style="127" customWidth="1"/>
    <col min="3339" max="3584" width="9.140625" style="127"/>
    <col min="3585" max="3585" width="4" style="127" bestFit="1" customWidth="1"/>
    <col min="3586" max="3586" width="62.5703125" style="127" customWidth="1"/>
    <col min="3587" max="3587" width="6.7109375" style="127" bestFit="1" customWidth="1"/>
    <col min="3588" max="3588" width="8.85546875" style="127" bestFit="1" customWidth="1"/>
    <col min="3589" max="3589" width="11.5703125" style="127" bestFit="1" customWidth="1"/>
    <col min="3590" max="3590" width="9.42578125" style="127" bestFit="1" customWidth="1"/>
    <col min="3591" max="3591" width="13.28515625" style="127" bestFit="1" customWidth="1"/>
    <col min="3592" max="3592" width="11.140625" style="127" bestFit="1" customWidth="1"/>
    <col min="3593" max="3593" width="0" style="127" hidden="1" customWidth="1"/>
    <col min="3594" max="3594" width="14" style="127" customWidth="1"/>
    <col min="3595" max="3840" width="9.140625" style="127"/>
    <col min="3841" max="3841" width="4" style="127" bestFit="1" customWidth="1"/>
    <col min="3842" max="3842" width="62.5703125" style="127" customWidth="1"/>
    <col min="3843" max="3843" width="6.7109375" style="127" bestFit="1" customWidth="1"/>
    <col min="3844" max="3844" width="8.85546875" style="127" bestFit="1" customWidth="1"/>
    <col min="3845" max="3845" width="11.5703125" style="127" bestFit="1" customWidth="1"/>
    <col min="3846" max="3846" width="9.42578125" style="127" bestFit="1" customWidth="1"/>
    <col min="3847" max="3847" width="13.28515625" style="127" bestFit="1" customWidth="1"/>
    <col min="3848" max="3848" width="11.140625" style="127" bestFit="1" customWidth="1"/>
    <col min="3849" max="3849" width="0" style="127" hidden="1" customWidth="1"/>
    <col min="3850" max="3850" width="14" style="127" customWidth="1"/>
    <col min="3851" max="4096" width="9.140625" style="127"/>
    <col min="4097" max="4097" width="4" style="127" bestFit="1" customWidth="1"/>
    <col min="4098" max="4098" width="62.5703125" style="127" customWidth="1"/>
    <col min="4099" max="4099" width="6.7109375" style="127" bestFit="1" customWidth="1"/>
    <col min="4100" max="4100" width="8.85546875" style="127" bestFit="1" customWidth="1"/>
    <col min="4101" max="4101" width="11.5703125" style="127" bestFit="1" customWidth="1"/>
    <col min="4102" max="4102" width="9.42578125" style="127" bestFit="1" customWidth="1"/>
    <col min="4103" max="4103" width="13.28515625" style="127" bestFit="1" customWidth="1"/>
    <col min="4104" max="4104" width="11.140625" style="127" bestFit="1" customWidth="1"/>
    <col min="4105" max="4105" width="0" style="127" hidden="1" customWidth="1"/>
    <col min="4106" max="4106" width="14" style="127" customWidth="1"/>
    <col min="4107" max="4352" width="9.140625" style="127"/>
    <col min="4353" max="4353" width="4" style="127" bestFit="1" customWidth="1"/>
    <col min="4354" max="4354" width="62.5703125" style="127" customWidth="1"/>
    <col min="4355" max="4355" width="6.7109375" style="127" bestFit="1" customWidth="1"/>
    <col min="4356" max="4356" width="8.85546875" style="127" bestFit="1" customWidth="1"/>
    <col min="4357" max="4357" width="11.5703125" style="127" bestFit="1" customWidth="1"/>
    <col min="4358" max="4358" width="9.42578125" style="127" bestFit="1" customWidth="1"/>
    <col min="4359" max="4359" width="13.28515625" style="127" bestFit="1" customWidth="1"/>
    <col min="4360" max="4360" width="11.140625" style="127" bestFit="1" customWidth="1"/>
    <col min="4361" max="4361" width="0" style="127" hidden="1" customWidth="1"/>
    <col min="4362" max="4362" width="14" style="127" customWidth="1"/>
    <col min="4363" max="4608" width="9.140625" style="127"/>
    <col min="4609" max="4609" width="4" style="127" bestFit="1" customWidth="1"/>
    <col min="4610" max="4610" width="62.5703125" style="127" customWidth="1"/>
    <col min="4611" max="4611" width="6.7109375" style="127" bestFit="1" customWidth="1"/>
    <col min="4612" max="4612" width="8.85546875" style="127" bestFit="1" customWidth="1"/>
    <col min="4613" max="4613" width="11.5703125" style="127" bestFit="1" customWidth="1"/>
    <col min="4614" max="4614" width="9.42578125" style="127" bestFit="1" customWidth="1"/>
    <col min="4615" max="4615" width="13.28515625" style="127" bestFit="1" customWidth="1"/>
    <col min="4616" max="4616" width="11.140625" style="127" bestFit="1" customWidth="1"/>
    <col min="4617" max="4617" width="0" style="127" hidden="1" customWidth="1"/>
    <col min="4618" max="4618" width="14" style="127" customWidth="1"/>
    <col min="4619" max="4864" width="9.140625" style="127"/>
    <col min="4865" max="4865" width="4" style="127" bestFit="1" customWidth="1"/>
    <col min="4866" max="4866" width="62.5703125" style="127" customWidth="1"/>
    <col min="4867" max="4867" width="6.7109375" style="127" bestFit="1" customWidth="1"/>
    <col min="4868" max="4868" width="8.85546875" style="127" bestFit="1" customWidth="1"/>
    <col min="4869" max="4869" width="11.5703125" style="127" bestFit="1" customWidth="1"/>
    <col min="4870" max="4870" width="9.42578125" style="127" bestFit="1" customWidth="1"/>
    <col min="4871" max="4871" width="13.28515625" style="127" bestFit="1" customWidth="1"/>
    <col min="4872" max="4872" width="11.140625" style="127" bestFit="1" customWidth="1"/>
    <col min="4873" max="4873" width="0" style="127" hidden="1" customWidth="1"/>
    <col min="4874" max="4874" width="14" style="127" customWidth="1"/>
    <col min="4875" max="5120" width="9.140625" style="127"/>
    <col min="5121" max="5121" width="4" style="127" bestFit="1" customWidth="1"/>
    <col min="5122" max="5122" width="62.5703125" style="127" customWidth="1"/>
    <col min="5123" max="5123" width="6.7109375" style="127" bestFit="1" customWidth="1"/>
    <col min="5124" max="5124" width="8.85546875" style="127" bestFit="1" customWidth="1"/>
    <col min="5125" max="5125" width="11.5703125" style="127" bestFit="1" customWidth="1"/>
    <col min="5126" max="5126" width="9.42578125" style="127" bestFit="1" customWidth="1"/>
    <col min="5127" max="5127" width="13.28515625" style="127" bestFit="1" customWidth="1"/>
    <col min="5128" max="5128" width="11.140625" style="127" bestFit="1" customWidth="1"/>
    <col min="5129" max="5129" width="0" style="127" hidden="1" customWidth="1"/>
    <col min="5130" max="5130" width="14" style="127" customWidth="1"/>
    <col min="5131" max="5376" width="9.140625" style="127"/>
    <col min="5377" max="5377" width="4" style="127" bestFit="1" customWidth="1"/>
    <col min="5378" max="5378" width="62.5703125" style="127" customWidth="1"/>
    <col min="5379" max="5379" width="6.7109375" style="127" bestFit="1" customWidth="1"/>
    <col min="5380" max="5380" width="8.85546875" style="127" bestFit="1" customWidth="1"/>
    <col min="5381" max="5381" width="11.5703125" style="127" bestFit="1" customWidth="1"/>
    <col min="5382" max="5382" width="9.42578125" style="127" bestFit="1" customWidth="1"/>
    <col min="5383" max="5383" width="13.28515625" style="127" bestFit="1" customWidth="1"/>
    <col min="5384" max="5384" width="11.140625" style="127" bestFit="1" customWidth="1"/>
    <col min="5385" max="5385" width="0" style="127" hidden="1" customWidth="1"/>
    <col min="5386" max="5386" width="14" style="127" customWidth="1"/>
    <col min="5387" max="5632" width="9.140625" style="127"/>
    <col min="5633" max="5633" width="4" style="127" bestFit="1" customWidth="1"/>
    <col min="5634" max="5634" width="62.5703125" style="127" customWidth="1"/>
    <col min="5635" max="5635" width="6.7109375" style="127" bestFit="1" customWidth="1"/>
    <col min="5636" max="5636" width="8.85546875" style="127" bestFit="1" customWidth="1"/>
    <col min="5637" max="5637" width="11.5703125" style="127" bestFit="1" customWidth="1"/>
    <col min="5638" max="5638" width="9.42578125" style="127" bestFit="1" customWidth="1"/>
    <col min="5639" max="5639" width="13.28515625" style="127" bestFit="1" customWidth="1"/>
    <col min="5640" max="5640" width="11.140625" style="127" bestFit="1" customWidth="1"/>
    <col min="5641" max="5641" width="0" style="127" hidden="1" customWidth="1"/>
    <col min="5642" max="5642" width="14" style="127" customWidth="1"/>
    <col min="5643" max="5888" width="9.140625" style="127"/>
    <col min="5889" max="5889" width="4" style="127" bestFit="1" customWidth="1"/>
    <col min="5890" max="5890" width="62.5703125" style="127" customWidth="1"/>
    <col min="5891" max="5891" width="6.7109375" style="127" bestFit="1" customWidth="1"/>
    <col min="5892" max="5892" width="8.85546875" style="127" bestFit="1" customWidth="1"/>
    <col min="5893" max="5893" width="11.5703125" style="127" bestFit="1" customWidth="1"/>
    <col min="5894" max="5894" width="9.42578125" style="127" bestFit="1" customWidth="1"/>
    <col min="5895" max="5895" width="13.28515625" style="127" bestFit="1" customWidth="1"/>
    <col min="5896" max="5896" width="11.140625" style="127" bestFit="1" customWidth="1"/>
    <col min="5897" max="5897" width="0" style="127" hidden="1" customWidth="1"/>
    <col min="5898" max="5898" width="14" style="127" customWidth="1"/>
    <col min="5899" max="6144" width="9.140625" style="127"/>
    <col min="6145" max="6145" width="4" style="127" bestFit="1" customWidth="1"/>
    <col min="6146" max="6146" width="62.5703125" style="127" customWidth="1"/>
    <col min="6147" max="6147" width="6.7109375" style="127" bestFit="1" customWidth="1"/>
    <col min="6148" max="6148" width="8.85546875" style="127" bestFit="1" customWidth="1"/>
    <col min="6149" max="6149" width="11.5703125" style="127" bestFit="1" customWidth="1"/>
    <col min="6150" max="6150" width="9.42578125" style="127" bestFit="1" customWidth="1"/>
    <col min="6151" max="6151" width="13.28515625" style="127" bestFit="1" customWidth="1"/>
    <col min="6152" max="6152" width="11.140625" style="127" bestFit="1" customWidth="1"/>
    <col min="6153" max="6153" width="0" style="127" hidden="1" customWidth="1"/>
    <col min="6154" max="6154" width="14" style="127" customWidth="1"/>
    <col min="6155" max="6400" width="9.140625" style="127"/>
    <col min="6401" max="6401" width="4" style="127" bestFit="1" customWidth="1"/>
    <col min="6402" max="6402" width="62.5703125" style="127" customWidth="1"/>
    <col min="6403" max="6403" width="6.7109375" style="127" bestFit="1" customWidth="1"/>
    <col min="6404" max="6404" width="8.85546875" style="127" bestFit="1" customWidth="1"/>
    <col min="6405" max="6405" width="11.5703125" style="127" bestFit="1" customWidth="1"/>
    <col min="6406" max="6406" width="9.42578125" style="127" bestFit="1" customWidth="1"/>
    <col min="6407" max="6407" width="13.28515625" style="127" bestFit="1" customWidth="1"/>
    <col min="6408" max="6408" width="11.140625" style="127" bestFit="1" customWidth="1"/>
    <col min="6409" max="6409" width="0" style="127" hidden="1" customWidth="1"/>
    <col min="6410" max="6410" width="14" style="127" customWidth="1"/>
    <col min="6411" max="6656" width="9.140625" style="127"/>
    <col min="6657" max="6657" width="4" style="127" bestFit="1" customWidth="1"/>
    <col min="6658" max="6658" width="62.5703125" style="127" customWidth="1"/>
    <col min="6659" max="6659" width="6.7109375" style="127" bestFit="1" customWidth="1"/>
    <col min="6660" max="6660" width="8.85546875" style="127" bestFit="1" customWidth="1"/>
    <col min="6661" max="6661" width="11.5703125" style="127" bestFit="1" customWidth="1"/>
    <col min="6662" max="6662" width="9.42578125" style="127" bestFit="1" customWidth="1"/>
    <col min="6663" max="6663" width="13.28515625" style="127" bestFit="1" customWidth="1"/>
    <col min="6664" max="6664" width="11.140625" style="127" bestFit="1" customWidth="1"/>
    <col min="6665" max="6665" width="0" style="127" hidden="1" customWidth="1"/>
    <col min="6666" max="6666" width="14" style="127" customWidth="1"/>
    <col min="6667" max="6912" width="9.140625" style="127"/>
    <col min="6913" max="6913" width="4" style="127" bestFit="1" customWidth="1"/>
    <col min="6914" max="6914" width="62.5703125" style="127" customWidth="1"/>
    <col min="6915" max="6915" width="6.7109375" style="127" bestFit="1" customWidth="1"/>
    <col min="6916" max="6916" width="8.85546875" style="127" bestFit="1" customWidth="1"/>
    <col min="6917" max="6917" width="11.5703125" style="127" bestFit="1" customWidth="1"/>
    <col min="6918" max="6918" width="9.42578125" style="127" bestFit="1" customWidth="1"/>
    <col min="6919" max="6919" width="13.28515625" style="127" bestFit="1" customWidth="1"/>
    <col min="6920" max="6920" width="11.140625" style="127" bestFit="1" customWidth="1"/>
    <col min="6921" max="6921" width="0" style="127" hidden="1" customWidth="1"/>
    <col min="6922" max="6922" width="14" style="127" customWidth="1"/>
    <col min="6923" max="7168" width="9.140625" style="127"/>
    <col min="7169" max="7169" width="4" style="127" bestFit="1" customWidth="1"/>
    <col min="7170" max="7170" width="62.5703125" style="127" customWidth="1"/>
    <col min="7171" max="7171" width="6.7109375" style="127" bestFit="1" customWidth="1"/>
    <col min="7172" max="7172" width="8.85546875" style="127" bestFit="1" customWidth="1"/>
    <col min="7173" max="7173" width="11.5703125" style="127" bestFit="1" customWidth="1"/>
    <col min="7174" max="7174" width="9.42578125" style="127" bestFit="1" customWidth="1"/>
    <col min="7175" max="7175" width="13.28515625" style="127" bestFit="1" customWidth="1"/>
    <col min="7176" max="7176" width="11.140625" style="127" bestFit="1" customWidth="1"/>
    <col min="7177" max="7177" width="0" style="127" hidden="1" customWidth="1"/>
    <col min="7178" max="7178" width="14" style="127" customWidth="1"/>
    <col min="7179" max="7424" width="9.140625" style="127"/>
    <col min="7425" max="7425" width="4" style="127" bestFit="1" customWidth="1"/>
    <col min="7426" max="7426" width="62.5703125" style="127" customWidth="1"/>
    <col min="7427" max="7427" width="6.7109375" style="127" bestFit="1" customWidth="1"/>
    <col min="7428" max="7428" width="8.85546875" style="127" bestFit="1" customWidth="1"/>
    <col min="7429" max="7429" width="11.5703125" style="127" bestFit="1" customWidth="1"/>
    <col min="7430" max="7430" width="9.42578125" style="127" bestFit="1" customWidth="1"/>
    <col min="7431" max="7431" width="13.28515625" style="127" bestFit="1" customWidth="1"/>
    <col min="7432" max="7432" width="11.140625" style="127" bestFit="1" customWidth="1"/>
    <col min="7433" max="7433" width="0" style="127" hidden="1" customWidth="1"/>
    <col min="7434" max="7434" width="14" style="127" customWidth="1"/>
    <col min="7435" max="7680" width="9.140625" style="127"/>
    <col min="7681" max="7681" width="4" style="127" bestFit="1" customWidth="1"/>
    <col min="7682" max="7682" width="62.5703125" style="127" customWidth="1"/>
    <col min="7683" max="7683" width="6.7109375" style="127" bestFit="1" customWidth="1"/>
    <col min="7684" max="7684" width="8.85546875" style="127" bestFit="1" customWidth="1"/>
    <col min="7685" max="7685" width="11.5703125" style="127" bestFit="1" customWidth="1"/>
    <col min="7686" max="7686" width="9.42578125" style="127" bestFit="1" customWidth="1"/>
    <col min="7687" max="7687" width="13.28515625" style="127" bestFit="1" customWidth="1"/>
    <col min="7688" max="7688" width="11.140625" style="127" bestFit="1" customWidth="1"/>
    <col min="7689" max="7689" width="0" style="127" hidden="1" customWidth="1"/>
    <col min="7690" max="7690" width="14" style="127" customWidth="1"/>
    <col min="7691" max="7936" width="9.140625" style="127"/>
    <col min="7937" max="7937" width="4" style="127" bestFit="1" customWidth="1"/>
    <col min="7938" max="7938" width="62.5703125" style="127" customWidth="1"/>
    <col min="7939" max="7939" width="6.7109375" style="127" bestFit="1" customWidth="1"/>
    <col min="7940" max="7940" width="8.85546875" style="127" bestFit="1" customWidth="1"/>
    <col min="7941" max="7941" width="11.5703125" style="127" bestFit="1" customWidth="1"/>
    <col min="7942" max="7942" width="9.42578125" style="127" bestFit="1" customWidth="1"/>
    <col min="7943" max="7943" width="13.28515625" style="127" bestFit="1" customWidth="1"/>
    <col min="7944" max="7944" width="11.140625" style="127" bestFit="1" customWidth="1"/>
    <col min="7945" max="7945" width="0" style="127" hidden="1" customWidth="1"/>
    <col min="7946" max="7946" width="14" style="127" customWidth="1"/>
    <col min="7947" max="8192" width="9.140625" style="127"/>
    <col min="8193" max="8193" width="4" style="127" bestFit="1" customWidth="1"/>
    <col min="8194" max="8194" width="62.5703125" style="127" customWidth="1"/>
    <col min="8195" max="8195" width="6.7109375" style="127" bestFit="1" customWidth="1"/>
    <col min="8196" max="8196" width="8.85546875" style="127" bestFit="1" customWidth="1"/>
    <col min="8197" max="8197" width="11.5703125" style="127" bestFit="1" customWidth="1"/>
    <col min="8198" max="8198" width="9.42578125" style="127" bestFit="1" customWidth="1"/>
    <col min="8199" max="8199" width="13.28515625" style="127" bestFit="1" customWidth="1"/>
    <col min="8200" max="8200" width="11.140625" style="127" bestFit="1" customWidth="1"/>
    <col min="8201" max="8201" width="0" style="127" hidden="1" customWidth="1"/>
    <col min="8202" max="8202" width="14" style="127" customWidth="1"/>
    <col min="8203" max="8448" width="9.140625" style="127"/>
    <col min="8449" max="8449" width="4" style="127" bestFit="1" customWidth="1"/>
    <col min="8450" max="8450" width="62.5703125" style="127" customWidth="1"/>
    <col min="8451" max="8451" width="6.7109375" style="127" bestFit="1" customWidth="1"/>
    <col min="8452" max="8452" width="8.85546875" style="127" bestFit="1" customWidth="1"/>
    <col min="8453" max="8453" width="11.5703125" style="127" bestFit="1" customWidth="1"/>
    <col min="8454" max="8454" width="9.42578125" style="127" bestFit="1" customWidth="1"/>
    <col min="8455" max="8455" width="13.28515625" style="127" bestFit="1" customWidth="1"/>
    <col min="8456" max="8456" width="11.140625" style="127" bestFit="1" customWidth="1"/>
    <col min="8457" max="8457" width="0" style="127" hidden="1" customWidth="1"/>
    <col min="8458" max="8458" width="14" style="127" customWidth="1"/>
    <col min="8459" max="8704" width="9.140625" style="127"/>
    <col min="8705" max="8705" width="4" style="127" bestFit="1" customWidth="1"/>
    <col min="8706" max="8706" width="62.5703125" style="127" customWidth="1"/>
    <col min="8707" max="8707" width="6.7109375" style="127" bestFit="1" customWidth="1"/>
    <col min="8708" max="8708" width="8.85546875" style="127" bestFit="1" customWidth="1"/>
    <col min="8709" max="8709" width="11.5703125" style="127" bestFit="1" customWidth="1"/>
    <col min="8710" max="8710" width="9.42578125" style="127" bestFit="1" customWidth="1"/>
    <col min="8711" max="8711" width="13.28515625" style="127" bestFit="1" customWidth="1"/>
    <col min="8712" max="8712" width="11.140625" style="127" bestFit="1" customWidth="1"/>
    <col min="8713" max="8713" width="0" style="127" hidden="1" customWidth="1"/>
    <col min="8714" max="8714" width="14" style="127" customWidth="1"/>
    <col min="8715" max="8960" width="9.140625" style="127"/>
    <col min="8961" max="8961" width="4" style="127" bestFit="1" customWidth="1"/>
    <col min="8962" max="8962" width="62.5703125" style="127" customWidth="1"/>
    <col min="8963" max="8963" width="6.7109375" style="127" bestFit="1" customWidth="1"/>
    <col min="8964" max="8964" width="8.85546875" style="127" bestFit="1" customWidth="1"/>
    <col min="8965" max="8965" width="11.5703125" style="127" bestFit="1" customWidth="1"/>
    <col min="8966" max="8966" width="9.42578125" style="127" bestFit="1" customWidth="1"/>
    <col min="8967" max="8967" width="13.28515625" style="127" bestFit="1" customWidth="1"/>
    <col min="8968" max="8968" width="11.140625" style="127" bestFit="1" customWidth="1"/>
    <col min="8969" max="8969" width="0" style="127" hidden="1" customWidth="1"/>
    <col min="8970" max="8970" width="14" style="127" customWidth="1"/>
    <col min="8971" max="9216" width="9.140625" style="127"/>
    <col min="9217" max="9217" width="4" style="127" bestFit="1" customWidth="1"/>
    <col min="9218" max="9218" width="62.5703125" style="127" customWidth="1"/>
    <col min="9219" max="9219" width="6.7109375" style="127" bestFit="1" customWidth="1"/>
    <col min="9220" max="9220" width="8.85546875" style="127" bestFit="1" customWidth="1"/>
    <col min="9221" max="9221" width="11.5703125" style="127" bestFit="1" customWidth="1"/>
    <col min="9222" max="9222" width="9.42578125" style="127" bestFit="1" customWidth="1"/>
    <col min="9223" max="9223" width="13.28515625" style="127" bestFit="1" customWidth="1"/>
    <col min="9224" max="9224" width="11.140625" style="127" bestFit="1" customWidth="1"/>
    <col min="9225" max="9225" width="0" style="127" hidden="1" customWidth="1"/>
    <col min="9226" max="9226" width="14" style="127" customWidth="1"/>
    <col min="9227" max="9472" width="9.140625" style="127"/>
    <col min="9473" max="9473" width="4" style="127" bestFit="1" customWidth="1"/>
    <col min="9474" max="9474" width="62.5703125" style="127" customWidth="1"/>
    <col min="9475" max="9475" width="6.7109375" style="127" bestFit="1" customWidth="1"/>
    <col min="9476" max="9476" width="8.85546875" style="127" bestFit="1" customWidth="1"/>
    <col min="9477" max="9477" width="11.5703125" style="127" bestFit="1" customWidth="1"/>
    <col min="9478" max="9478" width="9.42578125" style="127" bestFit="1" customWidth="1"/>
    <col min="9479" max="9479" width="13.28515625" style="127" bestFit="1" customWidth="1"/>
    <col min="9480" max="9480" width="11.140625" style="127" bestFit="1" customWidth="1"/>
    <col min="9481" max="9481" width="0" style="127" hidden="1" customWidth="1"/>
    <col min="9482" max="9482" width="14" style="127" customWidth="1"/>
    <col min="9483" max="9728" width="9.140625" style="127"/>
    <col min="9729" max="9729" width="4" style="127" bestFit="1" customWidth="1"/>
    <col min="9730" max="9730" width="62.5703125" style="127" customWidth="1"/>
    <col min="9731" max="9731" width="6.7109375" style="127" bestFit="1" customWidth="1"/>
    <col min="9732" max="9732" width="8.85546875" style="127" bestFit="1" customWidth="1"/>
    <col min="9733" max="9733" width="11.5703125" style="127" bestFit="1" customWidth="1"/>
    <col min="9734" max="9734" width="9.42578125" style="127" bestFit="1" customWidth="1"/>
    <col min="9735" max="9735" width="13.28515625" style="127" bestFit="1" customWidth="1"/>
    <col min="9736" max="9736" width="11.140625" style="127" bestFit="1" customWidth="1"/>
    <col min="9737" max="9737" width="0" style="127" hidden="1" customWidth="1"/>
    <col min="9738" max="9738" width="14" style="127" customWidth="1"/>
    <col min="9739" max="9984" width="9.140625" style="127"/>
    <col min="9985" max="9985" width="4" style="127" bestFit="1" customWidth="1"/>
    <col min="9986" max="9986" width="62.5703125" style="127" customWidth="1"/>
    <col min="9987" max="9987" width="6.7109375" style="127" bestFit="1" customWidth="1"/>
    <col min="9988" max="9988" width="8.85546875" style="127" bestFit="1" customWidth="1"/>
    <col min="9989" max="9989" width="11.5703125" style="127" bestFit="1" customWidth="1"/>
    <col min="9990" max="9990" width="9.42578125" style="127" bestFit="1" customWidth="1"/>
    <col min="9991" max="9991" width="13.28515625" style="127" bestFit="1" customWidth="1"/>
    <col min="9992" max="9992" width="11.140625" style="127" bestFit="1" customWidth="1"/>
    <col min="9993" max="9993" width="0" style="127" hidden="1" customWidth="1"/>
    <col min="9994" max="9994" width="14" style="127" customWidth="1"/>
    <col min="9995" max="10240" width="9.140625" style="127"/>
    <col min="10241" max="10241" width="4" style="127" bestFit="1" customWidth="1"/>
    <col min="10242" max="10242" width="62.5703125" style="127" customWidth="1"/>
    <col min="10243" max="10243" width="6.7109375" style="127" bestFit="1" customWidth="1"/>
    <col min="10244" max="10244" width="8.85546875" style="127" bestFit="1" customWidth="1"/>
    <col min="10245" max="10245" width="11.5703125" style="127" bestFit="1" customWidth="1"/>
    <col min="10246" max="10246" width="9.42578125" style="127" bestFit="1" customWidth="1"/>
    <col min="10247" max="10247" width="13.28515625" style="127" bestFit="1" customWidth="1"/>
    <col min="10248" max="10248" width="11.140625" style="127" bestFit="1" customWidth="1"/>
    <col min="10249" max="10249" width="0" style="127" hidden="1" customWidth="1"/>
    <col min="10250" max="10250" width="14" style="127" customWidth="1"/>
    <col min="10251" max="10496" width="9.140625" style="127"/>
    <col min="10497" max="10497" width="4" style="127" bestFit="1" customWidth="1"/>
    <col min="10498" max="10498" width="62.5703125" style="127" customWidth="1"/>
    <col min="10499" max="10499" width="6.7109375" style="127" bestFit="1" customWidth="1"/>
    <col min="10500" max="10500" width="8.85546875" style="127" bestFit="1" customWidth="1"/>
    <col min="10501" max="10501" width="11.5703125" style="127" bestFit="1" customWidth="1"/>
    <col min="10502" max="10502" width="9.42578125" style="127" bestFit="1" customWidth="1"/>
    <col min="10503" max="10503" width="13.28515625" style="127" bestFit="1" customWidth="1"/>
    <col min="10504" max="10504" width="11.140625" style="127" bestFit="1" customWidth="1"/>
    <col min="10505" max="10505" width="0" style="127" hidden="1" customWidth="1"/>
    <col min="10506" max="10506" width="14" style="127" customWidth="1"/>
    <col min="10507" max="10752" width="9.140625" style="127"/>
    <col min="10753" max="10753" width="4" style="127" bestFit="1" customWidth="1"/>
    <col min="10754" max="10754" width="62.5703125" style="127" customWidth="1"/>
    <col min="10755" max="10755" width="6.7109375" style="127" bestFit="1" customWidth="1"/>
    <col min="10756" max="10756" width="8.85546875" style="127" bestFit="1" customWidth="1"/>
    <col min="10757" max="10757" width="11.5703125" style="127" bestFit="1" customWidth="1"/>
    <col min="10758" max="10758" width="9.42578125" style="127" bestFit="1" customWidth="1"/>
    <col min="10759" max="10759" width="13.28515625" style="127" bestFit="1" customWidth="1"/>
    <col min="10760" max="10760" width="11.140625" style="127" bestFit="1" customWidth="1"/>
    <col min="10761" max="10761" width="0" style="127" hidden="1" customWidth="1"/>
    <col min="10762" max="10762" width="14" style="127" customWidth="1"/>
    <col min="10763" max="11008" width="9.140625" style="127"/>
    <col min="11009" max="11009" width="4" style="127" bestFit="1" customWidth="1"/>
    <col min="11010" max="11010" width="62.5703125" style="127" customWidth="1"/>
    <col min="11011" max="11011" width="6.7109375" style="127" bestFit="1" customWidth="1"/>
    <col min="11012" max="11012" width="8.85546875" style="127" bestFit="1" customWidth="1"/>
    <col min="11013" max="11013" width="11.5703125" style="127" bestFit="1" customWidth="1"/>
    <col min="11014" max="11014" width="9.42578125" style="127" bestFit="1" customWidth="1"/>
    <col min="11015" max="11015" width="13.28515625" style="127" bestFit="1" customWidth="1"/>
    <col min="11016" max="11016" width="11.140625" style="127" bestFit="1" customWidth="1"/>
    <col min="11017" max="11017" width="0" style="127" hidden="1" customWidth="1"/>
    <col min="11018" max="11018" width="14" style="127" customWidth="1"/>
    <col min="11019" max="11264" width="9.140625" style="127"/>
    <col min="11265" max="11265" width="4" style="127" bestFit="1" customWidth="1"/>
    <col min="11266" max="11266" width="62.5703125" style="127" customWidth="1"/>
    <col min="11267" max="11267" width="6.7109375" style="127" bestFit="1" customWidth="1"/>
    <col min="11268" max="11268" width="8.85546875" style="127" bestFit="1" customWidth="1"/>
    <col min="11269" max="11269" width="11.5703125" style="127" bestFit="1" customWidth="1"/>
    <col min="11270" max="11270" width="9.42578125" style="127" bestFit="1" customWidth="1"/>
    <col min="11271" max="11271" width="13.28515625" style="127" bestFit="1" customWidth="1"/>
    <col min="11272" max="11272" width="11.140625" style="127" bestFit="1" customWidth="1"/>
    <col min="11273" max="11273" width="0" style="127" hidden="1" customWidth="1"/>
    <col min="11274" max="11274" width="14" style="127" customWidth="1"/>
    <col min="11275" max="11520" width="9.140625" style="127"/>
    <col min="11521" max="11521" width="4" style="127" bestFit="1" customWidth="1"/>
    <col min="11522" max="11522" width="62.5703125" style="127" customWidth="1"/>
    <col min="11523" max="11523" width="6.7109375" style="127" bestFit="1" customWidth="1"/>
    <col min="11524" max="11524" width="8.85546875" style="127" bestFit="1" customWidth="1"/>
    <col min="11525" max="11525" width="11.5703125" style="127" bestFit="1" customWidth="1"/>
    <col min="11526" max="11526" width="9.42578125" style="127" bestFit="1" customWidth="1"/>
    <col min="11527" max="11527" width="13.28515625" style="127" bestFit="1" customWidth="1"/>
    <col min="11528" max="11528" width="11.140625" style="127" bestFit="1" customWidth="1"/>
    <col min="11529" max="11529" width="0" style="127" hidden="1" customWidth="1"/>
    <col min="11530" max="11530" width="14" style="127" customWidth="1"/>
    <col min="11531" max="11776" width="9.140625" style="127"/>
    <col min="11777" max="11777" width="4" style="127" bestFit="1" customWidth="1"/>
    <col min="11778" max="11778" width="62.5703125" style="127" customWidth="1"/>
    <col min="11779" max="11779" width="6.7109375" style="127" bestFit="1" customWidth="1"/>
    <col min="11780" max="11780" width="8.85546875" style="127" bestFit="1" customWidth="1"/>
    <col min="11781" max="11781" width="11.5703125" style="127" bestFit="1" customWidth="1"/>
    <col min="11782" max="11782" width="9.42578125" style="127" bestFit="1" customWidth="1"/>
    <col min="11783" max="11783" width="13.28515625" style="127" bestFit="1" customWidth="1"/>
    <col min="11784" max="11784" width="11.140625" style="127" bestFit="1" customWidth="1"/>
    <col min="11785" max="11785" width="0" style="127" hidden="1" customWidth="1"/>
    <col min="11786" max="11786" width="14" style="127" customWidth="1"/>
    <col min="11787" max="12032" width="9.140625" style="127"/>
    <col min="12033" max="12033" width="4" style="127" bestFit="1" customWidth="1"/>
    <col min="12034" max="12034" width="62.5703125" style="127" customWidth="1"/>
    <col min="12035" max="12035" width="6.7109375" style="127" bestFit="1" customWidth="1"/>
    <col min="12036" max="12036" width="8.85546875" style="127" bestFit="1" customWidth="1"/>
    <col min="12037" max="12037" width="11.5703125" style="127" bestFit="1" customWidth="1"/>
    <col min="12038" max="12038" width="9.42578125" style="127" bestFit="1" customWidth="1"/>
    <col min="12039" max="12039" width="13.28515625" style="127" bestFit="1" customWidth="1"/>
    <col min="12040" max="12040" width="11.140625" style="127" bestFit="1" customWidth="1"/>
    <col min="12041" max="12041" width="0" style="127" hidden="1" customWidth="1"/>
    <col min="12042" max="12042" width="14" style="127" customWidth="1"/>
    <col min="12043" max="12288" width="9.140625" style="127"/>
    <col min="12289" max="12289" width="4" style="127" bestFit="1" customWidth="1"/>
    <col min="12290" max="12290" width="62.5703125" style="127" customWidth="1"/>
    <col min="12291" max="12291" width="6.7109375" style="127" bestFit="1" customWidth="1"/>
    <col min="12292" max="12292" width="8.85546875" style="127" bestFit="1" customWidth="1"/>
    <col min="12293" max="12293" width="11.5703125" style="127" bestFit="1" customWidth="1"/>
    <col min="12294" max="12294" width="9.42578125" style="127" bestFit="1" customWidth="1"/>
    <col min="12295" max="12295" width="13.28515625" style="127" bestFit="1" customWidth="1"/>
    <col min="12296" max="12296" width="11.140625" style="127" bestFit="1" customWidth="1"/>
    <col min="12297" max="12297" width="0" style="127" hidden="1" customWidth="1"/>
    <col min="12298" max="12298" width="14" style="127" customWidth="1"/>
    <col min="12299" max="12544" width="9.140625" style="127"/>
    <col min="12545" max="12545" width="4" style="127" bestFit="1" customWidth="1"/>
    <col min="12546" max="12546" width="62.5703125" style="127" customWidth="1"/>
    <col min="12547" max="12547" width="6.7109375" style="127" bestFit="1" customWidth="1"/>
    <col min="12548" max="12548" width="8.85546875" style="127" bestFit="1" customWidth="1"/>
    <col min="12549" max="12549" width="11.5703125" style="127" bestFit="1" customWidth="1"/>
    <col min="12550" max="12550" width="9.42578125" style="127" bestFit="1" customWidth="1"/>
    <col min="12551" max="12551" width="13.28515625" style="127" bestFit="1" customWidth="1"/>
    <col min="12552" max="12552" width="11.140625" style="127" bestFit="1" customWidth="1"/>
    <col min="12553" max="12553" width="0" style="127" hidden="1" customWidth="1"/>
    <col min="12554" max="12554" width="14" style="127" customWidth="1"/>
    <col min="12555" max="12800" width="9.140625" style="127"/>
    <col min="12801" max="12801" width="4" style="127" bestFit="1" customWidth="1"/>
    <col min="12802" max="12802" width="62.5703125" style="127" customWidth="1"/>
    <col min="12803" max="12803" width="6.7109375" style="127" bestFit="1" customWidth="1"/>
    <col min="12804" max="12804" width="8.85546875" style="127" bestFit="1" customWidth="1"/>
    <col min="12805" max="12805" width="11.5703125" style="127" bestFit="1" customWidth="1"/>
    <col min="12806" max="12806" width="9.42578125" style="127" bestFit="1" customWidth="1"/>
    <col min="12807" max="12807" width="13.28515625" style="127" bestFit="1" customWidth="1"/>
    <col min="12808" max="12808" width="11.140625" style="127" bestFit="1" customWidth="1"/>
    <col min="12809" max="12809" width="0" style="127" hidden="1" customWidth="1"/>
    <col min="12810" max="12810" width="14" style="127" customWidth="1"/>
    <col min="12811" max="13056" width="9.140625" style="127"/>
    <col min="13057" max="13057" width="4" style="127" bestFit="1" customWidth="1"/>
    <col min="13058" max="13058" width="62.5703125" style="127" customWidth="1"/>
    <col min="13059" max="13059" width="6.7109375" style="127" bestFit="1" customWidth="1"/>
    <col min="13060" max="13060" width="8.85546875" style="127" bestFit="1" customWidth="1"/>
    <col min="13061" max="13061" width="11.5703125" style="127" bestFit="1" customWidth="1"/>
    <col min="13062" max="13062" width="9.42578125" style="127" bestFit="1" customWidth="1"/>
    <col min="13063" max="13063" width="13.28515625" style="127" bestFit="1" customWidth="1"/>
    <col min="13064" max="13064" width="11.140625" style="127" bestFit="1" customWidth="1"/>
    <col min="13065" max="13065" width="0" style="127" hidden="1" customWidth="1"/>
    <col min="13066" max="13066" width="14" style="127" customWidth="1"/>
    <col min="13067" max="13312" width="9.140625" style="127"/>
    <col min="13313" max="13313" width="4" style="127" bestFit="1" customWidth="1"/>
    <col min="13314" max="13314" width="62.5703125" style="127" customWidth="1"/>
    <col min="13315" max="13315" width="6.7109375" style="127" bestFit="1" customWidth="1"/>
    <col min="13316" max="13316" width="8.85546875" style="127" bestFit="1" customWidth="1"/>
    <col min="13317" max="13317" width="11.5703125" style="127" bestFit="1" customWidth="1"/>
    <col min="13318" max="13318" width="9.42578125" style="127" bestFit="1" customWidth="1"/>
    <col min="13319" max="13319" width="13.28515625" style="127" bestFit="1" customWidth="1"/>
    <col min="13320" max="13320" width="11.140625" style="127" bestFit="1" customWidth="1"/>
    <col min="13321" max="13321" width="0" style="127" hidden="1" customWidth="1"/>
    <col min="13322" max="13322" width="14" style="127" customWidth="1"/>
    <col min="13323" max="13568" width="9.140625" style="127"/>
    <col min="13569" max="13569" width="4" style="127" bestFit="1" customWidth="1"/>
    <col min="13570" max="13570" width="62.5703125" style="127" customWidth="1"/>
    <col min="13571" max="13571" width="6.7109375" style="127" bestFit="1" customWidth="1"/>
    <col min="13572" max="13572" width="8.85546875" style="127" bestFit="1" customWidth="1"/>
    <col min="13573" max="13573" width="11.5703125" style="127" bestFit="1" customWidth="1"/>
    <col min="13574" max="13574" width="9.42578125" style="127" bestFit="1" customWidth="1"/>
    <col min="13575" max="13575" width="13.28515625" style="127" bestFit="1" customWidth="1"/>
    <col min="13576" max="13576" width="11.140625" style="127" bestFit="1" customWidth="1"/>
    <col min="13577" max="13577" width="0" style="127" hidden="1" customWidth="1"/>
    <col min="13578" max="13578" width="14" style="127" customWidth="1"/>
    <col min="13579" max="13824" width="9.140625" style="127"/>
    <col min="13825" max="13825" width="4" style="127" bestFit="1" customWidth="1"/>
    <col min="13826" max="13826" width="62.5703125" style="127" customWidth="1"/>
    <col min="13827" max="13827" width="6.7109375" style="127" bestFit="1" customWidth="1"/>
    <col min="13828" max="13828" width="8.85546875" style="127" bestFit="1" customWidth="1"/>
    <col min="13829" max="13829" width="11.5703125" style="127" bestFit="1" customWidth="1"/>
    <col min="13830" max="13830" width="9.42578125" style="127" bestFit="1" customWidth="1"/>
    <col min="13831" max="13831" width="13.28515625" style="127" bestFit="1" customWidth="1"/>
    <col min="13832" max="13832" width="11.140625" style="127" bestFit="1" customWidth="1"/>
    <col min="13833" max="13833" width="0" style="127" hidden="1" customWidth="1"/>
    <col min="13834" max="13834" width="14" style="127" customWidth="1"/>
    <col min="13835" max="14080" width="9.140625" style="127"/>
    <col min="14081" max="14081" width="4" style="127" bestFit="1" customWidth="1"/>
    <col min="14082" max="14082" width="62.5703125" style="127" customWidth="1"/>
    <col min="14083" max="14083" width="6.7109375" style="127" bestFit="1" customWidth="1"/>
    <col min="14084" max="14084" width="8.85546875" style="127" bestFit="1" customWidth="1"/>
    <col min="14085" max="14085" width="11.5703125" style="127" bestFit="1" customWidth="1"/>
    <col min="14086" max="14086" width="9.42578125" style="127" bestFit="1" customWidth="1"/>
    <col min="14087" max="14087" width="13.28515625" style="127" bestFit="1" customWidth="1"/>
    <col min="14088" max="14088" width="11.140625" style="127" bestFit="1" customWidth="1"/>
    <col min="14089" max="14089" width="0" style="127" hidden="1" customWidth="1"/>
    <col min="14090" max="14090" width="14" style="127" customWidth="1"/>
    <col min="14091" max="14336" width="9.140625" style="127"/>
    <col min="14337" max="14337" width="4" style="127" bestFit="1" customWidth="1"/>
    <col min="14338" max="14338" width="62.5703125" style="127" customWidth="1"/>
    <col min="14339" max="14339" width="6.7109375" style="127" bestFit="1" customWidth="1"/>
    <col min="14340" max="14340" width="8.85546875" style="127" bestFit="1" customWidth="1"/>
    <col min="14341" max="14341" width="11.5703125" style="127" bestFit="1" customWidth="1"/>
    <col min="14342" max="14342" width="9.42578125" style="127" bestFit="1" customWidth="1"/>
    <col min="14343" max="14343" width="13.28515625" style="127" bestFit="1" customWidth="1"/>
    <col min="14344" max="14344" width="11.140625" style="127" bestFit="1" customWidth="1"/>
    <col min="14345" max="14345" width="0" style="127" hidden="1" customWidth="1"/>
    <col min="14346" max="14346" width="14" style="127" customWidth="1"/>
    <col min="14347" max="14592" width="9.140625" style="127"/>
    <col min="14593" max="14593" width="4" style="127" bestFit="1" customWidth="1"/>
    <col min="14594" max="14594" width="62.5703125" style="127" customWidth="1"/>
    <col min="14595" max="14595" width="6.7109375" style="127" bestFit="1" customWidth="1"/>
    <col min="14596" max="14596" width="8.85546875" style="127" bestFit="1" customWidth="1"/>
    <col min="14597" max="14597" width="11.5703125" style="127" bestFit="1" customWidth="1"/>
    <col min="14598" max="14598" width="9.42578125" style="127" bestFit="1" customWidth="1"/>
    <col min="14599" max="14599" width="13.28515625" style="127" bestFit="1" customWidth="1"/>
    <col min="14600" max="14600" width="11.140625" style="127" bestFit="1" customWidth="1"/>
    <col min="14601" max="14601" width="0" style="127" hidden="1" customWidth="1"/>
    <col min="14602" max="14602" width="14" style="127" customWidth="1"/>
    <col min="14603" max="14848" width="9.140625" style="127"/>
    <col min="14849" max="14849" width="4" style="127" bestFit="1" customWidth="1"/>
    <col min="14850" max="14850" width="62.5703125" style="127" customWidth="1"/>
    <col min="14851" max="14851" width="6.7109375" style="127" bestFit="1" customWidth="1"/>
    <col min="14852" max="14852" width="8.85546875" style="127" bestFit="1" customWidth="1"/>
    <col min="14853" max="14853" width="11.5703125" style="127" bestFit="1" customWidth="1"/>
    <col min="14854" max="14854" width="9.42578125" style="127" bestFit="1" customWidth="1"/>
    <col min="14855" max="14855" width="13.28515625" style="127" bestFit="1" customWidth="1"/>
    <col min="14856" max="14856" width="11.140625" style="127" bestFit="1" customWidth="1"/>
    <col min="14857" max="14857" width="0" style="127" hidden="1" customWidth="1"/>
    <col min="14858" max="14858" width="14" style="127" customWidth="1"/>
    <col min="14859" max="15104" width="9.140625" style="127"/>
    <col min="15105" max="15105" width="4" style="127" bestFit="1" customWidth="1"/>
    <col min="15106" max="15106" width="62.5703125" style="127" customWidth="1"/>
    <col min="15107" max="15107" width="6.7109375" style="127" bestFit="1" customWidth="1"/>
    <col min="15108" max="15108" width="8.85546875" style="127" bestFit="1" customWidth="1"/>
    <col min="15109" max="15109" width="11.5703125" style="127" bestFit="1" customWidth="1"/>
    <col min="15110" max="15110" width="9.42578125" style="127" bestFit="1" customWidth="1"/>
    <col min="15111" max="15111" width="13.28515625" style="127" bestFit="1" customWidth="1"/>
    <col min="15112" max="15112" width="11.140625" style="127" bestFit="1" customWidth="1"/>
    <col min="15113" max="15113" width="0" style="127" hidden="1" customWidth="1"/>
    <col min="15114" max="15114" width="14" style="127" customWidth="1"/>
    <col min="15115" max="15360" width="9.140625" style="127"/>
    <col min="15361" max="15361" width="4" style="127" bestFit="1" customWidth="1"/>
    <col min="15362" max="15362" width="62.5703125" style="127" customWidth="1"/>
    <col min="15363" max="15363" width="6.7109375" style="127" bestFit="1" customWidth="1"/>
    <col min="15364" max="15364" width="8.85546875" style="127" bestFit="1" customWidth="1"/>
    <col min="15365" max="15365" width="11.5703125" style="127" bestFit="1" customWidth="1"/>
    <col min="15366" max="15366" width="9.42578125" style="127" bestFit="1" customWidth="1"/>
    <col min="15367" max="15367" width="13.28515625" style="127" bestFit="1" customWidth="1"/>
    <col min="15368" max="15368" width="11.140625" style="127" bestFit="1" customWidth="1"/>
    <col min="15369" max="15369" width="0" style="127" hidden="1" customWidth="1"/>
    <col min="15370" max="15370" width="14" style="127" customWidth="1"/>
    <col min="15371" max="15616" width="9.140625" style="127"/>
    <col min="15617" max="15617" width="4" style="127" bestFit="1" customWidth="1"/>
    <col min="15618" max="15618" width="62.5703125" style="127" customWidth="1"/>
    <col min="15619" max="15619" width="6.7109375" style="127" bestFit="1" customWidth="1"/>
    <col min="15620" max="15620" width="8.85546875" style="127" bestFit="1" customWidth="1"/>
    <col min="15621" max="15621" width="11.5703125" style="127" bestFit="1" customWidth="1"/>
    <col min="15622" max="15622" width="9.42578125" style="127" bestFit="1" customWidth="1"/>
    <col min="15623" max="15623" width="13.28515625" style="127" bestFit="1" customWidth="1"/>
    <col min="15624" max="15624" width="11.140625" style="127" bestFit="1" customWidth="1"/>
    <col min="15625" max="15625" width="0" style="127" hidden="1" customWidth="1"/>
    <col min="15626" max="15626" width="14" style="127" customWidth="1"/>
    <col min="15627" max="15872" width="9.140625" style="127"/>
    <col min="15873" max="15873" width="4" style="127" bestFit="1" customWidth="1"/>
    <col min="15874" max="15874" width="62.5703125" style="127" customWidth="1"/>
    <col min="15875" max="15875" width="6.7109375" style="127" bestFit="1" customWidth="1"/>
    <col min="15876" max="15876" width="8.85546875" style="127" bestFit="1" customWidth="1"/>
    <col min="15877" max="15877" width="11.5703125" style="127" bestFit="1" customWidth="1"/>
    <col min="15878" max="15878" width="9.42578125" style="127" bestFit="1" customWidth="1"/>
    <col min="15879" max="15879" width="13.28515625" style="127" bestFit="1" customWidth="1"/>
    <col min="15880" max="15880" width="11.140625" style="127" bestFit="1" customWidth="1"/>
    <col min="15881" max="15881" width="0" style="127" hidden="1" customWidth="1"/>
    <col min="15882" max="15882" width="14" style="127" customWidth="1"/>
    <col min="15883" max="16128" width="9.140625" style="127"/>
    <col min="16129" max="16129" width="4" style="127" bestFit="1" customWidth="1"/>
    <col min="16130" max="16130" width="62.5703125" style="127" customWidth="1"/>
    <col min="16131" max="16131" width="6.7109375" style="127" bestFit="1" customWidth="1"/>
    <col min="16132" max="16132" width="8.85546875" style="127" bestFit="1" customWidth="1"/>
    <col min="16133" max="16133" width="11.5703125" style="127" bestFit="1" customWidth="1"/>
    <col min="16134" max="16134" width="9.42578125" style="127" bestFit="1" customWidth="1"/>
    <col min="16135" max="16135" width="13.28515625" style="127" bestFit="1" customWidth="1"/>
    <col min="16136" max="16136" width="11.140625" style="127" bestFit="1" customWidth="1"/>
    <col min="16137" max="16137" width="0" style="127" hidden="1" customWidth="1"/>
    <col min="16138" max="16138" width="14" style="127" customWidth="1"/>
    <col min="16139" max="16384" width="9.140625" style="127"/>
  </cols>
  <sheetData>
    <row r="1" spans="1:11" ht="15" customHeight="1">
      <c r="A1" s="1202" t="s">
        <v>49</v>
      </c>
      <c r="B1" s="1203"/>
      <c r="C1" s="1203"/>
      <c r="D1" s="1203"/>
      <c r="E1" s="141"/>
      <c r="F1" s="141"/>
      <c r="I1" s="127" t="s">
        <v>94</v>
      </c>
    </row>
    <row r="2" spans="1:11" s="7" customFormat="1">
      <c r="A2" s="1195" t="s">
        <v>240</v>
      </c>
      <c r="B2" s="1196"/>
      <c r="C2" s="1196"/>
      <c r="D2" s="124"/>
      <c r="E2" s="123"/>
      <c r="F2" s="123"/>
      <c r="G2" s="123"/>
      <c r="H2" s="116"/>
      <c r="I2" s="115"/>
      <c r="J2" s="115"/>
      <c r="K2" s="114"/>
    </row>
    <row r="3" spans="1:11" s="7" customFormat="1">
      <c r="A3" s="1195" t="s">
        <v>238</v>
      </c>
      <c r="B3" s="1199"/>
      <c r="C3" s="190"/>
      <c r="D3" s="190"/>
      <c r="E3" s="190"/>
      <c r="F3" s="190"/>
      <c r="G3" s="117"/>
      <c r="H3" s="116"/>
      <c r="I3" s="115"/>
      <c r="J3" s="115"/>
      <c r="K3" s="114"/>
    </row>
    <row r="4" spans="1:11" s="7" customFormat="1" ht="192.75" customHeight="1">
      <c r="A4" s="122" t="s">
        <v>89</v>
      </c>
      <c r="B4" s="1197" t="s">
        <v>243</v>
      </c>
      <c r="C4" s="1198"/>
      <c r="D4" s="1198"/>
      <c r="E4" s="1198"/>
      <c r="F4" s="1198"/>
      <c r="G4" s="117"/>
      <c r="H4" s="116"/>
      <c r="I4" s="115"/>
      <c r="J4" s="115"/>
      <c r="K4" s="114"/>
    </row>
    <row r="5" spans="1:11" s="7" customFormat="1">
      <c r="A5" s="1195" t="s">
        <v>238</v>
      </c>
      <c r="B5" s="1199"/>
      <c r="C5" s="190"/>
      <c r="D5" s="190"/>
      <c r="E5" s="190"/>
      <c r="F5" s="190"/>
      <c r="G5" s="117"/>
      <c r="H5" s="116"/>
      <c r="I5" s="115"/>
      <c r="J5" s="115"/>
      <c r="K5" s="114"/>
    </row>
    <row r="6" spans="1:11" ht="13.5" thickBot="1">
      <c r="A6" s="1200"/>
      <c r="B6" s="1201"/>
      <c r="C6" s="1201"/>
      <c r="D6" s="68"/>
      <c r="E6" s="141"/>
      <c r="F6" s="141"/>
    </row>
    <row r="7" spans="1:11" s="107" customFormat="1">
      <c r="A7" s="113" t="s">
        <v>88</v>
      </c>
      <c r="B7" s="113" t="s">
        <v>87</v>
      </c>
      <c r="C7" s="112" t="s">
        <v>86</v>
      </c>
      <c r="D7" s="112" t="s">
        <v>85</v>
      </c>
      <c r="E7" s="111" t="s">
        <v>84</v>
      </c>
      <c r="F7" s="111" t="s">
        <v>83</v>
      </c>
      <c r="G7" s="180"/>
      <c r="H7" s="179"/>
      <c r="I7" s="109"/>
      <c r="J7" s="108"/>
    </row>
    <row r="8" spans="1:11" s="290" customFormat="1">
      <c r="A8" s="282"/>
      <c r="B8" s="283" t="s">
        <v>315</v>
      </c>
      <c r="C8" s="284"/>
      <c r="D8" s="285"/>
      <c r="E8" s="286"/>
      <c r="F8" s="286"/>
      <c r="G8" s="287"/>
      <c r="H8" s="288"/>
      <c r="I8" s="289"/>
    </row>
    <row r="9" spans="1:11" s="290" customFormat="1">
      <c r="A9" s="291">
        <v>1</v>
      </c>
      <c r="B9" s="292" t="s">
        <v>316</v>
      </c>
      <c r="C9" s="284"/>
      <c r="D9" s="285"/>
      <c r="E9" s="293"/>
      <c r="F9" s="293"/>
      <c r="G9" s="287"/>
      <c r="H9" s="288"/>
      <c r="I9" s="289"/>
    </row>
    <row r="10" spans="1:11" s="296" customFormat="1" ht="25.5">
      <c r="A10" s="291">
        <v>2</v>
      </c>
      <c r="B10" s="292" t="s">
        <v>317</v>
      </c>
      <c r="C10" s="294" t="s">
        <v>55</v>
      </c>
      <c r="D10" s="295">
        <v>1</v>
      </c>
      <c r="E10" s="933"/>
      <c r="F10" s="67">
        <f>D10*E10</f>
        <v>0</v>
      </c>
    </row>
    <row r="11" spans="1:11" s="302" customFormat="1" ht="13.5" thickBot="1">
      <c r="A11" s="297"/>
      <c r="B11" s="298" t="s">
        <v>318</v>
      </c>
      <c r="C11" s="299" t="s">
        <v>55</v>
      </c>
      <c r="D11" s="300"/>
      <c r="E11" s="300"/>
      <c r="F11" s="299">
        <f>SUM(F10)</f>
        <v>0</v>
      </c>
      <c r="G11" s="301"/>
      <c r="H11" s="301"/>
      <c r="I11" s="301"/>
    </row>
    <row r="12" spans="1:11" s="101" customFormat="1">
      <c r="A12" s="106"/>
      <c r="B12" s="106"/>
      <c r="C12" s="105"/>
      <c r="D12" s="105"/>
      <c r="E12" s="934"/>
      <c r="F12" s="104"/>
      <c r="G12" s="140"/>
      <c r="H12" s="139"/>
      <c r="I12" s="103"/>
      <c r="J12" s="102"/>
    </row>
    <row r="13" spans="1:11" s="128" customFormat="1">
      <c r="A13" s="135"/>
      <c r="B13" s="134" t="s">
        <v>319</v>
      </c>
      <c r="C13" s="69"/>
      <c r="D13" s="131"/>
      <c r="E13" s="933"/>
      <c r="F13" s="67"/>
      <c r="G13" s="129"/>
      <c r="H13" s="129"/>
    </row>
    <row r="14" spans="1:11" s="128" customFormat="1" ht="66" customHeight="1">
      <c r="A14" s="69">
        <v>1</v>
      </c>
      <c r="B14" s="70" t="s">
        <v>320</v>
      </c>
      <c r="C14" s="69" t="s">
        <v>55</v>
      </c>
      <c r="D14" s="131">
        <v>1</v>
      </c>
      <c r="E14" s="933"/>
      <c r="F14" s="67">
        <f t="shared" ref="F14:F21" si="0">D14*E14</f>
        <v>0</v>
      </c>
      <c r="G14" s="129"/>
      <c r="H14" s="129"/>
    </row>
    <row r="15" spans="1:11" s="128" customFormat="1">
      <c r="A15" s="69">
        <v>2</v>
      </c>
      <c r="B15" s="70" t="s">
        <v>321</v>
      </c>
      <c r="C15" s="69" t="s">
        <v>55</v>
      </c>
      <c r="D15" s="131">
        <v>1</v>
      </c>
      <c r="E15" s="933"/>
      <c r="F15" s="67">
        <f t="shared" si="0"/>
        <v>0</v>
      </c>
      <c r="G15" s="129"/>
      <c r="H15" s="129"/>
    </row>
    <row r="16" spans="1:11" s="128" customFormat="1">
      <c r="A16" s="69">
        <v>3</v>
      </c>
      <c r="B16" s="70" t="s">
        <v>322</v>
      </c>
      <c r="C16" s="69" t="s">
        <v>55</v>
      </c>
      <c r="D16" s="131">
        <v>1</v>
      </c>
      <c r="E16" s="933"/>
      <c r="F16" s="67">
        <f t="shared" si="0"/>
        <v>0</v>
      </c>
      <c r="G16" s="129"/>
      <c r="H16" s="129"/>
    </row>
    <row r="17" spans="1:8" s="128" customFormat="1">
      <c r="A17" s="69">
        <v>4</v>
      </c>
      <c r="B17" s="70" t="s">
        <v>323</v>
      </c>
      <c r="C17" s="69" t="s">
        <v>55</v>
      </c>
      <c r="D17" s="131">
        <v>1</v>
      </c>
      <c r="E17" s="933"/>
      <c r="F17" s="67">
        <f t="shared" si="0"/>
        <v>0</v>
      </c>
      <c r="G17" s="129"/>
      <c r="H17" s="129"/>
    </row>
    <row r="18" spans="1:8" s="65" customFormat="1" ht="25.5">
      <c r="A18" s="69">
        <v>5</v>
      </c>
      <c r="B18" s="70" t="s">
        <v>324</v>
      </c>
      <c r="C18" s="69" t="s">
        <v>55</v>
      </c>
      <c r="D18" s="131">
        <v>1</v>
      </c>
      <c r="E18" s="929"/>
      <c r="F18" s="67">
        <f t="shared" si="0"/>
        <v>0</v>
      </c>
      <c r="G18" s="66"/>
      <c r="H18" s="66"/>
    </row>
    <row r="19" spans="1:8" s="65" customFormat="1" ht="25.5">
      <c r="A19" s="69">
        <v>6</v>
      </c>
      <c r="B19" s="70" t="s">
        <v>325</v>
      </c>
      <c r="C19" s="69" t="s">
        <v>55</v>
      </c>
      <c r="D19" s="131">
        <v>1</v>
      </c>
      <c r="E19" s="929"/>
      <c r="F19" s="67">
        <f t="shared" si="0"/>
        <v>0</v>
      </c>
      <c r="G19" s="66"/>
      <c r="H19" s="66"/>
    </row>
    <row r="20" spans="1:8" s="65" customFormat="1" ht="25.5">
      <c r="A20" s="69">
        <v>7</v>
      </c>
      <c r="B20" s="70" t="s">
        <v>326</v>
      </c>
      <c r="C20" s="69" t="s">
        <v>55</v>
      </c>
      <c r="D20" s="131">
        <v>2</v>
      </c>
      <c r="E20" s="929"/>
      <c r="F20" s="67">
        <f t="shared" si="0"/>
        <v>0</v>
      </c>
      <c r="G20" s="66"/>
      <c r="H20" s="66"/>
    </row>
    <row r="21" spans="1:8" s="128" customFormat="1">
      <c r="A21" s="69">
        <v>8</v>
      </c>
      <c r="B21" s="70" t="s">
        <v>327</v>
      </c>
      <c r="C21" s="69" t="s">
        <v>61</v>
      </c>
      <c r="D21" s="131">
        <v>2</v>
      </c>
      <c r="E21" s="933"/>
      <c r="F21" s="67">
        <f t="shared" si="0"/>
        <v>0</v>
      </c>
      <c r="G21" s="129"/>
      <c r="H21" s="129"/>
    </row>
    <row r="22" spans="1:8" s="128" customFormat="1">
      <c r="A22" s="69">
        <v>9</v>
      </c>
      <c r="B22" s="70" t="s">
        <v>328</v>
      </c>
      <c r="C22" s="69" t="s">
        <v>61</v>
      </c>
      <c r="D22" s="131">
        <v>12</v>
      </c>
      <c r="E22" s="933"/>
      <c r="F22" s="67">
        <f t="shared" ref="F22:F42" si="1">D22*E22</f>
        <v>0</v>
      </c>
      <c r="G22" s="129"/>
      <c r="H22" s="129"/>
    </row>
    <row r="23" spans="1:8" s="128" customFormat="1">
      <c r="A23" s="69">
        <v>10</v>
      </c>
      <c r="B23" s="70" t="s">
        <v>329</v>
      </c>
      <c r="C23" s="69" t="s">
        <v>61</v>
      </c>
      <c r="D23" s="131">
        <v>24</v>
      </c>
      <c r="E23" s="933"/>
      <c r="F23" s="67">
        <f t="shared" si="1"/>
        <v>0</v>
      </c>
      <c r="G23" s="129"/>
      <c r="H23" s="129"/>
    </row>
    <row r="24" spans="1:8" s="128" customFormat="1">
      <c r="A24" s="69">
        <v>11</v>
      </c>
      <c r="B24" s="70" t="s">
        <v>330</v>
      </c>
      <c r="C24" s="69" t="s">
        <v>61</v>
      </c>
      <c r="D24" s="131">
        <v>8</v>
      </c>
      <c r="E24" s="933"/>
      <c r="F24" s="67">
        <f t="shared" si="1"/>
        <v>0</v>
      </c>
      <c r="G24" s="129"/>
      <c r="H24" s="129"/>
    </row>
    <row r="25" spans="1:8" s="128" customFormat="1">
      <c r="A25" s="69">
        <v>12</v>
      </c>
      <c r="B25" s="70" t="s">
        <v>331</v>
      </c>
      <c r="C25" s="69" t="s">
        <v>61</v>
      </c>
      <c r="D25" s="131">
        <v>1</v>
      </c>
      <c r="E25" s="933"/>
      <c r="F25" s="67">
        <f t="shared" si="1"/>
        <v>0</v>
      </c>
      <c r="G25" s="129"/>
      <c r="H25" s="129"/>
    </row>
    <row r="26" spans="1:8" s="128" customFormat="1">
      <c r="A26" s="69">
        <v>13</v>
      </c>
      <c r="B26" s="70" t="s">
        <v>332</v>
      </c>
      <c r="C26" s="69" t="s">
        <v>61</v>
      </c>
      <c r="D26" s="131">
        <v>1</v>
      </c>
      <c r="E26" s="933"/>
      <c r="F26" s="67">
        <f t="shared" si="1"/>
        <v>0</v>
      </c>
      <c r="G26" s="129"/>
      <c r="H26" s="129"/>
    </row>
    <row r="27" spans="1:8" s="128" customFormat="1">
      <c r="A27" s="69">
        <v>14</v>
      </c>
      <c r="B27" s="70" t="s">
        <v>333</v>
      </c>
      <c r="C27" s="69" t="s">
        <v>61</v>
      </c>
      <c r="D27" s="131">
        <v>2</v>
      </c>
      <c r="E27" s="933"/>
      <c r="F27" s="67">
        <f t="shared" si="1"/>
        <v>0</v>
      </c>
      <c r="G27" s="129"/>
      <c r="H27" s="129"/>
    </row>
    <row r="28" spans="1:8" s="128" customFormat="1">
      <c r="A28" s="69">
        <v>15</v>
      </c>
      <c r="B28" s="70" t="s">
        <v>334</v>
      </c>
      <c r="C28" s="69" t="s">
        <v>61</v>
      </c>
      <c r="D28" s="131">
        <v>1</v>
      </c>
      <c r="E28" s="933"/>
      <c r="F28" s="67">
        <f t="shared" si="1"/>
        <v>0</v>
      </c>
      <c r="G28" s="129"/>
      <c r="H28" s="129"/>
    </row>
    <row r="29" spans="1:8" s="65" customFormat="1">
      <c r="A29" s="69">
        <v>16</v>
      </c>
      <c r="B29" s="68" t="s">
        <v>335</v>
      </c>
      <c r="C29" s="69" t="s">
        <v>61</v>
      </c>
      <c r="D29" s="131">
        <v>10</v>
      </c>
      <c r="E29" s="933"/>
      <c r="F29" s="67">
        <f t="shared" si="1"/>
        <v>0</v>
      </c>
      <c r="G29" s="66"/>
      <c r="H29" s="129"/>
    </row>
    <row r="30" spans="1:8" s="65" customFormat="1">
      <c r="A30" s="69">
        <v>17</v>
      </c>
      <c r="B30" s="68" t="s">
        <v>336</v>
      </c>
      <c r="C30" s="69" t="s">
        <v>61</v>
      </c>
      <c r="D30" s="131">
        <v>1</v>
      </c>
      <c r="E30" s="933"/>
      <c r="F30" s="67">
        <f t="shared" si="1"/>
        <v>0</v>
      </c>
      <c r="G30" s="66"/>
      <c r="H30" s="129"/>
    </row>
    <row r="31" spans="1:8" s="65" customFormat="1">
      <c r="A31" s="69">
        <v>18</v>
      </c>
      <c r="B31" s="68" t="s">
        <v>93</v>
      </c>
      <c r="C31" s="69" t="s">
        <v>61</v>
      </c>
      <c r="D31" s="131">
        <v>1</v>
      </c>
      <c r="E31" s="933"/>
      <c r="F31" s="67">
        <f t="shared" si="1"/>
        <v>0</v>
      </c>
      <c r="G31" s="66"/>
      <c r="H31" s="129"/>
    </row>
    <row r="32" spans="1:8" s="65" customFormat="1">
      <c r="A32" s="69">
        <v>19</v>
      </c>
      <c r="B32" s="68" t="s">
        <v>337</v>
      </c>
      <c r="C32" s="69" t="s">
        <v>61</v>
      </c>
      <c r="D32" s="131">
        <v>1</v>
      </c>
      <c r="E32" s="933"/>
      <c r="F32" s="67">
        <f t="shared" si="1"/>
        <v>0</v>
      </c>
      <c r="G32" s="66"/>
      <c r="H32" s="129"/>
    </row>
    <row r="33" spans="1:8" s="65" customFormat="1">
      <c r="A33" s="69">
        <v>20</v>
      </c>
      <c r="B33" s="68" t="s">
        <v>338</v>
      </c>
      <c r="C33" s="69" t="s">
        <v>61</v>
      </c>
      <c r="D33" s="131">
        <v>2</v>
      </c>
      <c r="E33" s="933"/>
      <c r="F33" s="67">
        <f t="shared" si="1"/>
        <v>0</v>
      </c>
      <c r="G33" s="66"/>
      <c r="H33" s="129"/>
    </row>
    <row r="34" spans="1:8" s="65" customFormat="1">
      <c r="A34" s="69">
        <v>21</v>
      </c>
      <c r="B34" s="68" t="s">
        <v>339</v>
      </c>
      <c r="C34" s="69" t="s">
        <v>61</v>
      </c>
      <c r="D34" s="131">
        <v>1</v>
      </c>
      <c r="E34" s="933"/>
      <c r="F34" s="67">
        <f t="shared" si="1"/>
        <v>0</v>
      </c>
      <c r="G34" s="66"/>
      <c r="H34" s="66"/>
    </row>
    <row r="35" spans="1:8" s="65" customFormat="1">
      <c r="A35" s="69">
        <v>22</v>
      </c>
      <c r="B35" s="68" t="s">
        <v>340</v>
      </c>
      <c r="C35" s="69" t="s">
        <v>61</v>
      </c>
      <c r="D35" s="131">
        <v>1</v>
      </c>
      <c r="E35" s="933"/>
      <c r="F35" s="67">
        <f t="shared" si="1"/>
        <v>0</v>
      </c>
      <c r="G35" s="66"/>
      <c r="H35" s="129"/>
    </row>
    <row r="36" spans="1:8" s="65" customFormat="1">
      <c r="A36" s="69">
        <v>23</v>
      </c>
      <c r="B36" s="70" t="s">
        <v>341</v>
      </c>
      <c r="C36" s="69" t="s">
        <v>61</v>
      </c>
      <c r="D36" s="131">
        <v>3</v>
      </c>
      <c r="E36" s="933"/>
      <c r="F36" s="67">
        <f t="shared" si="1"/>
        <v>0</v>
      </c>
      <c r="G36" s="66"/>
      <c r="H36" s="66"/>
    </row>
    <row r="37" spans="1:8" s="65" customFormat="1">
      <c r="A37" s="69">
        <v>24</v>
      </c>
      <c r="B37" s="64" t="s">
        <v>342</v>
      </c>
      <c r="C37" s="69" t="s">
        <v>61</v>
      </c>
      <c r="D37" s="131">
        <v>1</v>
      </c>
      <c r="E37" s="935"/>
      <c r="F37" s="67">
        <f t="shared" si="1"/>
        <v>0</v>
      </c>
      <c r="G37" s="66"/>
      <c r="H37" s="66"/>
    </row>
    <row r="38" spans="1:8" s="65" customFormat="1">
      <c r="A38" s="69">
        <v>25</v>
      </c>
      <c r="B38" s="64" t="s">
        <v>343</v>
      </c>
      <c r="C38" s="69" t="s">
        <v>61</v>
      </c>
      <c r="D38" s="131">
        <v>1</v>
      </c>
      <c r="E38" s="935"/>
      <c r="F38" s="67">
        <f t="shared" si="1"/>
        <v>0</v>
      </c>
      <c r="G38" s="66"/>
      <c r="H38" s="66"/>
    </row>
    <row r="39" spans="1:8" s="65" customFormat="1">
      <c r="A39" s="69">
        <v>26</v>
      </c>
      <c r="B39" s="64" t="s">
        <v>344</v>
      </c>
      <c r="C39" s="69" t="s">
        <v>61</v>
      </c>
      <c r="D39" s="131">
        <v>1</v>
      </c>
      <c r="E39" s="935"/>
      <c r="F39" s="67">
        <f t="shared" si="1"/>
        <v>0</v>
      </c>
      <c r="G39" s="66"/>
      <c r="H39" s="66"/>
    </row>
    <row r="40" spans="1:8" s="128" customFormat="1">
      <c r="A40" s="69">
        <v>27</v>
      </c>
      <c r="B40" s="70" t="s">
        <v>92</v>
      </c>
      <c r="C40" s="69" t="s">
        <v>55</v>
      </c>
      <c r="D40" s="131">
        <v>1</v>
      </c>
      <c r="E40" s="933"/>
      <c r="F40" s="67">
        <f t="shared" si="1"/>
        <v>0</v>
      </c>
      <c r="G40" s="129"/>
      <c r="H40" s="129"/>
    </row>
    <row r="41" spans="1:8" s="133" customFormat="1" ht="25.5">
      <c r="A41" s="69">
        <v>28</v>
      </c>
      <c r="B41" s="70" t="s">
        <v>345</v>
      </c>
      <c r="C41" s="69" t="s">
        <v>91</v>
      </c>
      <c r="D41" s="131">
        <v>1</v>
      </c>
      <c r="E41" s="933"/>
      <c r="F41" s="67">
        <f t="shared" si="1"/>
        <v>0</v>
      </c>
    </row>
    <row r="42" spans="1:8" s="128" customFormat="1">
      <c r="A42" s="69">
        <v>29</v>
      </c>
      <c r="B42" s="68" t="s">
        <v>90</v>
      </c>
      <c r="C42" s="69" t="s">
        <v>55</v>
      </c>
      <c r="D42" s="131">
        <v>1</v>
      </c>
      <c r="E42" s="933"/>
      <c r="F42" s="67">
        <f t="shared" si="1"/>
        <v>0</v>
      </c>
      <c r="G42" s="129"/>
      <c r="H42" s="129"/>
    </row>
    <row r="43" spans="1:8" s="65" customFormat="1" ht="38.25">
      <c r="A43" s="69">
        <v>30</v>
      </c>
      <c r="B43" s="70" t="s">
        <v>1177</v>
      </c>
      <c r="C43" s="69" t="s">
        <v>52</v>
      </c>
      <c r="D43" s="131">
        <v>2</v>
      </c>
      <c r="E43" s="67"/>
      <c r="F43" s="67">
        <f>SUM(F14:F42)*0.02</f>
        <v>0</v>
      </c>
      <c r="G43" s="66"/>
      <c r="H43" s="66"/>
    </row>
    <row r="44" spans="1:8" s="128" customFormat="1" ht="13.5" thickBot="1">
      <c r="A44" s="303"/>
      <c r="B44" s="304" t="s">
        <v>346</v>
      </c>
      <c r="C44" s="305"/>
      <c r="D44" s="304">
        <v>1</v>
      </c>
      <c r="E44" s="306"/>
      <c r="F44" s="130">
        <f>SUM(F14:F43)</f>
        <v>0</v>
      </c>
      <c r="G44" s="129"/>
      <c r="H44" s="129"/>
    </row>
    <row r="45" spans="1:8" s="296" customFormat="1" ht="13.5" thickBot="1">
      <c r="A45" s="307"/>
      <c r="B45" s="308"/>
      <c r="C45" s="309"/>
      <c r="D45" s="310"/>
      <c r="E45" s="311"/>
      <c r="F45" s="312"/>
      <c r="G45" s="313"/>
    </row>
    <row r="46" spans="1:8" s="296" customFormat="1" ht="14.25" thickTop="1" thickBot="1">
      <c r="A46" s="314"/>
      <c r="B46" s="315" t="s">
        <v>347</v>
      </c>
      <c r="C46" s="316"/>
      <c r="D46" s="317"/>
      <c r="E46" s="318"/>
      <c r="F46" s="318">
        <f>F11+F44</f>
        <v>0</v>
      </c>
      <c r="G46" s="313"/>
    </row>
    <row r="47" spans="1:8" s="128" customFormat="1">
      <c r="A47" s="69"/>
      <c r="B47" s="137"/>
      <c r="C47" s="138"/>
      <c r="D47" s="137"/>
      <c r="E47" s="136"/>
      <c r="F47" s="319"/>
      <c r="G47" s="129"/>
      <c r="H47" s="129"/>
    </row>
    <row r="48" spans="1:8">
      <c r="B48" s="65"/>
    </row>
    <row r="49" spans="2:2">
      <c r="B49" s="65"/>
    </row>
    <row r="50" spans="2:2">
      <c r="B50" s="65"/>
    </row>
    <row r="51" spans="2:2">
      <c r="B51" s="65"/>
    </row>
    <row r="52" spans="2:2">
      <c r="B52" s="65"/>
    </row>
    <row r="53" spans="2:2">
      <c r="B53" s="65"/>
    </row>
    <row r="54" spans="2:2">
      <c r="B54" s="65"/>
    </row>
    <row r="55" spans="2:2">
      <c r="B55" s="65"/>
    </row>
    <row r="56" spans="2:2">
      <c r="B56" s="65"/>
    </row>
    <row r="57" spans="2:2">
      <c r="B57" s="65"/>
    </row>
    <row r="58" spans="2:2">
      <c r="B58" s="65"/>
    </row>
    <row r="59" spans="2:2">
      <c r="B59" s="65"/>
    </row>
    <row r="60" spans="2:2">
      <c r="B60" s="65"/>
    </row>
    <row r="61" spans="2:2">
      <c r="B61" s="65"/>
    </row>
    <row r="62" spans="2:2">
      <c r="B62" s="65"/>
    </row>
    <row r="63" spans="2:2">
      <c r="B63" s="65"/>
    </row>
    <row r="64" spans="2:2">
      <c r="B64" s="65"/>
    </row>
    <row r="65" spans="2:2">
      <c r="B65" s="65"/>
    </row>
    <row r="66" spans="2:2">
      <c r="B66" s="65"/>
    </row>
    <row r="67" spans="2:2">
      <c r="B67" s="65"/>
    </row>
    <row r="68" spans="2:2">
      <c r="B68" s="65"/>
    </row>
    <row r="69" spans="2:2">
      <c r="B69" s="65"/>
    </row>
    <row r="70" spans="2:2">
      <c r="B70" s="65"/>
    </row>
    <row r="71" spans="2:2">
      <c r="B71" s="65"/>
    </row>
    <row r="72" spans="2:2">
      <c r="B72" s="65"/>
    </row>
    <row r="73" spans="2:2">
      <c r="B73" s="65"/>
    </row>
    <row r="74" spans="2:2">
      <c r="B74" s="65"/>
    </row>
    <row r="75" spans="2:2">
      <c r="B75" s="65"/>
    </row>
    <row r="76" spans="2:2">
      <c r="B76" s="65"/>
    </row>
    <row r="77" spans="2:2">
      <c r="B77" s="65"/>
    </row>
    <row r="78" spans="2:2">
      <c r="B78" s="65"/>
    </row>
    <row r="79" spans="2:2">
      <c r="B79" s="65"/>
    </row>
    <row r="80" spans="2:2">
      <c r="B80" s="65"/>
    </row>
    <row r="81" spans="2:2">
      <c r="B81" s="65"/>
    </row>
    <row r="82" spans="2:2">
      <c r="B82" s="65"/>
    </row>
    <row r="83" spans="2:2">
      <c r="B83" s="65"/>
    </row>
    <row r="84" spans="2:2">
      <c r="B84" s="65"/>
    </row>
    <row r="85" spans="2:2">
      <c r="B85" s="65"/>
    </row>
    <row r="86" spans="2:2">
      <c r="B86" s="65"/>
    </row>
    <row r="87" spans="2:2">
      <c r="B87" s="65"/>
    </row>
    <row r="88" spans="2:2">
      <c r="B88" s="65"/>
    </row>
    <row r="89" spans="2:2">
      <c r="B89" s="65"/>
    </row>
    <row r="90" spans="2:2">
      <c r="B90" s="65"/>
    </row>
    <row r="91" spans="2:2">
      <c r="B91" s="65"/>
    </row>
    <row r="92" spans="2:2">
      <c r="B92" s="65"/>
    </row>
    <row r="93" spans="2:2">
      <c r="B93" s="65"/>
    </row>
    <row r="94" spans="2:2">
      <c r="B94" s="65"/>
    </row>
    <row r="95" spans="2:2">
      <c r="B95" s="65"/>
    </row>
    <row r="96" spans="2:2">
      <c r="B96" s="65"/>
    </row>
    <row r="97" spans="2:2">
      <c r="B97" s="65"/>
    </row>
    <row r="98" spans="2:2">
      <c r="B98" s="65"/>
    </row>
    <row r="99" spans="2:2">
      <c r="B99" s="65"/>
    </row>
    <row r="100" spans="2:2">
      <c r="B100" s="65"/>
    </row>
    <row r="101" spans="2:2">
      <c r="B101" s="65"/>
    </row>
    <row r="102" spans="2:2">
      <c r="B102" s="65"/>
    </row>
    <row r="103" spans="2:2">
      <c r="B103" s="65"/>
    </row>
    <row r="104" spans="2:2">
      <c r="B104" s="65"/>
    </row>
    <row r="105" spans="2:2">
      <c r="B105" s="65"/>
    </row>
    <row r="106" spans="2:2">
      <c r="B106" s="65"/>
    </row>
    <row r="107" spans="2:2">
      <c r="B107" s="65"/>
    </row>
    <row r="108" spans="2:2">
      <c r="B108" s="65"/>
    </row>
    <row r="109" spans="2:2">
      <c r="B109" s="65"/>
    </row>
    <row r="110" spans="2:2">
      <c r="B110" s="65"/>
    </row>
    <row r="111" spans="2:2">
      <c r="B111" s="65"/>
    </row>
    <row r="112" spans="2:2">
      <c r="B112" s="65"/>
    </row>
    <row r="113" spans="2:2">
      <c r="B113" s="65"/>
    </row>
    <row r="114" spans="2:2">
      <c r="B114" s="65"/>
    </row>
    <row r="115" spans="2:2">
      <c r="B115" s="65"/>
    </row>
    <row r="116" spans="2:2">
      <c r="B116" s="65"/>
    </row>
    <row r="117" spans="2:2">
      <c r="B117" s="65"/>
    </row>
    <row r="118" spans="2:2">
      <c r="B118" s="65"/>
    </row>
    <row r="119" spans="2:2">
      <c r="B119" s="65"/>
    </row>
    <row r="120" spans="2:2">
      <c r="B120" s="65"/>
    </row>
    <row r="121" spans="2:2">
      <c r="B121" s="65"/>
    </row>
    <row r="122" spans="2:2">
      <c r="B122" s="65"/>
    </row>
    <row r="123" spans="2:2">
      <c r="B123" s="65"/>
    </row>
    <row r="124" spans="2:2">
      <c r="B124" s="65"/>
    </row>
    <row r="125" spans="2:2">
      <c r="B125" s="65"/>
    </row>
    <row r="126" spans="2:2">
      <c r="B126" s="65"/>
    </row>
    <row r="127" spans="2:2">
      <c r="B127" s="65"/>
    </row>
    <row r="128" spans="2:2">
      <c r="B128" s="65"/>
    </row>
    <row r="129" spans="2:2">
      <c r="B129" s="65"/>
    </row>
    <row r="130" spans="2:2">
      <c r="B130" s="65"/>
    </row>
    <row r="131" spans="2:2">
      <c r="B131" s="65"/>
    </row>
    <row r="132" spans="2:2">
      <c r="B132" s="65"/>
    </row>
    <row r="133" spans="2:2">
      <c r="B133" s="65"/>
    </row>
    <row r="134" spans="2:2">
      <c r="B134" s="65"/>
    </row>
    <row r="135" spans="2:2">
      <c r="B135" s="65"/>
    </row>
    <row r="136" spans="2:2">
      <c r="B136" s="65"/>
    </row>
    <row r="137" spans="2:2">
      <c r="B137" s="65"/>
    </row>
    <row r="138" spans="2:2">
      <c r="B138" s="65"/>
    </row>
    <row r="139" spans="2:2">
      <c r="B139" s="65"/>
    </row>
    <row r="140" spans="2:2">
      <c r="B140" s="65"/>
    </row>
    <row r="141" spans="2:2">
      <c r="B141" s="65"/>
    </row>
    <row r="142" spans="2:2">
      <c r="B142" s="65"/>
    </row>
    <row r="143" spans="2:2">
      <c r="B143" s="65"/>
    </row>
    <row r="144" spans="2:2">
      <c r="B144" s="65"/>
    </row>
    <row r="145" spans="2:2">
      <c r="B145" s="65"/>
    </row>
    <row r="146" spans="2:2">
      <c r="B146" s="65"/>
    </row>
    <row r="147" spans="2:2">
      <c r="B147" s="65"/>
    </row>
    <row r="148" spans="2:2">
      <c r="B148" s="65"/>
    </row>
    <row r="149" spans="2:2">
      <c r="B149" s="65"/>
    </row>
    <row r="150" spans="2:2">
      <c r="B150" s="65"/>
    </row>
    <row r="151" spans="2:2">
      <c r="B151" s="65"/>
    </row>
    <row r="152" spans="2:2">
      <c r="B152" s="65"/>
    </row>
    <row r="153" spans="2:2">
      <c r="B153" s="65"/>
    </row>
    <row r="154" spans="2:2">
      <c r="B154" s="65"/>
    </row>
    <row r="155" spans="2:2">
      <c r="B155" s="65"/>
    </row>
    <row r="156" spans="2:2">
      <c r="B156" s="65"/>
    </row>
    <row r="157" spans="2:2">
      <c r="B157" s="65"/>
    </row>
    <row r="158" spans="2:2">
      <c r="B158" s="65"/>
    </row>
    <row r="159" spans="2:2">
      <c r="B159" s="65"/>
    </row>
    <row r="160" spans="2:2">
      <c r="B160" s="65"/>
    </row>
    <row r="161" spans="2:2">
      <c r="B161" s="65"/>
    </row>
    <row r="162" spans="2:2">
      <c r="B162" s="65"/>
    </row>
    <row r="163" spans="2:2">
      <c r="B163" s="65"/>
    </row>
    <row r="164" spans="2:2">
      <c r="B164" s="65"/>
    </row>
    <row r="165" spans="2:2">
      <c r="B165" s="65"/>
    </row>
    <row r="166" spans="2:2">
      <c r="B166" s="65"/>
    </row>
    <row r="167" spans="2:2">
      <c r="B167" s="65"/>
    </row>
    <row r="168" spans="2:2">
      <c r="B168" s="65"/>
    </row>
    <row r="169" spans="2:2">
      <c r="B169" s="65"/>
    </row>
    <row r="170" spans="2:2">
      <c r="B170" s="65"/>
    </row>
    <row r="171" spans="2:2">
      <c r="B171" s="65"/>
    </row>
    <row r="172" spans="2:2">
      <c r="B172" s="65"/>
    </row>
    <row r="173" spans="2:2">
      <c r="B173" s="65"/>
    </row>
    <row r="174" spans="2:2">
      <c r="B174" s="65"/>
    </row>
    <row r="175" spans="2:2">
      <c r="B175" s="65"/>
    </row>
    <row r="176" spans="2:2">
      <c r="B176" s="65"/>
    </row>
    <row r="177" spans="2:2">
      <c r="B177" s="65"/>
    </row>
    <row r="178" spans="2:2">
      <c r="B178" s="65"/>
    </row>
    <row r="179" spans="2:2">
      <c r="B179" s="65"/>
    </row>
    <row r="180" spans="2:2">
      <c r="B180" s="65"/>
    </row>
    <row r="181" spans="2:2">
      <c r="B181" s="65"/>
    </row>
    <row r="182" spans="2:2">
      <c r="B182" s="65"/>
    </row>
    <row r="183" spans="2:2">
      <c r="B183" s="65"/>
    </row>
    <row r="184" spans="2:2">
      <c r="B184" s="65"/>
    </row>
    <row r="185" spans="2:2">
      <c r="B185" s="65"/>
    </row>
    <row r="186" spans="2:2">
      <c r="B186" s="65"/>
    </row>
    <row r="187" spans="2:2">
      <c r="B187" s="65"/>
    </row>
    <row r="188" spans="2:2">
      <c r="B188" s="65"/>
    </row>
    <row r="189" spans="2:2">
      <c r="B189" s="65"/>
    </row>
    <row r="190" spans="2:2">
      <c r="B190" s="65"/>
    </row>
    <row r="191" spans="2:2">
      <c r="B191" s="65"/>
    </row>
    <row r="192" spans="2:2">
      <c r="B192" s="65"/>
    </row>
    <row r="193" spans="2:2">
      <c r="B193" s="65"/>
    </row>
    <row r="194" spans="2:2">
      <c r="B194" s="65"/>
    </row>
    <row r="195" spans="2:2">
      <c r="B195" s="65"/>
    </row>
    <row r="196" spans="2:2">
      <c r="B196" s="65"/>
    </row>
    <row r="197" spans="2:2">
      <c r="B197" s="65"/>
    </row>
    <row r="198" spans="2:2">
      <c r="B198" s="65"/>
    </row>
    <row r="199" spans="2:2">
      <c r="B199" s="65"/>
    </row>
    <row r="200" spans="2:2">
      <c r="B200" s="65"/>
    </row>
    <row r="201" spans="2:2">
      <c r="B201" s="65"/>
    </row>
    <row r="202" spans="2:2">
      <c r="B202" s="65"/>
    </row>
    <row r="203" spans="2:2">
      <c r="B203" s="65"/>
    </row>
    <row r="204" spans="2:2">
      <c r="B204" s="65"/>
    </row>
    <row r="205" spans="2:2">
      <c r="B205" s="65"/>
    </row>
    <row r="206" spans="2:2">
      <c r="B206" s="65"/>
    </row>
    <row r="207" spans="2:2">
      <c r="B207" s="65"/>
    </row>
    <row r="208" spans="2:2">
      <c r="B208" s="65"/>
    </row>
    <row r="209" spans="2:2">
      <c r="B209" s="65"/>
    </row>
    <row r="210" spans="2:2">
      <c r="B210" s="65"/>
    </row>
    <row r="211" spans="2:2">
      <c r="B211" s="65"/>
    </row>
    <row r="212" spans="2:2">
      <c r="B212" s="65"/>
    </row>
    <row r="213" spans="2:2">
      <c r="B213" s="65"/>
    </row>
    <row r="214" spans="2:2">
      <c r="B214" s="65"/>
    </row>
    <row r="215" spans="2:2">
      <c r="B215" s="65"/>
    </row>
    <row r="216" spans="2:2">
      <c r="B216" s="65"/>
    </row>
    <row r="217" spans="2:2">
      <c r="B217" s="65"/>
    </row>
    <row r="218" spans="2:2">
      <c r="B218" s="65"/>
    </row>
    <row r="219" spans="2:2">
      <c r="B219" s="65"/>
    </row>
    <row r="220" spans="2:2">
      <c r="B220" s="65"/>
    </row>
    <row r="221" spans="2:2">
      <c r="B221" s="65"/>
    </row>
    <row r="222" spans="2:2">
      <c r="B222" s="65"/>
    </row>
    <row r="223" spans="2:2">
      <c r="B223" s="65"/>
    </row>
    <row r="224" spans="2:2">
      <c r="B224" s="65"/>
    </row>
    <row r="225" spans="2:2">
      <c r="B225" s="65"/>
    </row>
    <row r="226" spans="2:2">
      <c r="B226" s="65"/>
    </row>
    <row r="227" spans="2:2">
      <c r="B227" s="65"/>
    </row>
    <row r="228" spans="2:2">
      <c r="B228" s="65"/>
    </row>
    <row r="229" spans="2:2">
      <c r="B229" s="65"/>
    </row>
    <row r="230" spans="2:2">
      <c r="B230" s="65"/>
    </row>
    <row r="231" spans="2:2">
      <c r="B231" s="65"/>
    </row>
    <row r="232" spans="2:2">
      <c r="B232" s="65"/>
    </row>
    <row r="233" spans="2:2">
      <c r="B233" s="65"/>
    </row>
    <row r="234" spans="2:2">
      <c r="B234" s="65"/>
    </row>
    <row r="235" spans="2:2">
      <c r="B235" s="65"/>
    </row>
  </sheetData>
  <sheetProtection algorithmName="SHA-512" hashValue="sV3f0f2drnEldjMfMcCvmjjK9P99oFYSHsjyN3EmIruZB1RcQCmVVwFdwmrUDAM17VwJPWY5vN0nFy7I5BKQ9w==" saltValue="rOGncCgNdSABMJ5OE/KeNg==" spinCount="100000" sheet="1" objects="1" scenarios="1"/>
  <mergeCells count="6">
    <mergeCell ref="A6:C6"/>
    <mergeCell ref="A1:D1"/>
    <mergeCell ref="A2:C2"/>
    <mergeCell ref="A3:B3"/>
    <mergeCell ref="B4:F4"/>
    <mergeCell ref="A5:B5"/>
  </mergeCells>
  <printOptions gridLines="1"/>
  <pageMargins left="0.78740157480314965" right="0.39370078740157483" top="1.1811023622047245" bottom="0.98425196850393704" header="0.39370078740157483" footer="0.51181102362204722"/>
  <pageSetup paperSize="9" scale="86" orientation="portrait" horizontalDpi="4294967295" verticalDpi="360" r:id="rId1"/>
  <headerFooter alignWithMargins="0">
    <oddHeader>&amp;L&amp;8&amp;G&amp;C&amp;8
MM-BIRO d.o.o. Ulica tolminskih puntarjev 4, 5000 Nova Gorica,  
tel: 05 333-49-40, fax: 05 333-49-39,  
e.mail: mm.biro@siol.net, http://www.mm-biro.si</oddHeader>
    <oddFooter>&amp;L&amp;8Mapa: 4&amp;R&amp;8Stran: &amp;P/&amp;N</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AV179"/>
  <sheetViews>
    <sheetView view="pageBreakPreview" topLeftCell="A43" zoomScaleNormal="100" zoomScaleSheetLayoutView="100" workbookViewId="0">
      <selection activeCell="E44" sqref="E44"/>
    </sheetView>
  </sheetViews>
  <sheetFormatPr defaultRowHeight="12.75"/>
  <cols>
    <col min="1" max="1" width="8.85546875" style="147" bestFit="1" customWidth="1"/>
    <col min="2" max="2" width="55.5703125" style="147" customWidth="1"/>
    <col min="3" max="3" width="6.7109375" style="146" bestFit="1" customWidth="1"/>
    <col min="4" max="4" width="8.85546875" style="142" bestFit="1" customWidth="1"/>
    <col min="5" max="5" width="11.5703125" style="142" bestFit="1" customWidth="1"/>
    <col min="6" max="6" width="10.140625" style="142" bestFit="1" customWidth="1"/>
    <col min="7" max="7" width="11.5703125" style="142" bestFit="1" customWidth="1"/>
    <col min="8" max="8" width="11.140625" style="145" bestFit="1" customWidth="1"/>
    <col min="9" max="9" width="9.140625" style="144"/>
    <col min="10" max="10" width="9.140625" style="143"/>
    <col min="11" max="11" width="9.140625" style="142"/>
    <col min="12" max="12" width="34.28515625" style="142" customWidth="1"/>
    <col min="13" max="256" width="9.140625" style="142"/>
    <col min="257" max="257" width="8.85546875" style="142" bestFit="1" customWidth="1"/>
    <col min="258" max="258" width="55.5703125" style="142" customWidth="1"/>
    <col min="259" max="259" width="6.7109375" style="142" bestFit="1" customWidth="1"/>
    <col min="260" max="260" width="8.85546875" style="142" bestFit="1" customWidth="1"/>
    <col min="261" max="261" width="11.5703125" style="142" bestFit="1" customWidth="1"/>
    <col min="262" max="262" width="10.140625" style="142" bestFit="1" customWidth="1"/>
    <col min="263" max="263" width="11.5703125" style="142" bestFit="1" customWidth="1"/>
    <col min="264" max="264" width="11.140625" style="142" bestFit="1" customWidth="1"/>
    <col min="265" max="267" width="9.140625" style="142"/>
    <col min="268" max="268" width="34.28515625" style="142" customWidth="1"/>
    <col min="269" max="512" width="9.140625" style="142"/>
    <col min="513" max="513" width="8.85546875" style="142" bestFit="1" customWidth="1"/>
    <col min="514" max="514" width="55.5703125" style="142" customWidth="1"/>
    <col min="515" max="515" width="6.7109375" style="142" bestFit="1" customWidth="1"/>
    <col min="516" max="516" width="8.85546875" style="142" bestFit="1" customWidth="1"/>
    <col min="517" max="517" width="11.5703125" style="142" bestFit="1" customWidth="1"/>
    <col min="518" max="518" width="10.140625" style="142" bestFit="1" customWidth="1"/>
    <col min="519" max="519" width="11.5703125" style="142" bestFit="1" customWidth="1"/>
    <col min="520" max="520" width="11.140625" style="142" bestFit="1" customWidth="1"/>
    <col min="521" max="523" width="9.140625" style="142"/>
    <col min="524" max="524" width="34.28515625" style="142" customWidth="1"/>
    <col min="525" max="768" width="9.140625" style="142"/>
    <col min="769" max="769" width="8.85546875" style="142" bestFit="1" customWidth="1"/>
    <col min="770" max="770" width="55.5703125" style="142" customWidth="1"/>
    <col min="771" max="771" width="6.7109375" style="142" bestFit="1" customWidth="1"/>
    <col min="772" max="772" width="8.85546875" style="142" bestFit="1" customWidth="1"/>
    <col min="773" max="773" width="11.5703125" style="142" bestFit="1" customWidth="1"/>
    <col min="774" max="774" width="10.140625" style="142" bestFit="1" customWidth="1"/>
    <col min="775" max="775" width="11.5703125" style="142" bestFit="1" customWidth="1"/>
    <col min="776" max="776" width="11.140625" style="142" bestFit="1" customWidth="1"/>
    <col min="777" max="779" width="9.140625" style="142"/>
    <col min="780" max="780" width="34.28515625" style="142" customWidth="1"/>
    <col min="781" max="1024" width="9.140625" style="142"/>
    <col min="1025" max="1025" width="8.85546875" style="142" bestFit="1" customWidth="1"/>
    <col min="1026" max="1026" width="55.5703125" style="142" customWidth="1"/>
    <col min="1027" max="1027" width="6.7109375" style="142" bestFit="1" customWidth="1"/>
    <col min="1028" max="1028" width="8.85546875" style="142" bestFit="1" customWidth="1"/>
    <col min="1029" max="1029" width="11.5703125" style="142" bestFit="1" customWidth="1"/>
    <col min="1030" max="1030" width="10.140625" style="142" bestFit="1" customWidth="1"/>
    <col min="1031" max="1031" width="11.5703125" style="142" bestFit="1" customWidth="1"/>
    <col min="1032" max="1032" width="11.140625" style="142" bestFit="1" customWidth="1"/>
    <col min="1033" max="1035" width="9.140625" style="142"/>
    <col min="1036" max="1036" width="34.28515625" style="142" customWidth="1"/>
    <col min="1037" max="1280" width="9.140625" style="142"/>
    <col min="1281" max="1281" width="8.85546875" style="142" bestFit="1" customWidth="1"/>
    <col min="1282" max="1282" width="55.5703125" style="142" customWidth="1"/>
    <col min="1283" max="1283" width="6.7109375" style="142" bestFit="1" customWidth="1"/>
    <col min="1284" max="1284" width="8.85546875" style="142" bestFit="1" customWidth="1"/>
    <col min="1285" max="1285" width="11.5703125" style="142" bestFit="1" customWidth="1"/>
    <col min="1286" max="1286" width="10.140625" style="142" bestFit="1" customWidth="1"/>
    <col min="1287" max="1287" width="11.5703125" style="142" bestFit="1" customWidth="1"/>
    <col min="1288" max="1288" width="11.140625" style="142" bestFit="1" customWidth="1"/>
    <col min="1289" max="1291" width="9.140625" style="142"/>
    <col min="1292" max="1292" width="34.28515625" style="142" customWidth="1"/>
    <col min="1293" max="1536" width="9.140625" style="142"/>
    <col min="1537" max="1537" width="8.85546875" style="142" bestFit="1" customWidth="1"/>
    <col min="1538" max="1538" width="55.5703125" style="142" customWidth="1"/>
    <col min="1539" max="1539" width="6.7109375" style="142" bestFit="1" customWidth="1"/>
    <col min="1540" max="1540" width="8.85546875" style="142" bestFit="1" customWidth="1"/>
    <col min="1541" max="1541" width="11.5703125" style="142" bestFit="1" customWidth="1"/>
    <col min="1542" max="1542" width="10.140625" style="142" bestFit="1" customWidth="1"/>
    <col min="1543" max="1543" width="11.5703125" style="142" bestFit="1" customWidth="1"/>
    <col min="1544" max="1544" width="11.140625" style="142" bestFit="1" customWidth="1"/>
    <col min="1545" max="1547" width="9.140625" style="142"/>
    <col min="1548" max="1548" width="34.28515625" style="142" customWidth="1"/>
    <col min="1549" max="1792" width="9.140625" style="142"/>
    <col min="1793" max="1793" width="8.85546875" style="142" bestFit="1" customWidth="1"/>
    <col min="1794" max="1794" width="55.5703125" style="142" customWidth="1"/>
    <col min="1795" max="1795" width="6.7109375" style="142" bestFit="1" customWidth="1"/>
    <col min="1796" max="1796" width="8.85546875" style="142" bestFit="1" customWidth="1"/>
    <col min="1797" max="1797" width="11.5703125" style="142" bestFit="1" customWidth="1"/>
    <col min="1798" max="1798" width="10.140625" style="142" bestFit="1" customWidth="1"/>
    <col min="1799" max="1799" width="11.5703125" style="142" bestFit="1" customWidth="1"/>
    <col min="1800" max="1800" width="11.140625" style="142" bestFit="1" customWidth="1"/>
    <col min="1801" max="1803" width="9.140625" style="142"/>
    <col min="1804" max="1804" width="34.28515625" style="142" customWidth="1"/>
    <col min="1805" max="2048" width="9.140625" style="142"/>
    <col min="2049" max="2049" width="8.85546875" style="142" bestFit="1" customWidth="1"/>
    <col min="2050" max="2050" width="55.5703125" style="142" customWidth="1"/>
    <col min="2051" max="2051" width="6.7109375" style="142" bestFit="1" customWidth="1"/>
    <col min="2052" max="2052" width="8.85546875" style="142" bestFit="1" customWidth="1"/>
    <col min="2053" max="2053" width="11.5703125" style="142" bestFit="1" customWidth="1"/>
    <col min="2054" max="2054" width="10.140625" style="142" bestFit="1" customWidth="1"/>
    <col min="2055" max="2055" width="11.5703125" style="142" bestFit="1" customWidth="1"/>
    <col min="2056" max="2056" width="11.140625" style="142" bestFit="1" customWidth="1"/>
    <col min="2057" max="2059" width="9.140625" style="142"/>
    <col min="2060" max="2060" width="34.28515625" style="142" customWidth="1"/>
    <col min="2061" max="2304" width="9.140625" style="142"/>
    <col min="2305" max="2305" width="8.85546875" style="142" bestFit="1" customWidth="1"/>
    <col min="2306" max="2306" width="55.5703125" style="142" customWidth="1"/>
    <col min="2307" max="2307" width="6.7109375" style="142" bestFit="1" customWidth="1"/>
    <col min="2308" max="2308" width="8.85546875" style="142" bestFit="1" customWidth="1"/>
    <col min="2309" max="2309" width="11.5703125" style="142" bestFit="1" customWidth="1"/>
    <col min="2310" max="2310" width="10.140625" style="142" bestFit="1" customWidth="1"/>
    <col min="2311" max="2311" width="11.5703125" style="142" bestFit="1" customWidth="1"/>
    <col min="2312" max="2312" width="11.140625" style="142" bestFit="1" customWidth="1"/>
    <col min="2313" max="2315" width="9.140625" style="142"/>
    <col min="2316" max="2316" width="34.28515625" style="142" customWidth="1"/>
    <col min="2317" max="2560" width="9.140625" style="142"/>
    <col min="2561" max="2561" width="8.85546875" style="142" bestFit="1" customWidth="1"/>
    <col min="2562" max="2562" width="55.5703125" style="142" customWidth="1"/>
    <col min="2563" max="2563" width="6.7109375" style="142" bestFit="1" customWidth="1"/>
    <col min="2564" max="2564" width="8.85546875" style="142" bestFit="1" customWidth="1"/>
    <col min="2565" max="2565" width="11.5703125" style="142" bestFit="1" customWidth="1"/>
    <col min="2566" max="2566" width="10.140625" style="142" bestFit="1" customWidth="1"/>
    <col min="2567" max="2567" width="11.5703125" style="142" bestFit="1" customWidth="1"/>
    <col min="2568" max="2568" width="11.140625" style="142" bestFit="1" customWidth="1"/>
    <col min="2569" max="2571" width="9.140625" style="142"/>
    <col min="2572" max="2572" width="34.28515625" style="142" customWidth="1"/>
    <col min="2573" max="2816" width="9.140625" style="142"/>
    <col min="2817" max="2817" width="8.85546875" style="142" bestFit="1" customWidth="1"/>
    <col min="2818" max="2818" width="55.5703125" style="142" customWidth="1"/>
    <col min="2819" max="2819" width="6.7109375" style="142" bestFit="1" customWidth="1"/>
    <col min="2820" max="2820" width="8.85546875" style="142" bestFit="1" customWidth="1"/>
    <col min="2821" max="2821" width="11.5703125" style="142" bestFit="1" customWidth="1"/>
    <col min="2822" max="2822" width="10.140625" style="142" bestFit="1" customWidth="1"/>
    <col min="2823" max="2823" width="11.5703125" style="142" bestFit="1" customWidth="1"/>
    <col min="2824" max="2824" width="11.140625" style="142" bestFit="1" customWidth="1"/>
    <col min="2825" max="2827" width="9.140625" style="142"/>
    <col min="2828" max="2828" width="34.28515625" style="142" customWidth="1"/>
    <col min="2829" max="3072" width="9.140625" style="142"/>
    <col min="3073" max="3073" width="8.85546875" style="142" bestFit="1" customWidth="1"/>
    <col min="3074" max="3074" width="55.5703125" style="142" customWidth="1"/>
    <col min="3075" max="3075" width="6.7109375" style="142" bestFit="1" customWidth="1"/>
    <col min="3076" max="3076" width="8.85546875" style="142" bestFit="1" customWidth="1"/>
    <col min="3077" max="3077" width="11.5703125" style="142" bestFit="1" customWidth="1"/>
    <col min="3078" max="3078" width="10.140625" style="142" bestFit="1" customWidth="1"/>
    <col min="3079" max="3079" width="11.5703125" style="142" bestFit="1" customWidth="1"/>
    <col min="3080" max="3080" width="11.140625" style="142" bestFit="1" customWidth="1"/>
    <col min="3081" max="3083" width="9.140625" style="142"/>
    <col min="3084" max="3084" width="34.28515625" style="142" customWidth="1"/>
    <col min="3085" max="3328" width="9.140625" style="142"/>
    <col min="3329" max="3329" width="8.85546875" style="142" bestFit="1" customWidth="1"/>
    <col min="3330" max="3330" width="55.5703125" style="142" customWidth="1"/>
    <col min="3331" max="3331" width="6.7109375" style="142" bestFit="1" customWidth="1"/>
    <col min="3332" max="3332" width="8.85546875" style="142" bestFit="1" customWidth="1"/>
    <col min="3333" max="3333" width="11.5703125" style="142" bestFit="1" customWidth="1"/>
    <col min="3334" max="3334" width="10.140625" style="142" bestFit="1" customWidth="1"/>
    <col min="3335" max="3335" width="11.5703125" style="142" bestFit="1" customWidth="1"/>
    <col min="3336" max="3336" width="11.140625" style="142" bestFit="1" customWidth="1"/>
    <col min="3337" max="3339" width="9.140625" style="142"/>
    <col min="3340" max="3340" width="34.28515625" style="142" customWidth="1"/>
    <col min="3341" max="3584" width="9.140625" style="142"/>
    <col min="3585" max="3585" width="8.85546875" style="142" bestFit="1" customWidth="1"/>
    <col min="3586" max="3586" width="55.5703125" style="142" customWidth="1"/>
    <col min="3587" max="3587" width="6.7109375" style="142" bestFit="1" customWidth="1"/>
    <col min="3588" max="3588" width="8.85546875" style="142" bestFit="1" customWidth="1"/>
    <col min="3589" max="3589" width="11.5703125" style="142" bestFit="1" customWidth="1"/>
    <col min="3590" max="3590" width="10.140625" style="142" bestFit="1" customWidth="1"/>
    <col min="3591" max="3591" width="11.5703125" style="142" bestFit="1" customWidth="1"/>
    <col min="3592" max="3592" width="11.140625" style="142" bestFit="1" customWidth="1"/>
    <col min="3593" max="3595" width="9.140625" style="142"/>
    <col min="3596" max="3596" width="34.28515625" style="142" customWidth="1"/>
    <col min="3597" max="3840" width="9.140625" style="142"/>
    <col min="3841" max="3841" width="8.85546875" style="142" bestFit="1" customWidth="1"/>
    <col min="3842" max="3842" width="55.5703125" style="142" customWidth="1"/>
    <col min="3843" max="3843" width="6.7109375" style="142" bestFit="1" customWidth="1"/>
    <col min="3844" max="3844" width="8.85546875" style="142" bestFit="1" customWidth="1"/>
    <col min="3845" max="3845" width="11.5703125" style="142" bestFit="1" customWidth="1"/>
    <col min="3846" max="3846" width="10.140625" style="142" bestFit="1" customWidth="1"/>
    <col min="3847" max="3847" width="11.5703125" style="142" bestFit="1" customWidth="1"/>
    <col min="3848" max="3848" width="11.140625" style="142" bestFit="1" customWidth="1"/>
    <col min="3849" max="3851" width="9.140625" style="142"/>
    <col min="3852" max="3852" width="34.28515625" style="142" customWidth="1"/>
    <col min="3853" max="4096" width="9.140625" style="142"/>
    <col min="4097" max="4097" width="8.85546875" style="142" bestFit="1" customWidth="1"/>
    <col min="4098" max="4098" width="55.5703125" style="142" customWidth="1"/>
    <col min="4099" max="4099" width="6.7109375" style="142" bestFit="1" customWidth="1"/>
    <col min="4100" max="4100" width="8.85546875" style="142" bestFit="1" customWidth="1"/>
    <col min="4101" max="4101" width="11.5703125" style="142" bestFit="1" customWidth="1"/>
    <col min="4102" max="4102" width="10.140625" style="142" bestFit="1" customWidth="1"/>
    <col min="4103" max="4103" width="11.5703125" style="142" bestFit="1" customWidth="1"/>
    <col min="4104" max="4104" width="11.140625" style="142" bestFit="1" customWidth="1"/>
    <col min="4105" max="4107" width="9.140625" style="142"/>
    <col min="4108" max="4108" width="34.28515625" style="142" customWidth="1"/>
    <col min="4109" max="4352" width="9.140625" style="142"/>
    <col min="4353" max="4353" width="8.85546875" style="142" bestFit="1" customWidth="1"/>
    <col min="4354" max="4354" width="55.5703125" style="142" customWidth="1"/>
    <col min="4355" max="4355" width="6.7109375" style="142" bestFit="1" customWidth="1"/>
    <col min="4356" max="4356" width="8.85546875" style="142" bestFit="1" customWidth="1"/>
    <col min="4357" max="4357" width="11.5703125" style="142" bestFit="1" customWidth="1"/>
    <col min="4358" max="4358" width="10.140625" style="142" bestFit="1" customWidth="1"/>
    <col min="4359" max="4359" width="11.5703125" style="142" bestFit="1" customWidth="1"/>
    <col min="4360" max="4360" width="11.140625" style="142" bestFit="1" customWidth="1"/>
    <col min="4361" max="4363" width="9.140625" style="142"/>
    <col min="4364" max="4364" width="34.28515625" style="142" customWidth="1"/>
    <col min="4365" max="4608" width="9.140625" style="142"/>
    <col min="4609" max="4609" width="8.85546875" style="142" bestFit="1" customWidth="1"/>
    <col min="4610" max="4610" width="55.5703125" style="142" customWidth="1"/>
    <col min="4611" max="4611" width="6.7109375" style="142" bestFit="1" customWidth="1"/>
    <col min="4612" max="4612" width="8.85546875" style="142" bestFit="1" customWidth="1"/>
    <col min="4613" max="4613" width="11.5703125" style="142" bestFit="1" customWidth="1"/>
    <col min="4614" max="4614" width="10.140625" style="142" bestFit="1" customWidth="1"/>
    <col min="4615" max="4615" width="11.5703125" style="142" bestFit="1" customWidth="1"/>
    <col min="4616" max="4616" width="11.140625" style="142" bestFit="1" customWidth="1"/>
    <col min="4617" max="4619" width="9.140625" style="142"/>
    <col min="4620" max="4620" width="34.28515625" style="142" customWidth="1"/>
    <col min="4621" max="4864" width="9.140625" style="142"/>
    <col min="4865" max="4865" width="8.85546875" style="142" bestFit="1" customWidth="1"/>
    <col min="4866" max="4866" width="55.5703125" style="142" customWidth="1"/>
    <col min="4867" max="4867" width="6.7109375" style="142" bestFit="1" customWidth="1"/>
    <col min="4868" max="4868" width="8.85546875" style="142" bestFit="1" customWidth="1"/>
    <col min="4869" max="4869" width="11.5703125" style="142" bestFit="1" customWidth="1"/>
    <col min="4870" max="4870" width="10.140625" style="142" bestFit="1" customWidth="1"/>
    <col min="4871" max="4871" width="11.5703125" style="142" bestFit="1" customWidth="1"/>
    <col min="4872" max="4872" width="11.140625" style="142" bestFit="1" customWidth="1"/>
    <col min="4873" max="4875" width="9.140625" style="142"/>
    <col min="4876" max="4876" width="34.28515625" style="142" customWidth="1"/>
    <col min="4877" max="5120" width="9.140625" style="142"/>
    <col min="5121" max="5121" width="8.85546875" style="142" bestFit="1" customWidth="1"/>
    <col min="5122" max="5122" width="55.5703125" style="142" customWidth="1"/>
    <col min="5123" max="5123" width="6.7109375" style="142" bestFit="1" customWidth="1"/>
    <col min="5124" max="5124" width="8.85546875" style="142" bestFit="1" customWidth="1"/>
    <col min="5125" max="5125" width="11.5703125" style="142" bestFit="1" customWidth="1"/>
    <col min="5126" max="5126" width="10.140625" style="142" bestFit="1" customWidth="1"/>
    <col min="5127" max="5127" width="11.5703125" style="142" bestFit="1" customWidth="1"/>
    <col min="5128" max="5128" width="11.140625" style="142" bestFit="1" customWidth="1"/>
    <col min="5129" max="5131" width="9.140625" style="142"/>
    <col min="5132" max="5132" width="34.28515625" style="142" customWidth="1"/>
    <col min="5133" max="5376" width="9.140625" style="142"/>
    <col min="5377" max="5377" width="8.85546875" style="142" bestFit="1" customWidth="1"/>
    <col min="5378" max="5378" width="55.5703125" style="142" customWidth="1"/>
    <col min="5379" max="5379" width="6.7109375" style="142" bestFit="1" customWidth="1"/>
    <col min="5380" max="5380" width="8.85546875" style="142" bestFit="1" customWidth="1"/>
    <col min="5381" max="5381" width="11.5703125" style="142" bestFit="1" customWidth="1"/>
    <col min="5382" max="5382" width="10.140625" style="142" bestFit="1" customWidth="1"/>
    <col min="5383" max="5383" width="11.5703125" style="142" bestFit="1" customWidth="1"/>
    <col min="5384" max="5384" width="11.140625" style="142" bestFit="1" customWidth="1"/>
    <col min="5385" max="5387" width="9.140625" style="142"/>
    <col min="5388" max="5388" width="34.28515625" style="142" customWidth="1"/>
    <col min="5389" max="5632" width="9.140625" style="142"/>
    <col min="5633" max="5633" width="8.85546875" style="142" bestFit="1" customWidth="1"/>
    <col min="5634" max="5634" width="55.5703125" style="142" customWidth="1"/>
    <col min="5635" max="5635" width="6.7109375" style="142" bestFit="1" customWidth="1"/>
    <col min="5636" max="5636" width="8.85546875" style="142" bestFit="1" customWidth="1"/>
    <col min="5637" max="5637" width="11.5703125" style="142" bestFit="1" customWidth="1"/>
    <col min="5638" max="5638" width="10.140625" style="142" bestFit="1" customWidth="1"/>
    <col min="5639" max="5639" width="11.5703125" style="142" bestFit="1" customWidth="1"/>
    <col min="5640" max="5640" width="11.140625" style="142" bestFit="1" customWidth="1"/>
    <col min="5641" max="5643" width="9.140625" style="142"/>
    <col min="5644" max="5644" width="34.28515625" style="142" customWidth="1"/>
    <col min="5645" max="5888" width="9.140625" style="142"/>
    <col min="5889" max="5889" width="8.85546875" style="142" bestFit="1" customWidth="1"/>
    <col min="5890" max="5890" width="55.5703125" style="142" customWidth="1"/>
    <col min="5891" max="5891" width="6.7109375" style="142" bestFit="1" customWidth="1"/>
    <col min="5892" max="5892" width="8.85546875" style="142" bestFit="1" customWidth="1"/>
    <col min="5893" max="5893" width="11.5703125" style="142" bestFit="1" customWidth="1"/>
    <col min="5894" max="5894" width="10.140625" style="142" bestFit="1" customWidth="1"/>
    <col min="5895" max="5895" width="11.5703125" style="142" bestFit="1" customWidth="1"/>
    <col min="5896" max="5896" width="11.140625" style="142" bestFit="1" customWidth="1"/>
    <col min="5897" max="5899" width="9.140625" style="142"/>
    <col min="5900" max="5900" width="34.28515625" style="142" customWidth="1"/>
    <col min="5901" max="6144" width="9.140625" style="142"/>
    <col min="6145" max="6145" width="8.85546875" style="142" bestFit="1" customWidth="1"/>
    <col min="6146" max="6146" width="55.5703125" style="142" customWidth="1"/>
    <col min="6147" max="6147" width="6.7109375" style="142" bestFit="1" customWidth="1"/>
    <col min="6148" max="6148" width="8.85546875" style="142" bestFit="1" customWidth="1"/>
    <col min="6149" max="6149" width="11.5703125" style="142" bestFit="1" customWidth="1"/>
    <col min="6150" max="6150" width="10.140625" style="142" bestFit="1" customWidth="1"/>
    <col min="6151" max="6151" width="11.5703125" style="142" bestFit="1" customWidth="1"/>
    <col min="6152" max="6152" width="11.140625" style="142" bestFit="1" customWidth="1"/>
    <col min="6153" max="6155" width="9.140625" style="142"/>
    <col min="6156" max="6156" width="34.28515625" style="142" customWidth="1"/>
    <col min="6157" max="6400" width="9.140625" style="142"/>
    <col min="6401" max="6401" width="8.85546875" style="142" bestFit="1" customWidth="1"/>
    <col min="6402" max="6402" width="55.5703125" style="142" customWidth="1"/>
    <col min="6403" max="6403" width="6.7109375" style="142" bestFit="1" customWidth="1"/>
    <col min="6404" max="6404" width="8.85546875" style="142" bestFit="1" customWidth="1"/>
    <col min="6405" max="6405" width="11.5703125" style="142" bestFit="1" customWidth="1"/>
    <col min="6406" max="6406" width="10.140625" style="142" bestFit="1" customWidth="1"/>
    <col min="6407" max="6407" width="11.5703125" style="142" bestFit="1" customWidth="1"/>
    <col min="6408" max="6408" width="11.140625" style="142" bestFit="1" customWidth="1"/>
    <col min="6409" max="6411" width="9.140625" style="142"/>
    <col min="6412" max="6412" width="34.28515625" style="142" customWidth="1"/>
    <col min="6413" max="6656" width="9.140625" style="142"/>
    <col min="6657" max="6657" width="8.85546875" style="142" bestFit="1" customWidth="1"/>
    <col min="6658" max="6658" width="55.5703125" style="142" customWidth="1"/>
    <col min="6659" max="6659" width="6.7109375" style="142" bestFit="1" customWidth="1"/>
    <col min="6660" max="6660" width="8.85546875" style="142" bestFit="1" customWidth="1"/>
    <col min="6661" max="6661" width="11.5703125" style="142" bestFit="1" customWidth="1"/>
    <col min="6662" max="6662" width="10.140625" style="142" bestFit="1" customWidth="1"/>
    <col min="6663" max="6663" width="11.5703125" style="142" bestFit="1" customWidth="1"/>
    <col min="6664" max="6664" width="11.140625" style="142" bestFit="1" customWidth="1"/>
    <col min="6665" max="6667" width="9.140625" style="142"/>
    <col min="6668" max="6668" width="34.28515625" style="142" customWidth="1"/>
    <col min="6669" max="6912" width="9.140625" style="142"/>
    <col min="6913" max="6913" width="8.85546875" style="142" bestFit="1" customWidth="1"/>
    <col min="6914" max="6914" width="55.5703125" style="142" customWidth="1"/>
    <col min="6915" max="6915" width="6.7109375" style="142" bestFit="1" customWidth="1"/>
    <col min="6916" max="6916" width="8.85546875" style="142" bestFit="1" customWidth="1"/>
    <col min="6917" max="6917" width="11.5703125" style="142" bestFit="1" customWidth="1"/>
    <col min="6918" max="6918" width="10.140625" style="142" bestFit="1" customWidth="1"/>
    <col min="6919" max="6919" width="11.5703125" style="142" bestFit="1" customWidth="1"/>
    <col min="6920" max="6920" width="11.140625" style="142" bestFit="1" customWidth="1"/>
    <col min="6921" max="6923" width="9.140625" style="142"/>
    <col min="6924" max="6924" width="34.28515625" style="142" customWidth="1"/>
    <col min="6925" max="7168" width="9.140625" style="142"/>
    <col min="7169" max="7169" width="8.85546875" style="142" bestFit="1" customWidth="1"/>
    <col min="7170" max="7170" width="55.5703125" style="142" customWidth="1"/>
    <col min="7171" max="7171" width="6.7109375" style="142" bestFit="1" customWidth="1"/>
    <col min="7172" max="7172" width="8.85546875" style="142" bestFit="1" customWidth="1"/>
    <col min="7173" max="7173" width="11.5703125" style="142" bestFit="1" customWidth="1"/>
    <col min="7174" max="7174" width="10.140625" style="142" bestFit="1" customWidth="1"/>
    <col min="7175" max="7175" width="11.5703125" style="142" bestFit="1" customWidth="1"/>
    <col min="7176" max="7176" width="11.140625" style="142" bestFit="1" customWidth="1"/>
    <col min="7177" max="7179" width="9.140625" style="142"/>
    <col min="7180" max="7180" width="34.28515625" style="142" customWidth="1"/>
    <col min="7181" max="7424" width="9.140625" style="142"/>
    <col min="7425" max="7425" width="8.85546875" style="142" bestFit="1" customWidth="1"/>
    <col min="7426" max="7426" width="55.5703125" style="142" customWidth="1"/>
    <col min="7427" max="7427" width="6.7109375" style="142" bestFit="1" customWidth="1"/>
    <col min="7428" max="7428" width="8.85546875" style="142" bestFit="1" customWidth="1"/>
    <col min="7429" max="7429" width="11.5703125" style="142" bestFit="1" customWidth="1"/>
    <col min="7430" max="7430" width="10.140625" style="142" bestFit="1" customWidth="1"/>
    <col min="7431" max="7431" width="11.5703125" style="142" bestFit="1" customWidth="1"/>
    <col min="7432" max="7432" width="11.140625" style="142" bestFit="1" customWidth="1"/>
    <col min="7433" max="7435" width="9.140625" style="142"/>
    <col min="7436" max="7436" width="34.28515625" style="142" customWidth="1"/>
    <col min="7437" max="7680" width="9.140625" style="142"/>
    <col min="7681" max="7681" width="8.85546875" style="142" bestFit="1" customWidth="1"/>
    <col min="7682" max="7682" width="55.5703125" style="142" customWidth="1"/>
    <col min="7683" max="7683" width="6.7109375" style="142" bestFit="1" customWidth="1"/>
    <col min="7684" max="7684" width="8.85546875" style="142" bestFit="1" customWidth="1"/>
    <col min="7685" max="7685" width="11.5703125" style="142" bestFit="1" customWidth="1"/>
    <col min="7686" max="7686" width="10.140625" style="142" bestFit="1" customWidth="1"/>
    <col min="7687" max="7687" width="11.5703125" style="142" bestFit="1" customWidth="1"/>
    <col min="7688" max="7688" width="11.140625" style="142" bestFit="1" customWidth="1"/>
    <col min="7689" max="7691" width="9.140625" style="142"/>
    <col min="7692" max="7692" width="34.28515625" style="142" customWidth="1"/>
    <col min="7693" max="7936" width="9.140625" style="142"/>
    <col min="7937" max="7937" width="8.85546875" style="142" bestFit="1" customWidth="1"/>
    <col min="7938" max="7938" width="55.5703125" style="142" customWidth="1"/>
    <col min="7939" max="7939" width="6.7109375" style="142" bestFit="1" customWidth="1"/>
    <col min="7940" max="7940" width="8.85546875" style="142" bestFit="1" customWidth="1"/>
    <col min="7941" max="7941" width="11.5703125" style="142" bestFit="1" customWidth="1"/>
    <col min="7942" max="7942" width="10.140625" style="142" bestFit="1" customWidth="1"/>
    <col min="7943" max="7943" width="11.5703125" style="142" bestFit="1" customWidth="1"/>
    <col min="7944" max="7944" width="11.140625" style="142" bestFit="1" customWidth="1"/>
    <col min="7945" max="7947" width="9.140625" style="142"/>
    <col min="7948" max="7948" width="34.28515625" style="142" customWidth="1"/>
    <col min="7949" max="8192" width="9.140625" style="142"/>
    <col min="8193" max="8193" width="8.85546875" style="142" bestFit="1" customWidth="1"/>
    <col min="8194" max="8194" width="55.5703125" style="142" customWidth="1"/>
    <col min="8195" max="8195" width="6.7109375" style="142" bestFit="1" customWidth="1"/>
    <col min="8196" max="8196" width="8.85546875" style="142" bestFit="1" customWidth="1"/>
    <col min="8197" max="8197" width="11.5703125" style="142" bestFit="1" customWidth="1"/>
    <col min="8198" max="8198" width="10.140625" style="142" bestFit="1" customWidth="1"/>
    <col min="8199" max="8199" width="11.5703125" style="142" bestFit="1" customWidth="1"/>
    <col min="8200" max="8200" width="11.140625" style="142" bestFit="1" customWidth="1"/>
    <col min="8201" max="8203" width="9.140625" style="142"/>
    <col min="8204" max="8204" width="34.28515625" style="142" customWidth="1"/>
    <col min="8205" max="8448" width="9.140625" style="142"/>
    <col min="8449" max="8449" width="8.85546875" style="142" bestFit="1" customWidth="1"/>
    <col min="8450" max="8450" width="55.5703125" style="142" customWidth="1"/>
    <col min="8451" max="8451" width="6.7109375" style="142" bestFit="1" customWidth="1"/>
    <col min="8452" max="8452" width="8.85546875" style="142" bestFit="1" customWidth="1"/>
    <col min="8453" max="8453" width="11.5703125" style="142" bestFit="1" customWidth="1"/>
    <col min="8454" max="8454" width="10.140625" style="142" bestFit="1" customWidth="1"/>
    <col min="8455" max="8455" width="11.5703125" style="142" bestFit="1" customWidth="1"/>
    <col min="8456" max="8456" width="11.140625" style="142" bestFit="1" customWidth="1"/>
    <col min="8457" max="8459" width="9.140625" style="142"/>
    <col min="8460" max="8460" width="34.28515625" style="142" customWidth="1"/>
    <col min="8461" max="8704" width="9.140625" style="142"/>
    <col min="8705" max="8705" width="8.85546875" style="142" bestFit="1" customWidth="1"/>
    <col min="8706" max="8706" width="55.5703125" style="142" customWidth="1"/>
    <col min="8707" max="8707" width="6.7109375" style="142" bestFit="1" customWidth="1"/>
    <col min="8708" max="8708" width="8.85546875" style="142" bestFit="1" customWidth="1"/>
    <col min="8709" max="8709" width="11.5703125" style="142" bestFit="1" customWidth="1"/>
    <col min="8710" max="8710" width="10.140625" style="142" bestFit="1" customWidth="1"/>
    <col min="8711" max="8711" width="11.5703125" style="142" bestFit="1" customWidth="1"/>
    <col min="8712" max="8712" width="11.140625" style="142" bestFit="1" customWidth="1"/>
    <col min="8713" max="8715" width="9.140625" style="142"/>
    <col min="8716" max="8716" width="34.28515625" style="142" customWidth="1"/>
    <col min="8717" max="8960" width="9.140625" style="142"/>
    <col min="8961" max="8961" width="8.85546875" style="142" bestFit="1" customWidth="1"/>
    <col min="8962" max="8962" width="55.5703125" style="142" customWidth="1"/>
    <col min="8963" max="8963" width="6.7109375" style="142" bestFit="1" customWidth="1"/>
    <col min="8964" max="8964" width="8.85546875" style="142" bestFit="1" customWidth="1"/>
    <col min="8965" max="8965" width="11.5703125" style="142" bestFit="1" customWidth="1"/>
    <col min="8966" max="8966" width="10.140625" style="142" bestFit="1" customWidth="1"/>
    <col min="8967" max="8967" width="11.5703125" style="142" bestFit="1" customWidth="1"/>
    <col min="8968" max="8968" width="11.140625" style="142" bestFit="1" customWidth="1"/>
    <col min="8969" max="8971" width="9.140625" style="142"/>
    <col min="8972" max="8972" width="34.28515625" style="142" customWidth="1"/>
    <col min="8973" max="9216" width="9.140625" style="142"/>
    <col min="9217" max="9217" width="8.85546875" style="142" bestFit="1" customWidth="1"/>
    <col min="9218" max="9218" width="55.5703125" style="142" customWidth="1"/>
    <col min="9219" max="9219" width="6.7109375" style="142" bestFit="1" customWidth="1"/>
    <col min="9220" max="9220" width="8.85546875" style="142" bestFit="1" customWidth="1"/>
    <col min="9221" max="9221" width="11.5703125" style="142" bestFit="1" customWidth="1"/>
    <col min="9222" max="9222" width="10.140625" style="142" bestFit="1" customWidth="1"/>
    <col min="9223" max="9223" width="11.5703125" style="142" bestFit="1" customWidth="1"/>
    <col min="9224" max="9224" width="11.140625" style="142" bestFit="1" customWidth="1"/>
    <col min="9225" max="9227" width="9.140625" style="142"/>
    <col min="9228" max="9228" width="34.28515625" style="142" customWidth="1"/>
    <col min="9229" max="9472" width="9.140625" style="142"/>
    <col min="9473" max="9473" width="8.85546875" style="142" bestFit="1" customWidth="1"/>
    <col min="9474" max="9474" width="55.5703125" style="142" customWidth="1"/>
    <col min="9475" max="9475" width="6.7109375" style="142" bestFit="1" customWidth="1"/>
    <col min="9476" max="9476" width="8.85546875" style="142" bestFit="1" customWidth="1"/>
    <col min="9477" max="9477" width="11.5703125" style="142" bestFit="1" customWidth="1"/>
    <col min="9478" max="9478" width="10.140625" style="142" bestFit="1" customWidth="1"/>
    <col min="9479" max="9479" width="11.5703125" style="142" bestFit="1" customWidth="1"/>
    <col min="9480" max="9480" width="11.140625" style="142" bestFit="1" customWidth="1"/>
    <col min="9481" max="9483" width="9.140625" style="142"/>
    <col min="9484" max="9484" width="34.28515625" style="142" customWidth="1"/>
    <col min="9485" max="9728" width="9.140625" style="142"/>
    <col min="9729" max="9729" width="8.85546875" style="142" bestFit="1" customWidth="1"/>
    <col min="9730" max="9730" width="55.5703125" style="142" customWidth="1"/>
    <col min="9731" max="9731" width="6.7109375" style="142" bestFit="1" customWidth="1"/>
    <col min="9732" max="9732" width="8.85546875" style="142" bestFit="1" customWidth="1"/>
    <col min="9733" max="9733" width="11.5703125" style="142" bestFit="1" customWidth="1"/>
    <col min="9734" max="9734" width="10.140625" style="142" bestFit="1" customWidth="1"/>
    <col min="9735" max="9735" width="11.5703125" style="142" bestFit="1" customWidth="1"/>
    <col min="9736" max="9736" width="11.140625" style="142" bestFit="1" customWidth="1"/>
    <col min="9737" max="9739" width="9.140625" style="142"/>
    <col min="9740" max="9740" width="34.28515625" style="142" customWidth="1"/>
    <col min="9741" max="9984" width="9.140625" style="142"/>
    <col min="9985" max="9985" width="8.85546875" style="142" bestFit="1" customWidth="1"/>
    <col min="9986" max="9986" width="55.5703125" style="142" customWidth="1"/>
    <col min="9987" max="9987" width="6.7109375" style="142" bestFit="1" customWidth="1"/>
    <col min="9988" max="9988" width="8.85546875" style="142" bestFit="1" customWidth="1"/>
    <col min="9989" max="9989" width="11.5703125" style="142" bestFit="1" customWidth="1"/>
    <col min="9990" max="9990" width="10.140625" style="142" bestFit="1" customWidth="1"/>
    <col min="9991" max="9991" width="11.5703125" style="142" bestFit="1" customWidth="1"/>
    <col min="9992" max="9992" width="11.140625" style="142" bestFit="1" customWidth="1"/>
    <col min="9993" max="9995" width="9.140625" style="142"/>
    <col min="9996" max="9996" width="34.28515625" style="142" customWidth="1"/>
    <col min="9997" max="10240" width="9.140625" style="142"/>
    <col min="10241" max="10241" width="8.85546875" style="142" bestFit="1" customWidth="1"/>
    <col min="10242" max="10242" width="55.5703125" style="142" customWidth="1"/>
    <col min="10243" max="10243" width="6.7109375" style="142" bestFit="1" customWidth="1"/>
    <col min="10244" max="10244" width="8.85546875" style="142" bestFit="1" customWidth="1"/>
    <col min="10245" max="10245" width="11.5703125" style="142" bestFit="1" customWidth="1"/>
    <col min="10246" max="10246" width="10.140625" style="142" bestFit="1" customWidth="1"/>
    <col min="10247" max="10247" width="11.5703125" style="142" bestFit="1" customWidth="1"/>
    <col min="10248" max="10248" width="11.140625" style="142" bestFit="1" customWidth="1"/>
    <col min="10249" max="10251" width="9.140625" style="142"/>
    <col min="10252" max="10252" width="34.28515625" style="142" customWidth="1"/>
    <col min="10253" max="10496" width="9.140625" style="142"/>
    <col min="10497" max="10497" width="8.85546875" style="142" bestFit="1" customWidth="1"/>
    <col min="10498" max="10498" width="55.5703125" style="142" customWidth="1"/>
    <col min="10499" max="10499" width="6.7109375" style="142" bestFit="1" customWidth="1"/>
    <col min="10500" max="10500" width="8.85546875" style="142" bestFit="1" customWidth="1"/>
    <col min="10501" max="10501" width="11.5703125" style="142" bestFit="1" customWidth="1"/>
    <col min="10502" max="10502" width="10.140625" style="142" bestFit="1" customWidth="1"/>
    <col min="10503" max="10503" width="11.5703125" style="142" bestFit="1" customWidth="1"/>
    <col min="10504" max="10504" width="11.140625" style="142" bestFit="1" customWidth="1"/>
    <col min="10505" max="10507" width="9.140625" style="142"/>
    <col min="10508" max="10508" width="34.28515625" style="142" customWidth="1"/>
    <col min="10509" max="10752" width="9.140625" style="142"/>
    <col min="10753" max="10753" width="8.85546875" style="142" bestFit="1" customWidth="1"/>
    <col min="10754" max="10754" width="55.5703125" style="142" customWidth="1"/>
    <col min="10755" max="10755" width="6.7109375" style="142" bestFit="1" customWidth="1"/>
    <col min="10756" max="10756" width="8.85546875" style="142" bestFit="1" customWidth="1"/>
    <col min="10757" max="10757" width="11.5703125" style="142" bestFit="1" customWidth="1"/>
    <col min="10758" max="10758" width="10.140625" style="142" bestFit="1" customWidth="1"/>
    <col min="10759" max="10759" width="11.5703125" style="142" bestFit="1" customWidth="1"/>
    <col min="10760" max="10760" width="11.140625" style="142" bestFit="1" customWidth="1"/>
    <col min="10761" max="10763" width="9.140625" style="142"/>
    <col min="10764" max="10764" width="34.28515625" style="142" customWidth="1"/>
    <col min="10765" max="11008" width="9.140625" style="142"/>
    <col min="11009" max="11009" width="8.85546875" style="142" bestFit="1" customWidth="1"/>
    <col min="11010" max="11010" width="55.5703125" style="142" customWidth="1"/>
    <col min="11011" max="11011" width="6.7109375" style="142" bestFit="1" customWidth="1"/>
    <col min="11012" max="11012" width="8.85546875" style="142" bestFit="1" customWidth="1"/>
    <col min="11013" max="11013" width="11.5703125" style="142" bestFit="1" customWidth="1"/>
    <col min="11014" max="11014" width="10.140625" style="142" bestFit="1" customWidth="1"/>
    <col min="11015" max="11015" width="11.5703125" style="142" bestFit="1" customWidth="1"/>
    <col min="11016" max="11016" width="11.140625" style="142" bestFit="1" customWidth="1"/>
    <col min="11017" max="11019" width="9.140625" style="142"/>
    <col min="11020" max="11020" width="34.28515625" style="142" customWidth="1"/>
    <col min="11021" max="11264" width="9.140625" style="142"/>
    <col min="11265" max="11265" width="8.85546875" style="142" bestFit="1" customWidth="1"/>
    <col min="11266" max="11266" width="55.5703125" style="142" customWidth="1"/>
    <col min="11267" max="11267" width="6.7109375" style="142" bestFit="1" customWidth="1"/>
    <col min="11268" max="11268" width="8.85546875" style="142" bestFit="1" customWidth="1"/>
    <col min="11269" max="11269" width="11.5703125" style="142" bestFit="1" customWidth="1"/>
    <col min="11270" max="11270" width="10.140625" style="142" bestFit="1" customWidth="1"/>
    <col min="11271" max="11271" width="11.5703125" style="142" bestFit="1" customWidth="1"/>
    <col min="11272" max="11272" width="11.140625" style="142" bestFit="1" customWidth="1"/>
    <col min="11273" max="11275" width="9.140625" style="142"/>
    <col min="11276" max="11276" width="34.28515625" style="142" customWidth="1"/>
    <col min="11277" max="11520" width="9.140625" style="142"/>
    <col min="11521" max="11521" width="8.85546875" style="142" bestFit="1" customWidth="1"/>
    <col min="11522" max="11522" width="55.5703125" style="142" customWidth="1"/>
    <col min="11523" max="11523" width="6.7109375" style="142" bestFit="1" customWidth="1"/>
    <col min="11524" max="11524" width="8.85546875" style="142" bestFit="1" customWidth="1"/>
    <col min="11525" max="11525" width="11.5703125" style="142" bestFit="1" customWidth="1"/>
    <col min="11526" max="11526" width="10.140625" style="142" bestFit="1" customWidth="1"/>
    <col min="11527" max="11527" width="11.5703125" style="142" bestFit="1" customWidth="1"/>
    <col min="11528" max="11528" width="11.140625" style="142" bestFit="1" customWidth="1"/>
    <col min="11529" max="11531" width="9.140625" style="142"/>
    <col min="11532" max="11532" width="34.28515625" style="142" customWidth="1"/>
    <col min="11533" max="11776" width="9.140625" style="142"/>
    <col min="11777" max="11777" width="8.85546875" style="142" bestFit="1" customWidth="1"/>
    <col min="11778" max="11778" width="55.5703125" style="142" customWidth="1"/>
    <col min="11779" max="11779" width="6.7109375" style="142" bestFit="1" customWidth="1"/>
    <col min="11780" max="11780" width="8.85546875" style="142" bestFit="1" customWidth="1"/>
    <col min="11781" max="11781" width="11.5703125" style="142" bestFit="1" customWidth="1"/>
    <col min="11782" max="11782" width="10.140625" style="142" bestFit="1" customWidth="1"/>
    <col min="11783" max="11783" width="11.5703125" style="142" bestFit="1" customWidth="1"/>
    <col min="11784" max="11784" width="11.140625" style="142" bestFit="1" customWidth="1"/>
    <col min="11785" max="11787" width="9.140625" style="142"/>
    <col min="11788" max="11788" width="34.28515625" style="142" customWidth="1"/>
    <col min="11789" max="12032" width="9.140625" style="142"/>
    <col min="12033" max="12033" width="8.85546875" style="142" bestFit="1" customWidth="1"/>
    <col min="12034" max="12034" width="55.5703125" style="142" customWidth="1"/>
    <col min="12035" max="12035" width="6.7109375" style="142" bestFit="1" customWidth="1"/>
    <col min="12036" max="12036" width="8.85546875" style="142" bestFit="1" customWidth="1"/>
    <col min="12037" max="12037" width="11.5703125" style="142" bestFit="1" customWidth="1"/>
    <col min="12038" max="12038" width="10.140625" style="142" bestFit="1" customWidth="1"/>
    <col min="12039" max="12039" width="11.5703125" style="142" bestFit="1" customWidth="1"/>
    <col min="12040" max="12040" width="11.140625" style="142" bestFit="1" customWidth="1"/>
    <col min="12041" max="12043" width="9.140625" style="142"/>
    <col min="12044" max="12044" width="34.28515625" style="142" customWidth="1"/>
    <col min="12045" max="12288" width="9.140625" style="142"/>
    <col min="12289" max="12289" width="8.85546875" style="142" bestFit="1" customWidth="1"/>
    <col min="12290" max="12290" width="55.5703125" style="142" customWidth="1"/>
    <col min="12291" max="12291" width="6.7109375" style="142" bestFit="1" customWidth="1"/>
    <col min="12292" max="12292" width="8.85546875" style="142" bestFit="1" customWidth="1"/>
    <col min="12293" max="12293" width="11.5703125" style="142" bestFit="1" customWidth="1"/>
    <col min="12294" max="12294" width="10.140625" style="142" bestFit="1" customWidth="1"/>
    <col min="12295" max="12295" width="11.5703125" style="142" bestFit="1" customWidth="1"/>
    <col min="12296" max="12296" width="11.140625" style="142" bestFit="1" customWidth="1"/>
    <col min="12297" max="12299" width="9.140625" style="142"/>
    <col min="12300" max="12300" width="34.28515625" style="142" customWidth="1"/>
    <col min="12301" max="12544" width="9.140625" style="142"/>
    <col min="12545" max="12545" width="8.85546875" style="142" bestFit="1" customWidth="1"/>
    <col min="12546" max="12546" width="55.5703125" style="142" customWidth="1"/>
    <col min="12547" max="12547" width="6.7109375" style="142" bestFit="1" customWidth="1"/>
    <col min="12548" max="12548" width="8.85546875" style="142" bestFit="1" customWidth="1"/>
    <col min="12549" max="12549" width="11.5703125" style="142" bestFit="1" customWidth="1"/>
    <col min="12550" max="12550" width="10.140625" style="142" bestFit="1" customWidth="1"/>
    <col min="12551" max="12551" width="11.5703125" style="142" bestFit="1" customWidth="1"/>
    <col min="12552" max="12552" width="11.140625" style="142" bestFit="1" customWidth="1"/>
    <col min="12553" max="12555" width="9.140625" style="142"/>
    <col min="12556" max="12556" width="34.28515625" style="142" customWidth="1"/>
    <col min="12557" max="12800" width="9.140625" style="142"/>
    <col min="12801" max="12801" width="8.85546875" style="142" bestFit="1" customWidth="1"/>
    <col min="12802" max="12802" width="55.5703125" style="142" customWidth="1"/>
    <col min="12803" max="12803" width="6.7109375" style="142" bestFit="1" customWidth="1"/>
    <col min="12804" max="12804" width="8.85546875" style="142" bestFit="1" customWidth="1"/>
    <col min="12805" max="12805" width="11.5703125" style="142" bestFit="1" customWidth="1"/>
    <col min="12806" max="12806" width="10.140625" style="142" bestFit="1" customWidth="1"/>
    <col min="12807" max="12807" width="11.5703125" style="142" bestFit="1" customWidth="1"/>
    <col min="12808" max="12808" width="11.140625" style="142" bestFit="1" customWidth="1"/>
    <col min="12809" max="12811" width="9.140625" style="142"/>
    <col min="12812" max="12812" width="34.28515625" style="142" customWidth="1"/>
    <col min="12813" max="13056" width="9.140625" style="142"/>
    <col min="13057" max="13057" width="8.85546875" style="142" bestFit="1" customWidth="1"/>
    <col min="13058" max="13058" width="55.5703125" style="142" customWidth="1"/>
    <col min="13059" max="13059" width="6.7109375" style="142" bestFit="1" customWidth="1"/>
    <col min="13060" max="13060" width="8.85546875" style="142" bestFit="1" customWidth="1"/>
    <col min="13061" max="13061" width="11.5703125" style="142" bestFit="1" customWidth="1"/>
    <col min="13062" max="13062" width="10.140625" style="142" bestFit="1" customWidth="1"/>
    <col min="13063" max="13063" width="11.5703125" style="142" bestFit="1" customWidth="1"/>
    <col min="13064" max="13064" width="11.140625" style="142" bestFit="1" customWidth="1"/>
    <col min="13065" max="13067" width="9.140625" style="142"/>
    <col min="13068" max="13068" width="34.28515625" style="142" customWidth="1"/>
    <col min="13069" max="13312" width="9.140625" style="142"/>
    <col min="13313" max="13313" width="8.85546875" style="142" bestFit="1" customWidth="1"/>
    <col min="13314" max="13314" width="55.5703125" style="142" customWidth="1"/>
    <col min="13315" max="13315" width="6.7109375" style="142" bestFit="1" customWidth="1"/>
    <col min="13316" max="13316" width="8.85546875" style="142" bestFit="1" customWidth="1"/>
    <col min="13317" max="13317" width="11.5703125" style="142" bestFit="1" customWidth="1"/>
    <col min="13318" max="13318" width="10.140625" style="142" bestFit="1" customWidth="1"/>
    <col min="13319" max="13319" width="11.5703125" style="142" bestFit="1" customWidth="1"/>
    <col min="13320" max="13320" width="11.140625" style="142" bestFit="1" customWidth="1"/>
    <col min="13321" max="13323" width="9.140625" style="142"/>
    <col min="13324" max="13324" width="34.28515625" style="142" customWidth="1"/>
    <col min="13325" max="13568" width="9.140625" style="142"/>
    <col min="13569" max="13569" width="8.85546875" style="142" bestFit="1" customWidth="1"/>
    <col min="13570" max="13570" width="55.5703125" style="142" customWidth="1"/>
    <col min="13571" max="13571" width="6.7109375" style="142" bestFit="1" customWidth="1"/>
    <col min="13572" max="13572" width="8.85546875" style="142" bestFit="1" customWidth="1"/>
    <col min="13573" max="13573" width="11.5703125" style="142" bestFit="1" customWidth="1"/>
    <col min="13574" max="13574" width="10.140625" style="142" bestFit="1" customWidth="1"/>
    <col min="13575" max="13575" width="11.5703125" style="142" bestFit="1" customWidth="1"/>
    <col min="13576" max="13576" width="11.140625" style="142" bestFit="1" customWidth="1"/>
    <col min="13577" max="13579" width="9.140625" style="142"/>
    <col min="13580" max="13580" width="34.28515625" style="142" customWidth="1"/>
    <col min="13581" max="13824" width="9.140625" style="142"/>
    <col min="13825" max="13825" width="8.85546875" style="142" bestFit="1" customWidth="1"/>
    <col min="13826" max="13826" width="55.5703125" style="142" customWidth="1"/>
    <col min="13827" max="13827" width="6.7109375" style="142" bestFit="1" customWidth="1"/>
    <col min="13828" max="13828" width="8.85546875" style="142" bestFit="1" customWidth="1"/>
    <col min="13829" max="13829" width="11.5703125" style="142" bestFit="1" customWidth="1"/>
    <col min="13830" max="13830" width="10.140625" style="142" bestFit="1" customWidth="1"/>
    <col min="13831" max="13831" width="11.5703125" style="142" bestFit="1" customWidth="1"/>
    <col min="13832" max="13832" width="11.140625" style="142" bestFit="1" customWidth="1"/>
    <col min="13833" max="13835" width="9.140625" style="142"/>
    <col min="13836" max="13836" width="34.28515625" style="142" customWidth="1"/>
    <col min="13837" max="14080" width="9.140625" style="142"/>
    <col min="14081" max="14081" width="8.85546875" style="142" bestFit="1" customWidth="1"/>
    <col min="14082" max="14082" width="55.5703125" style="142" customWidth="1"/>
    <col min="14083" max="14083" width="6.7109375" style="142" bestFit="1" customWidth="1"/>
    <col min="14084" max="14084" width="8.85546875" style="142" bestFit="1" customWidth="1"/>
    <col min="14085" max="14085" width="11.5703125" style="142" bestFit="1" customWidth="1"/>
    <col min="14086" max="14086" width="10.140625" style="142" bestFit="1" customWidth="1"/>
    <col min="14087" max="14087" width="11.5703125" style="142" bestFit="1" customWidth="1"/>
    <col min="14088" max="14088" width="11.140625" style="142" bestFit="1" customWidth="1"/>
    <col min="14089" max="14091" width="9.140625" style="142"/>
    <col min="14092" max="14092" width="34.28515625" style="142" customWidth="1"/>
    <col min="14093" max="14336" width="9.140625" style="142"/>
    <col min="14337" max="14337" width="8.85546875" style="142" bestFit="1" customWidth="1"/>
    <col min="14338" max="14338" width="55.5703125" style="142" customWidth="1"/>
    <col min="14339" max="14339" width="6.7109375" style="142" bestFit="1" customWidth="1"/>
    <col min="14340" max="14340" width="8.85546875" style="142" bestFit="1" customWidth="1"/>
    <col min="14341" max="14341" width="11.5703125" style="142" bestFit="1" customWidth="1"/>
    <col min="14342" max="14342" width="10.140625" style="142" bestFit="1" customWidth="1"/>
    <col min="14343" max="14343" width="11.5703125" style="142" bestFit="1" customWidth="1"/>
    <col min="14344" max="14344" width="11.140625" style="142" bestFit="1" customWidth="1"/>
    <col min="14345" max="14347" width="9.140625" style="142"/>
    <col min="14348" max="14348" width="34.28515625" style="142" customWidth="1"/>
    <col min="14349" max="14592" width="9.140625" style="142"/>
    <col min="14593" max="14593" width="8.85546875" style="142" bestFit="1" customWidth="1"/>
    <col min="14594" max="14594" width="55.5703125" style="142" customWidth="1"/>
    <col min="14595" max="14595" width="6.7109375" style="142" bestFit="1" customWidth="1"/>
    <col min="14596" max="14596" width="8.85546875" style="142" bestFit="1" customWidth="1"/>
    <col min="14597" max="14597" width="11.5703125" style="142" bestFit="1" customWidth="1"/>
    <col min="14598" max="14598" width="10.140625" style="142" bestFit="1" customWidth="1"/>
    <col min="14599" max="14599" width="11.5703125" style="142" bestFit="1" customWidth="1"/>
    <col min="14600" max="14600" width="11.140625" style="142" bestFit="1" customWidth="1"/>
    <col min="14601" max="14603" width="9.140625" style="142"/>
    <col min="14604" max="14604" width="34.28515625" style="142" customWidth="1"/>
    <col min="14605" max="14848" width="9.140625" style="142"/>
    <col min="14849" max="14849" width="8.85546875" style="142" bestFit="1" customWidth="1"/>
    <col min="14850" max="14850" width="55.5703125" style="142" customWidth="1"/>
    <col min="14851" max="14851" width="6.7109375" style="142" bestFit="1" customWidth="1"/>
    <col min="14852" max="14852" width="8.85546875" style="142" bestFit="1" customWidth="1"/>
    <col min="14853" max="14853" width="11.5703125" style="142" bestFit="1" customWidth="1"/>
    <col min="14854" max="14854" width="10.140625" style="142" bestFit="1" customWidth="1"/>
    <col min="14855" max="14855" width="11.5703125" style="142" bestFit="1" customWidth="1"/>
    <col min="14856" max="14856" width="11.140625" style="142" bestFit="1" customWidth="1"/>
    <col min="14857" max="14859" width="9.140625" style="142"/>
    <col min="14860" max="14860" width="34.28515625" style="142" customWidth="1"/>
    <col min="14861" max="15104" width="9.140625" style="142"/>
    <col min="15105" max="15105" width="8.85546875" style="142" bestFit="1" customWidth="1"/>
    <col min="15106" max="15106" width="55.5703125" style="142" customWidth="1"/>
    <col min="15107" max="15107" width="6.7109375" style="142" bestFit="1" customWidth="1"/>
    <col min="15108" max="15108" width="8.85546875" style="142" bestFit="1" customWidth="1"/>
    <col min="15109" max="15109" width="11.5703125" style="142" bestFit="1" customWidth="1"/>
    <col min="15110" max="15110" width="10.140625" style="142" bestFit="1" customWidth="1"/>
    <col min="15111" max="15111" width="11.5703125" style="142" bestFit="1" customWidth="1"/>
    <col min="15112" max="15112" width="11.140625" style="142" bestFit="1" customWidth="1"/>
    <col min="15113" max="15115" width="9.140625" style="142"/>
    <col min="15116" max="15116" width="34.28515625" style="142" customWidth="1"/>
    <col min="15117" max="15360" width="9.140625" style="142"/>
    <col min="15361" max="15361" width="8.85546875" style="142" bestFit="1" customWidth="1"/>
    <col min="15362" max="15362" width="55.5703125" style="142" customWidth="1"/>
    <col min="15363" max="15363" width="6.7109375" style="142" bestFit="1" customWidth="1"/>
    <col min="15364" max="15364" width="8.85546875" style="142" bestFit="1" customWidth="1"/>
    <col min="15365" max="15365" width="11.5703125" style="142" bestFit="1" customWidth="1"/>
    <col min="15366" max="15366" width="10.140625" style="142" bestFit="1" customWidth="1"/>
    <col min="15367" max="15367" width="11.5703125" style="142" bestFit="1" customWidth="1"/>
    <col min="15368" max="15368" width="11.140625" style="142" bestFit="1" customWidth="1"/>
    <col min="15369" max="15371" width="9.140625" style="142"/>
    <col min="15372" max="15372" width="34.28515625" style="142" customWidth="1"/>
    <col min="15373" max="15616" width="9.140625" style="142"/>
    <col min="15617" max="15617" width="8.85546875" style="142" bestFit="1" customWidth="1"/>
    <col min="15618" max="15618" width="55.5703125" style="142" customWidth="1"/>
    <col min="15619" max="15619" width="6.7109375" style="142" bestFit="1" customWidth="1"/>
    <col min="15620" max="15620" width="8.85546875" style="142" bestFit="1" customWidth="1"/>
    <col min="15621" max="15621" width="11.5703125" style="142" bestFit="1" customWidth="1"/>
    <col min="15622" max="15622" width="10.140625" style="142" bestFit="1" customWidth="1"/>
    <col min="15623" max="15623" width="11.5703125" style="142" bestFit="1" customWidth="1"/>
    <col min="15624" max="15624" width="11.140625" style="142" bestFit="1" customWidth="1"/>
    <col min="15625" max="15627" width="9.140625" style="142"/>
    <col min="15628" max="15628" width="34.28515625" style="142" customWidth="1"/>
    <col min="15629" max="15872" width="9.140625" style="142"/>
    <col min="15873" max="15873" width="8.85546875" style="142" bestFit="1" customWidth="1"/>
    <col min="15874" max="15874" width="55.5703125" style="142" customWidth="1"/>
    <col min="15875" max="15875" width="6.7109375" style="142" bestFit="1" customWidth="1"/>
    <col min="15876" max="15876" width="8.85546875" style="142" bestFit="1" customWidth="1"/>
    <col min="15877" max="15877" width="11.5703125" style="142" bestFit="1" customWidth="1"/>
    <col min="15878" max="15878" width="10.140625" style="142" bestFit="1" customWidth="1"/>
    <col min="15879" max="15879" width="11.5703125" style="142" bestFit="1" customWidth="1"/>
    <col min="15880" max="15880" width="11.140625" style="142" bestFit="1" customWidth="1"/>
    <col min="15881" max="15883" width="9.140625" style="142"/>
    <col min="15884" max="15884" width="34.28515625" style="142" customWidth="1"/>
    <col min="15885" max="16128" width="9.140625" style="142"/>
    <col min="16129" max="16129" width="8.85546875" style="142" bestFit="1" customWidth="1"/>
    <col min="16130" max="16130" width="55.5703125" style="142" customWidth="1"/>
    <col min="16131" max="16131" width="6.7109375" style="142" bestFit="1" customWidth="1"/>
    <col min="16132" max="16132" width="8.85546875" style="142" bestFit="1" customWidth="1"/>
    <col min="16133" max="16133" width="11.5703125" style="142" bestFit="1" customWidth="1"/>
    <col min="16134" max="16134" width="10.140625" style="142" bestFit="1" customWidth="1"/>
    <col min="16135" max="16135" width="11.5703125" style="142" bestFit="1" customWidth="1"/>
    <col min="16136" max="16136" width="11.140625" style="142" bestFit="1" customWidth="1"/>
    <col min="16137" max="16139" width="9.140625" style="142"/>
    <col min="16140" max="16140" width="34.28515625" style="142" customWidth="1"/>
    <col min="16141" max="16384" width="9.140625" style="142"/>
  </cols>
  <sheetData>
    <row r="1" spans="1:15" ht="15">
      <c r="A1" s="1205" t="s">
        <v>48</v>
      </c>
      <c r="B1" s="1206"/>
      <c r="C1" s="1206"/>
      <c r="D1" s="143"/>
      <c r="E1" s="143"/>
      <c r="F1" s="143"/>
      <c r="G1" s="143"/>
    </row>
    <row r="2" spans="1:15" ht="18" customHeight="1">
      <c r="A2" s="1195" t="s">
        <v>348</v>
      </c>
      <c r="B2" s="1196"/>
      <c r="C2" s="1196"/>
      <c r="D2" s="160"/>
      <c r="E2" s="117"/>
      <c r="F2" s="117"/>
      <c r="G2" s="117"/>
    </row>
    <row r="3" spans="1:15" s="7" customFormat="1">
      <c r="A3" s="1195" t="s">
        <v>240</v>
      </c>
      <c r="B3" s="1196"/>
      <c r="C3" s="1196"/>
      <c r="D3" s="124"/>
      <c r="E3" s="123"/>
      <c r="F3" s="123"/>
      <c r="G3" s="123"/>
      <c r="H3" s="320"/>
      <c r="I3" s="321"/>
      <c r="J3" s="322"/>
      <c r="K3" s="114"/>
    </row>
    <row r="4" spans="1:15" s="7" customFormat="1" ht="193.5" customHeight="1">
      <c r="A4" s="122" t="s">
        <v>89</v>
      </c>
      <c r="B4" s="1197" t="s">
        <v>243</v>
      </c>
      <c r="C4" s="1198"/>
      <c r="D4" s="1198"/>
      <c r="E4" s="1198"/>
      <c r="F4" s="1198"/>
      <c r="G4" s="117"/>
      <c r="H4" s="320"/>
      <c r="I4" s="321"/>
      <c r="J4" s="322"/>
      <c r="K4" s="114"/>
    </row>
    <row r="5" spans="1:15" s="7" customFormat="1" ht="19.5" customHeight="1">
      <c r="A5" s="1195" t="s">
        <v>238</v>
      </c>
      <c r="B5" s="1199"/>
      <c r="C5" s="190"/>
      <c r="D5" s="190"/>
      <c r="E5" s="190"/>
      <c r="F5" s="190"/>
      <c r="G5" s="117"/>
      <c r="H5" s="320"/>
      <c r="I5" s="321"/>
      <c r="J5" s="322"/>
      <c r="K5" s="114"/>
    </row>
    <row r="6" spans="1:15" s="7" customFormat="1" ht="34.5" customHeight="1">
      <c r="A6" s="1207" t="s">
        <v>349</v>
      </c>
      <c r="B6" s="1208"/>
      <c r="C6" s="1208"/>
      <c r="D6" s="1198"/>
      <c r="E6" s="1198"/>
      <c r="F6" s="1198"/>
      <c r="G6" s="117"/>
      <c r="H6" s="320"/>
      <c r="I6" s="321"/>
      <c r="J6" s="322"/>
      <c r="K6" s="114"/>
    </row>
    <row r="7" spans="1:15" s="7" customFormat="1" ht="47.25" customHeight="1">
      <c r="A7" s="1199" t="s">
        <v>350</v>
      </c>
      <c r="B7" s="1204"/>
      <c r="C7" s="1204"/>
      <c r="D7" s="1204"/>
      <c r="E7" s="1204"/>
      <c r="F7" s="1204"/>
      <c r="G7" s="117"/>
      <c r="H7" s="320"/>
      <c r="I7" s="321"/>
      <c r="J7" s="322"/>
      <c r="K7" s="114"/>
    </row>
    <row r="8" spans="1:15" ht="13.5" thickBot="1">
      <c r="A8" s="122"/>
      <c r="B8" s="160"/>
      <c r="C8" s="160"/>
      <c r="D8" s="160"/>
      <c r="E8" s="117"/>
      <c r="F8" s="117"/>
      <c r="G8" s="117"/>
    </row>
    <row r="9" spans="1:15" s="107" customFormat="1">
      <c r="A9" s="113" t="s">
        <v>88</v>
      </c>
      <c r="B9" s="113" t="s">
        <v>87</v>
      </c>
      <c r="C9" s="112" t="s">
        <v>86</v>
      </c>
      <c r="D9" s="112" t="s">
        <v>85</v>
      </c>
      <c r="E9" s="111" t="s">
        <v>84</v>
      </c>
      <c r="F9" s="110" t="s">
        <v>83</v>
      </c>
      <c r="G9" s="169"/>
      <c r="H9" s="168"/>
      <c r="I9" s="163"/>
      <c r="J9" s="167"/>
    </row>
    <row r="10" spans="1:15" s="163" customFormat="1">
      <c r="A10" s="106"/>
      <c r="B10" s="106"/>
      <c r="C10" s="105"/>
      <c r="D10" s="166"/>
      <c r="E10" s="165"/>
      <c r="F10" s="165"/>
      <c r="G10" s="165"/>
      <c r="H10" s="164"/>
    </row>
    <row r="11" spans="1:15">
      <c r="A11" s="162"/>
      <c r="B11" s="161" t="s">
        <v>103</v>
      </c>
      <c r="D11" s="160"/>
      <c r="E11" s="159"/>
      <c r="F11" s="159"/>
      <c r="G11" s="158"/>
    </row>
    <row r="12" spans="1:15" s="132" customFormat="1" ht="55.5" customHeight="1">
      <c r="A12" s="79" t="s">
        <v>351</v>
      </c>
      <c r="B12" s="97" t="s">
        <v>352</v>
      </c>
      <c r="C12" s="71" t="s">
        <v>61</v>
      </c>
      <c r="D12" s="152">
        <v>1</v>
      </c>
      <c r="E12" s="936"/>
      <c r="F12" s="99">
        <f>D12*E12</f>
        <v>0</v>
      </c>
      <c r="G12" s="323"/>
      <c r="H12" s="148"/>
      <c r="O12" s="152"/>
    </row>
    <row r="13" spans="1:15" ht="15">
      <c r="B13" s="324"/>
      <c r="E13" s="937"/>
      <c r="F13" s="325"/>
    </row>
    <row r="14" spans="1:15" s="72" customFormat="1" ht="39" customHeight="1">
      <c r="A14" s="75" t="s">
        <v>353</v>
      </c>
      <c r="B14" s="157" t="s">
        <v>354</v>
      </c>
      <c r="C14" s="72" t="s">
        <v>61</v>
      </c>
      <c r="D14" s="72">
        <v>41</v>
      </c>
      <c r="E14" s="936"/>
      <c r="F14" s="99">
        <f>D14*E14</f>
        <v>0</v>
      </c>
      <c r="G14" s="83"/>
      <c r="H14" s="44"/>
      <c r="K14" s="44"/>
    </row>
    <row r="15" spans="1:15" s="132" customFormat="1" ht="15">
      <c r="A15" s="82"/>
      <c r="B15" s="97"/>
      <c r="C15" s="71"/>
      <c r="D15" s="152"/>
      <c r="E15" s="936"/>
      <c r="F15" s="150"/>
      <c r="G15" s="151"/>
      <c r="H15" s="148"/>
      <c r="I15" s="155"/>
      <c r="J15" s="144"/>
    </row>
    <row r="16" spans="1:15" s="132" customFormat="1" ht="54" customHeight="1">
      <c r="A16" s="82" t="s">
        <v>355</v>
      </c>
      <c r="B16" s="97" t="s">
        <v>356</v>
      </c>
      <c r="C16" s="71" t="s">
        <v>61</v>
      </c>
      <c r="D16" s="152">
        <v>6</v>
      </c>
      <c r="E16" s="936"/>
      <c r="F16" s="150">
        <f>D16*E16</f>
        <v>0</v>
      </c>
      <c r="G16" s="151"/>
      <c r="H16" s="148"/>
      <c r="I16" s="155"/>
      <c r="J16" s="144"/>
    </row>
    <row r="17" spans="1:13" s="335" customFormat="1">
      <c r="A17" s="326"/>
      <c r="B17" s="327"/>
      <c r="C17" s="328"/>
      <c r="D17" s="329"/>
      <c r="E17" s="938"/>
      <c r="F17" s="330"/>
      <c r="G17" s="331"/>
      <c r="H17" s="332"/>
      <c r="I17" s="333"/>
      <c r="J17" s="334"/>
    </row>
    <row r="18" spans="1:13" ht="52.5" customHeight="1">
      <c r="A18" s="336" t="s">
        <v>7</v>
      </c>
      <c r="B18" s="97" t="s">
        <v>357</v>
      </c>
      <c r="C18" s="71" t="s">
        <v>61</v>
      </c>
      <c r="D18" s="152">
        <v>2</v>
      </c>
      <c r="E18" s="936"/>
      <c r="F18" s="150">
        <f>D18*E18</f>
        <v>0</v>
      </c>
      <c r="G18" s="158"/>
      <c r="I18" s="155"/>
    </row>
    <row r="19" spans="1:13" ht="13.5" customHeight="1">
      <c r="A19" s="336"/>
      <c r="B19" s="97"/>
      <c r="C19" s="71"/>
      <c r="D19" s="152"/>
      <c r="E19" s="936"/>
      <c r="F19" s="150"/>
      <c r="G19" s="158"/>
      <c r="I19" s="155"/>
    </row>
    <row r="20" spans="1:13" s="132" customFormat="1" ht="45">
      <c r="A20" s="79">
        <f>A13+1</f>
        <v>1</v>
      </c>
      <c r="B20" s="80" t="s">
        <v>358</v>
      </c>
      <c r="C20" s="82" t="s">
        <v>61</v>
      </c>
      <c r="D20" s="144">
        <v>14</v>
      </c>
      <c r="E20" s="936"/>
      <c r="F20" s="150">
        <f>D20*E20</f>
        <v>0</v>
      </c>
    </row>
    <row r="21" spans="1:13" ht="13.5" customHeight="1">
      <c r="A21" s="336"/>
      <c r="B21" s="97"/>
      <c r="C21" s="71"/>
      <c r="D21" s="152"/>
      <c r="E21" s="936"/>
      <c r="F21" s="150"/>
      <c r="G21" s="158"/>
      <c r="I21" s="155"/>
    </row>
    <row r="22" spans="1:13" s="132" customFormat="1" ht="30">
      <c r="A22" s="79">
        <f>A20+1</f>
        <v>2</v>
      </c>
      <c r="B22" s="80" t="s">
        <v>359</v>
      </c>
      <c r="C22" s="82" t="s">
        <v>57</v>
      </c>
      <c r="D22" s="144">
        <v>24</v>
      </c>
      <c r="E22" s="936"/>
      <c r="F22" s="150">
        <f>D22*E22</f>
        <v>0</v>
      </c>
    </row>
    <row r="23" spans="1:13" s="132" customFormat="1" ht="15">
      <c r="A23" s="79"/>
      <c r="B23" s="97"/>
      <c r="C23" s="71"/>
      <c r="D23" s="152"/>
      <c r="E23" s="936"/>
      <c r="F23" s="150"/>
      <c r="G23" s="148"/>
      <c r="H23" s="155"/>
      <c r="I23" s="144"/>
    </row>
    <row r="24" spans="1:13" s="132" customFormat="1">
      <c r="A24" s="79">
        <f>A22+1</f>
        <v>3</v>
      </c>
      <c r="B24" s="93" t="s">
        <v>360</v>
      </c>
      <c r="C24" s="79" t="s">
        <v>55</v>
      </c>
      <c r="D24" s="144">
        <v>1</v>
      </c>
      <c r="E24" s="936"/>
      <c r="F24" s="150">
        <f>D24*E24</f>
        <v>0</v>
      </c>
    </row>
    <row r="25" spans="1:13" s="42" customFormat="1" ht="15">
      <c r="A25" s="337"/>
      <c r="B25" s="53"/>
      <c r="C25" s="63"/>
      <c r="D25" s="170"/>
      <c r="E25" s="939"/>
      <c r="F25" s="338"/>
      <c r="G25" s="74"/>
      <c r="J25" s="73"/>
      <c r="K25" s="73"/>
      <c r="M25" s="73"/>
    </row>
    <row r="26" spans="1:13" s="42" customFormat="1">
      <c r="A26" s="79">
        <f>A24+1</f>
        <v>4</v>
      </c>
      <c r="B26" s="53" t="s">
        <v>232</v>
      </c>
      <c r="C26" s="63" t="s">
        <v>52</v>
      </c>
      <c r="D26" s="170">
        <v>3</v>
      </c>
      <c r="E26" s="939"/>
      <c r="F26" s="61">
        <f>SUM(F12:F24)*0.01*D26</f>
        <v>0</v>
      </c>
      <c r="G26" s="74"/>
      <c r="J26" s="73"/>
      <c r="K26" s="73"/>
      <c r="M26" s="73"/>
    </row>
    <row r="27" spans="1:13">
      <c r="E27" s="937"/>
      <c r="G27" s="145"/>
      <c r="H27" s="144"/>
      <c r="I27" s="143"/>
      <c r="J27" s="142"/>
    </row>
    <row r="28" spans="1:13" s="42" customFormat="1" ht="25.5">
      <c r="A28" s="49">
        <f>A26+1</f>
        <v>5</v>
      </c>
      <c r="B28" s="53" t="s">
        <v>231</v>
      </c>
      <c r="C28" s="63" t="s">
        <v>52</v>
      </c>
      <c r="D28" s="62">
        <v>5</v>
      </c>
      <c r="E28" s="929"/>
      <c r="F28" s="61">
        <f>SUM(F12:F24)*0.01*D28</f>
        <v>0</v>
      </c>
      <c r="J28" s="43"/>
    </row>
    <row r="29" spans="1:13" s="42" customFormat="1">
      <c r="A29" s="49"/>
      <c r="B29" s="53"/>
      <c r="C29" s="63"/>
      <c r="D29" s="62"/>
      <c r="E29" s="929"/>
      <c r="F29" s="61"/>
      <c r="J29" s="43"/>
    </row>
    <row r="30" spans="1:13" s="48" customFormat="1" ht="25.5">
      <c r="A30" s="49">
        <f>A28+1</f>
        <v>6</v>
      </c>
      <c r="B30" s="53" t="s">
        <v>56</v>
      </c>
      <c r="C30" s="63" t="s">
        <v>52</v>
      </c>
      <c r="D30" s="62">
        <v>5</v>
      </c>
      <c r="E30" s="929"/>
      <c r="F30" s="61">
        <f>SUM(F12:F24)*0.01*D30</f>
        <v>0</v>
      </c>
      <c r="G30" s="44"/>
      <c r="H30" s="72"/>
      <c r="I30" s="72"/>
      <c r="J30" s="72"/>
      <c r="K30" s="72"/>
      <c r="L30" s="72"/>
    </row>
    <row r="31" spans="1:13" s="132" customFormat="1" ht="15">
      <c r="A31" s="82"/>
      <c r="B31" s="96"/>
      <c r="C31" s="71"/>
      <c r="D31" s="152"/>
      <c r="E31" s="936"/>
      <c r="F31" s="150"/>
      <c r="G31" s="148"/>
      <c r="H31" s="144"/>
      <c r="I31" s="144"/>
    </row>
    <row r="32" spans="1:13" s="48" customFormat="1" ht="38.25">
      <c r="A32" s="49">
        <f>A30+1</f>
        <v>7</v>
      </c>
      <c r="B32" s="70" t="s">
        <v>54</v>
      </c>
      <c r="C32" s="63" t="s">
        <v>52</v>
      </c>
      <c r="D32" s="62">
        <v>3</v>
      </c>
      <c r="E32" s="929"/>
      <c r="F32" s="61">
        <f>SUM(F12:F24)*0.01*D32</f>
        <v>0</v>
      </c>
      <c r="G32" s="44"/>
      <c r="H32" s="72"/>
      <c r="I32" s="72"/>
      <c r="J32" s="72"/>
      <c r="K32" s="72"/>
      <c r="L32" s="72"/>
    </row>
    <row r="33" spans="1:48" s="65" customFormat="1">
      <c r="A33" s="49"/>
      <c r="B33" s="70"/>
      <c r="C33" s="69"/>
      <c r="D33" s="68"/>
      <c r="E33" s="933"/>
      <c r="F33" s="61"/>
      <c r="G33" s="66"/>
    </row>
    <row r="34" spans="1:48" s="65" customFormat="1">
      <c r="A34" s="71">
        <f>A32+1</f>
        <v>8</v>
      </c>
      <c r="B34" s="70" t="s">
        <v>53</v>
      </c>
      <c r="C34" s="69" t="s">
        <v>52</v>
      </c>
      <c r="D34" s="68">
        <v>3</v>
      </c>
      <c r="E34" s="933"/>
      <c r="F34" s="61">
        <f>SUM(F12:F24)*0.01*D34</f>
        <v>0</v>
      </c>
      <c r="G34" s="66"/>
    </row>
    <row r="35" spans="1:48" ht="15">
      <c r="A35" s="162"/>
      <c r="B35" s="324"/>
      <c r="C35" s="339"/>
      <c r="E35" s="940"/>
      <c r="F35" s="340"/>
      <c r="G35" s="158"/>
      <c r="I35" s="155"/>
    </row>
    <row r="36" spans="1:48" s="350" customFormat="1" ht="13.5" thickBot="1">
      <c r="A36" s="341"/>
      <c r="B36" s="342" t="s">
        <v>102</v>
      </c>
      <c r="C36" s="343"/>
      <c r="D36" s="344"/>
      <c r="E36" s="941"/>
      <c r="F36" s="346">
        <f>SUM(F11:F35)</f>
        <v>0</v>
      </c>
      <c r="G36" s="347"/>
      <c r="H36" s="348"/>
      <c r="I36" s="149"/>
      <c r="J36" s="349"/>
      <c r="K36" s="349"/>
      <c r="L36" s="349"/>
      <c r="M36" s="349"/>
      <c r="N36" s="349"/>
      <c r="O36" s="349"/>
      <c r="P36" s="349"/>
      <c r="Q36" s="349"/>
      <c r="R36" s="349"/>
      <c r="S36" s="349"/>
      <c r="T36" s="349"/>
      <c r="U36" s="349"/>
      <c r="V36" s="349"/>
      <c r="W36" s="349"/>
      <c r="X36" s="349"/>
      <c r="Y36" s="349"/>
      <c r="Z36" s="349"/>
      <c r="AA36" s="349"/>
      <c r="AB36" s="349"/>
      <c r="AC36" s="349"/>
      <c r="AD36" s="349"/>
      <c r="AE36" s="349"/>
      <c r="AF36" s="349"/>
      <c r="AG36" s="349"/>
      <c r="AH36" s="349"/>
      <c r="AI36" s="349"/>
      <c r="AJ36" s="349"/>
      <c r="AK36" s="349"/>
      <c r="AL36" s="349"/>
      <c r="AM36" s="349"/>
      <c r="AN36" s="349"/>
      <c r="AO36" s="349"/>
      <c r="AP36" s="349"/>
      <c r="AQ36" s="349"/>
      <c r="AR36" s="349"/>
      <c r="AS36" s="349"/>
      <c r="AT36" s="349"/>
      <c r="AU36" s="349"/>
      <c r="AV36" s="349"/>
    </row>
    <row r="37" spans="1:48">
      <c r="A37" s="146"/>
      <c r="E37" s="937"/>
      <c r="F37" s="351"/>
    </row>
    <row r="38" spans="1:48">
      <c r="A38" s="162"/>
      <c r="B38" s="161" t="s">
        <v>361</v>
      </c>
      <c r="D38" s="160"/>
      <c r="E38" s="942"/>
      <c r="F38" s="352"/>
      <c r="G38" s="158"/>
    </row>
    <row r="39" spans="1:48">
      <c r="A39" s="162"/>
      <c r="B39" s="161"/>
      <c r="D39" s="160"/>
      <c r="E39" s="942"/>
      <c r="F39" s="352"/>
      <c r="G39" s="158"/>
    </row>
    <row r="40" spans="1:48" s="132" customFormat="1" ht="42" customHeight="1">
      <c r="A40" s="82" t="s">
        <v>101</v>
      </c>
      <c r="B40" s="97" t="s">
        <v>362</v>
      </c>
      <c r="C40" s="71" t="s">
        <v>61</v>
      </c>
      <c r="D40" s="152">
        <v>3</v>
      </c>
      <c r="E40" s="936"/>
      <c r="F40" s="150">
        <f>D40*E40</f>
        <v>0</v>
      </c>
      <c r="G40" s="148"/>
      <c r="H40" s="155"/>
      <c r="I40" s="144"/>
    </row>
    <row r="41" spans="1:48" s="132" customFormat="1" ht="15">
      <c r="A41" s="82"/>
      <c r="B41" s="96"/>
      <c r="C41" s="71"/>
      <c r="D41" s="152"/>
      <c r="E41" s="936"/>
      <c r="F41" s="150"/>
      <c r="G41" s="148"/>
      <c r="H41" s="144"/>
      <c r="I41" s="144"/>
    </row>
    <row r="42" spans="1:48" s="132" customFormat="1" ht="29.25" customHeight="1">
      <c r="A42" s="82" t="s">
        <v>100</v>
      </c>
      <c r="B42" s="97" t="s">
        <v>363</v>
      </c>
      <c r="C42" s="71" t="s">
        <v>61</v>
      </c>
      <c r="D42" s="152">
        <v>17</v>
      </c>
      <c r="E42" s="936"/>
      <c r="F42" s="150">
        <f>D42*E42</f>
        <v>0</v>
      </c>
      <c r="G42" s="148"/>
      <c r="H42" s="155"/>
      <c r="I42" s="144"/>
    </row>
    <row r="43" spans="1:48" s="132" customFormat="1" ht="15">
      <c r="A43" s="82"/>
      <c r="B43" s="97"/>
      <c r="C43" s="353"/>
      <c r="D43" s="152"/>
      <c r="E43" s="936"/>
      <c r="F43" s="150"/>
      <c r="G43" s="151"/>
      <c r="H43" s="148"/>
      <c r="I43" s="155"/>
      <c r="J43" s="144"/>
    </row>
    <row r="44" spans="1:48" s="132" customFormat="1" ht="51.75" customHeight="1">
      <c r="A44" s="354" t="s">
        <v>364</v>
      </c>
      <c r="B44" s="97" t="s">
        <v>365</v>
      </c>
      <c r="C44" s="71" t="s">
        <v>61</v>
      </c>
      <c r="D44" s="152">
        <v>1</v>
      </c>
      <c r="E44" s="936"/>
      <c r="F44" s="150">
        <f>D44*E44</f>
        <v>0</v>
      </c>
      <c r="G44" s="151"/>
      <c r="H44" s="148"/>
      <c r="I44" s="144"/>
      <c r="J44" s="144"/>
    </row>
    <row r="45" spans="1:48" s="132" customFormat="1">
      <c r="A45" s="79"/>
      <c r="B45" s="96"/>
      <c r="C45" s="71"/>
      <c r="D45" s="152"/>
      <c r="E45" s="936"/>
      <c r="F45" s="150"/>
      <c r="G45" s="151"/>
      <c r="H45" s="148"/>
      <c r="I45" s="144"/>
      <c r="J45" s="144"/>
    </row>
    <row r="46" spans="1:48" s="132" customFormat="1" ht="39.75" customHeight="1">
      <c r="A46" s="354" t="s">
        <v>366</v>
      </c>
      <c r="B46" s="97" t="s">
        <v>367</v>
      </c>
      <c r="C46" s="71" t="s">
        <v>61</v>
      </c>
      <c r="D46" s="152">
        <v>1</v>
      </c>
      <c r="E46" s="936"/>
      <c r="F46" s="150">
        <f>D46*E46</f>
        <v>0</v>
      </c>
      <c r="G46" s="151"/>
      <c r="H46" s="148"/>
      <c r="I46" s="144"/>
      <c r="J46" s="144"/>
    </row>
    <row r="47" spans="1:48" ht="13.5" customHeight="1">
      <c r="A47" s="336"/>
      <c r="B47" s="97"/>
      <c r="C47" s="71"/>
      <c r="D47" s="152"/>
      <c r="E47" s="936"/>
      <c r="F47" s="150"/>
      <c r="G47" s="158"/>
      <c r="I47" s="155"/>
    </row>
    <row r="48" spans="1:48" s="132" customFormat="1" ht="45">
      <c r="A48" s="79">
        <v>1</v>
      </c>
      <c r="B48" s="80" t="s">
        <v>368</v>
      </c>
      <c r="C48" s="82" t="s">
        <v>57</v>
      </c>
      <c r="D48" s="144">
        <v>8</v>
      </c>
      <c r="E48" s="936"/>
      <c r="F48" s="150">
        <f>D48*E48</f>
        <v>0</v>
      </c>
    </row>
    <row r="49" spans="1:48" s="132" customFormat="1" ht="15">
      <c r="A49" s="79"/>
      <c r="B49" s="80"/>
      <c r="C49" s="82"/>
      <c r="D49" s="144"/>
      <c r="E49" s="936"/>
      <c r="F49" s="150"/>
    </row>
    <row r="50" spans="1:48" s="132" customFormat="1" ht="45">
      <c r="A50" s="79">
        <f>A48+1</f>
        <v>2</v>
      </c>
      <c r="B50" s="80" t="s">
        <v>369</v>
      </c>
      <c r="C50" s="82" t="s">
        <v>61</v>
      </c>
      <c r="D50" s="144">
        <v>4</v>
      </c>
      <c r="E50" s="936"/>
      <c r="F50" s="150">
        <f>D50*E50</f>
        <v>0</v>
      </c>
    </row>
    <row r="51" spans="1:48" s="132" customFormat="1" ht="15">
      <c r="A51" s="82"/>
      <c r="B51" s="96"/>
      <c r="C51" s="71"/>
      <c r="D51" s="152"/>
      <c r="E51" s="936"/>
      <c r="F51" s="150"/>
      <c r="G51" s="148"/>
      <c r="H51" s="144"/>
      <c r="I51" s="144"/>
    </row>
    <row r="52" spans="1:48" s="132" customFormat="1" ht="25.5">
      <c r="A52" s="79">
        <f>A50+1</f>
        <v>3</v>
      </c>
      <c r="B52" s="96" t="s">
        <v>99</v>
      </c>
      <c r="C52" s="71" t="s">
        <v>61</v>
      </c>
      <c r="D52" s="152">
        <v>6</v>
      </c>
      <c r="E52" s="936"/>
      <c r="F52" s="150">
        <f>D52*E52</f>
        <v>0</v>
      </c>
      <c r="G52" s="148"/>
      <c r="H52" s="144"/>
      <c r="I52" s="144"/>
    </row>
    <row r="53" spans="1:48">
      <c r="E53" s="937"/>
      <c r="G53" s="145"/>
      <c r="H53" s="144"/>
      <c r="I53" s="143"/>
      <c r="J53" s="142"/>
    </row>
    <row r="54" spans="1:48" s="132" customFormat="1" ht="25.5">
      <c r="A54" s="79">
        <f>A52+1</f>
        <v>4</v>
      </c>
      <c r="B54" s="153" t="s">
        <v>98</v>
      </c>
      <c r="C54" s="71" t="s">
        <v>97</v>
      </c>
      <c r="D54" s="152">
        <v>1</v>
      </c>
      <c r="E54" s="930"/>
      <c r="F54" s="61">
        <f>D54*E54</f>
        <v>0</v>
      </c>
      <c r="G54" s="154"/>
    </row>
    <row r="55" spans="1:48" ht="15">
      <c r="A55" s="162"/>
      <c r="B55" s="324"/>
      <c r="D55" s="160"/>
      <c r="E55" s="340"/>
      <c r="F55" s="340"/>
      <c r="G55" s="158"/>
      <c r="I55" s="155"/>
    </row>
    <row r="56" spans="1:48" ht="15">
      <c r="A56" s="79">
        <f>A54+1</f>
        <v>5</v>
      </c>
      <c r="B56" s="53" t="s">
        <v>232</v>
      </c>
      <c r="C56" s="162" t="s">
        <v>52</v>
      </c>
      <c r="D56" s="143">
        <v>3</v>
      </c>
      <c r="E56" s="355"/>
      <c r="F56" s="356">
        <f>SUM(F40:F54)*0.03</f>
        <v>0</v>
      </c>
      <c r="H56" s="142"/>
      <c r="I56" s="142"/>
      <c r="J56" s="142"/>
    </row>
    <row r="57" spans="1:48" s="132" customFormat="1">
      <c r="A57" s="147"/>
      <c r="B57" s="153"/>
      <c r="C57" s="71"/>
      <c r="D57" s="152"/>
      <c r="E57" s="61"/>
      <c r="F57" s="61"/>
      <c r="G57" s="148"/>
    </row>
    <row r="58" spans="1:48" s="48" customFormat="1" ht="25.5">
      <c r="A58" s="79">
        <f>A56+1</f>
        <v>6</v>
      </c>
      <c r="B58" s="53" t="s">
        <v>56</v>
      </c>
      <c r="C58" s="63" t="s">
        <v>52</v>
      </c>
      <c r="D58" s="62">
        <v>5</v>
      </c>
      <c r="E58" s="50"/>
      <c r="F58" s="61">
        <f>SUM(F40:F54)*0.01*D58</f>
        <v>0</v>
      </c>
      <c r="G58" s="44"/>
      <c r="H58" s="72"/>
      <c r="I58" s="72"/>
      <c r="J58" s="72"/>
      <c r="K58" s="72"/>
      <c r="L58" s="72"/>
    </row>
    <row r="59" spans="1:48" s="132" customFormat="1">
      <c r="A59" s="147"/>
      <c r="B59" s="96"/>
      <c r="C59" s="71"/>
      <c r="D59" s="152"/>
      <c r="E59" s="150"/>
      <c r="F59" s="150"/>
      <c r="G59" s="148"/>
      <c r="H59" s="144"/>
      <c r="I59" s="144"/>
    </row>
    <row r="60" spans="1:48" s="48" customFormat="1" ht="38.25">
      <c r="A60" s="79">
        <f>A58+1</f>
        <v>7</v>
      </c>
      <c r="B60" s="70" t="s">
        <v>1177</v>
      </c>
      <c r="C60" s="63" t="s">
        <v>52</v>
      </c>
      <c r="D60" s="62">
        <v>3</v>
      </c>
      <c r="E60" s="50"/>
      <c r="F60" s="61">
        <f>SUM(F38:F54)*0.01*D60</f>
        <v>0</v>
      </c>
      <c r="G60" s="44"/>
      <c r="H60" s="72"/>
      <c r="I60" s="72"/>
      <c r="J60" s="72"/>
      <c r="K60" s="72"/>
      <c r="L60" s="72"/>
    </row>
    <row r="61" spans="1:48" s="65" customFormat="1" ht="15">
      <c r="A61" s="162"/>
      <c r="B61" s="70"/>
      <c r="C61" s="69"/>
      <c r="D61" s="131"/>
      <c r="E61" s="355"/>
      <c r="F61" s="356"/>
      <c r="G61" s="66"/>
      <c r="H61" s="66"/>
    </row>
    <row r="62" spans="1:48" s="350" customFormat="1" ht="13.5" thickBot="1">
      <c r="A62" s="341"/>
      <c r="B62" s="342" t="s">
        <v>96</v>
      </c>
      <c r="C62" s="343"/>
      <c r="D62" s="344"/>
      <c r="E62" s="345"/>
      <c r="F62" s="346">
        <f>SUM(F40:F61)</f>
        <v>0</v>
      </c>
      <c r="G62" s="347"/>
      <c r="H62" s="348"/>
      <c r="I62" s="149"/>
      <c r="J62" s="349"/>
      <c r="K62" s="349"/>
      <c r="L62" s="349"/>
      <c r="M62" s="349"/>
      <c r="N62" s="349"/>
      <c r="O62" s="349"/>
      <c r="P62" s="349"/>
      <c r="Q62" s="349"/>
      <c r="R62" s="349"/>
      <c r="S62" s="349"/>
      <c r="T62" s="349"/>
      <c r="U62" s="349"/>
      <c r="V62" s="349"/>
      <c r="W62" s="349"/>
      <c r="X62" s="349"/>
      <c r="Y62" s="349"/>
      <c r="Z62" s="349"/>
      <c r="AA62" s="349"/>
      <c r="AB62" s="349"/>
      <c r="AC62" s="349"/>
      <c r="AD62" s="349"/>
      <c r="AE62" s="349"/>
      <c r="AF62" s="349"/>
      <c r="AG62" s="349"/>
      <c r="AH62" s="349"/>
      <c r="AI62" s="349"/>
      <c r="AJ62" s="349"/>
      <c r="AK62" s="349"/>
      <c r="AL62" s="349"/>
      <c r="AM62" s="349"/>
      <c r="AN62" s="349"/>
      <c r="AO62" s="349"/>
      <c r="AP62" s="349"/>
      <c r="AQ62" s="349"/>
      <c r="AR62" s="349"/>
      <c r="AS62" s="349"/>
      <c r="AT62" s="349"/>
      <c r="AU62" s="349"/>
      <c r="AV62" s="349"/>
    </row>
    <row r="63" spans="1:48" ht="15.75" thickBot="1">
      <c r="A63" s="357"/>
      <c r="B63" s="358"/>
      <c r="C63" s="357"/>
      <c r="D63" s="359"/>
      <c r="E63" s="359"/>
      <c r="F63" s="360"/>
    </row>
    <row r="64" spans="1:48" s="350" customFormat="1" ht="14.25" thickTop="1" thickBot="1">
      <c r="A64" s="361"/>
      <c r="B64" s="362" t="s">
        <v>95</v>
      </c>
      <c r="C64" s="363"/>
      <c r="D64" s="364"/>
      <c r="E64" s="365"/>
      <c r="F64" s="366">
        <f>F62+F36</f>
        <v>0</v>
      </c>
      <c r="G64" s="347"/>
      <c r="H64" s="348"/>
      <c r="I64" s="149"/>
      <c r="J64" s="349"/>
      <c r="K64" s="349"/>
      <c r="L64" s="349"/>
      <c r="M64" s="349"/>
      <c r="N64" s="349"/>
      <c r="O64" s="349"/>
      <c r="P64" s="349"/>
      <c r="Q64" s="349"/>
      <c r="R64" s="349"/>
      <c r="S64" s="349"/>
      <c r="T64" s="349"/>
      <c r="U64" s="349"/>
      <c r="V64" s="349"/>
      <c r="W64" s="349"/>
      <c r="X64" s="349"/>
      <c r="Y64" s="349"/>
      <c r="Z64" s="349"/>
      <c r="AA64" s="349"/>
      <c r="AB64" s="349"/>
      <c r="AC64" s="349"/>
      <c r="AD64" s="349"/>
      <c r="AE64" s="349"/>
      <c r="AF64" s="349"/>
      <c r="AG64" s="349"/>
      <c r="AH64" s="349"/>
      <c r="AI64" s="349"/>
      <c r="AJ64" s="349"/>
      <c r="AK64" s="349"/>
      <c r="AL64" s="349"/>
      <c r="AM64" s="349"/>
      <c r="AN64" s="349"/>
      <c r="AO64" s="349"/>
      <c r="AP64" s="349"/>
      <c r="AQ64" s="349"/>
      <c r="AR64" s="349"/>
      <c r="AS64" s="349"/>
      <c r="AT64" s="349"/>
      <c r="AU64" s="349"/>
      <c r="AV64" s="349"/>
    </row>
    <row r="65" spans="1:2">
      <c r="A65" s="146"/>
    </row>
    <row r="66" spans="1:2">
      <c r="A66" s="146"/>
    </row>
    <row r="67" spans="1:2">
      <c r="A67" s="146"/>
    </row>
    <row r="68" spans="1:2">
      <c r="A68" s="146"/>
    </row>
    <row r="69" spans="1:2">
      <c r="A69" s="146"/>
    </row>
    <row r="70" spans="1:2">
      <c r="A70" s="146"/>
    </row>
    <row r="71" spans="1:2">
      <c r="A71" s="146"/>
    </row>
    <row r="72" spans="1:2">
      <c r="A72" s="146"/>
    </row>
    <row r="73" spans="1:2">
      <c r="A73" s="146"/>
    </row>
    <row r="74" spans="1:2">
      <c r="A74" s="146"/>
    </row>
    <row r="75" spans="1:2">
      <c r="A75" s="146"/>
    </row>
    <row r="76" spans="1:2">
      <c r="A76" s="146"/>
    </row>
    <row r="77" spans="1:2">
      <c r="A77" s="146"/>
    </row>
    <row r="78" spans="1:2">
      <c r="A78" s="146"/>
    </row>
    <row r="79" spans="1:2">
      <c r="A79" s="146"/>
    </row>
    <row r="80" spans="1:2">
      <c r="A80" s="146"/>
      <c r="B80" s="10"/>
    </row>
    <row r="81" spans="1:1">
      <c r="A81" s="146"/>
    </row>
    <row r="82" spans="1:1">
      <c r="A82" s="146"/>
    </row>
    <row r="83" spans="1:1">
      <c r="A83" s="146"/>
    </row>
    <row r="84" spans="1:1">
      <c r="A84" s="146"/>
    </row>
    <row r="85" spans="1:1">
      <c r="A85" s="146"/>
    </row>
    <row r="86" spans="1:1">
      <c r="A86" s="146"/>
    </row>
    <row r="87" spans="1:1">
      <c r="A87" s="146"/>
    </row>
    <row r="88" spans="1:1">
      <c r="A88" s="146"/>
    </row>
    <row r="89" spans="1:1">
      <c r="A89" s="146"/>
    </row>
    <row r="90" spans="1:1">
      <c r="A90" s="146"/>
    </row>
    <row r="91" spans="1:1">
      <c r="A91" s="146"/>
    </row>
    <row r="92" spans="1:1">
      <c r="A92" s="146"/>
    </row>
    <row r="93" spans="1:1">
      <c r="A93" s="146"/>
    </row>
    <row r="94" spans="1:1">
      <c r="A94" s="146"/>
    </row>
    <row r="95" spans="1:1">
      <c r="A95" s="146"/>
    </row>
    <row r="96" spans="1:1">
      <c r="A96" s="146"/>
    </row>
    <row r="97" spans="1:1">
      <c r="A97" s="146"/>
    </row>
    <row r="98" spans="1:1">
      <c r="A98" s="146"/>
    </row>
    <row r="99" spans="1:1">
      <c r="A99" s="146"/>
    </row>
    <row r="100" spans="1:1">
      <c r="A100" s="146"/>
    </row>
    <row r="101" spans="1:1">
      <c r="A101" s="146"/>
    </row>
    <row r="102" spans="1:1">
      <c r="A102" s="146"/>
    </row>
    <row r="103" spans="1:1">
      <c r="A103" s="146"/>
    </row>
    <row r="104" spans="1:1">
      <c r="A104" s="146"/>
    </row>
    <row r="105" spans="1:1">
      <c r="A105" s="146"/>
    </row>
    <row r="106" spans="1:1">
      <c r="A106" s="146"/>
    </row>
    <row r="107" spans="1:1">
      <c r="A107" s="146"/>
    </row>
    <row r="108" spans="1:1">
      <c r="A108" s="146"/>
    </row>
    <row r="109" spans="1:1">
      <c r="A109" s="146"/>
    </row>
    <row r="110" spans="1:1">
      <c r="A110" s="146"/>
    </row>
    <row r="111" spans="1:1">
      <c r="A111" s="146"/>
    </row>
    <row r="112" spans="1:1">
      <c r="A112" s="146"/>
    </row>
    <row r="113" spans="1:1">
      <c r="A113" s="146"/>
    </row>
    <row r="114" spans="1:1">
      <c r="A114" s="146"/>
    </row>
    <row r="115" spans="1:1">
      <c r="A115" s="146"/>
    </row>
    <row r="116" spans="1:1">
      <c r="A116" s="146"/>
    </row>
    <row r="117" spans="1:1">
      <c r="A117" s="146"/>
    </row>
    <row r="118" spans="1:1">
      <c r="A118" s="146"/>
    </row>
    <row r="119" spans="1:1">
      <c r="A119" s="146"/>
    </row>
    <row r="120" spans="1:1">
      <c r="A120" s="146"/>
    </row>
    <row r="121" spans="1:1">
      <c r="A121" s="146"/>
    </row>
    <row r="122" spans="1:1">
      <c r="A122" s="146"/>
    </row>
    <row r="123" spans="1:1">
      <c r="A123" s="146"/>
    </row>
    <row r="124" spans="1:1">
      <c r="A124" s="146"/>
    </row>
    <row r="125" spans="1:1">
      <c r="A125" s="146"/>
    </row>
    <row r="126" spans="1:1">
      <c r="A126" s="146"/>
    </row>
    <row r="127" spans="1:1">
      <c r="A127" s="146"/>
    </row>
    <row r="128" spans="1:1">
      <c r="A128" s="146"/>
    </row>
    <row r="129" spans="1:1">
      <c r="A129" s="146"/>
    </row>
    <row r="130" spans="1:1">
      <c r="A130" s="146"/>
    </row>
    <row r="131" spans="1:1">
      <c r="A131" s="146"/>
    </row>
    <row r="132" spans="1:1">
      <c r="A132" s="146"/>
    </row>
    <row r="133" spans="1:1">
      <c r="A133" s="146"/>
    </row>
    <row r="134" spans="1:1">
      <c r="A134" s="146"/>
    </row>
    <row r="135" spans="1:1">
      <c r="A135" s="146"/>
    </row>
    <row r="136" spans="1:1">
      <c r="A136" s="146"/>
    </row>
    <row r="137" spans="1:1">
      <c r="A137" s="146"/>
    </row>
    <row r="138" spans="1:1">
      <c r="A138" s="146"/>
    </row>
    <row r="139" spans="1:1">
      <c r="A139" s="146"/>
    </row>
    <row r="140" spans="1:1">
      <c r="A140" s="146"/>
    </row>
    <row r="141" spans="1:1">
      <c r="A141" s="146"/>
    </row>
    <row r="142" spans="1:1">
      <c r="A142" s="146"/>
    </row>
    <row r="143" spans="1:1">
      <c r="A143" s="146"/>
    </row>
    <row r="144" spans="1:1">
      <c r="A144" s="146"/>
    </row>
    <row r="145" spans="1:1">
      <c r="A145" s="146"/>
    </row>
    <row r="146" spans="1:1">
      <c r="A146" s="146"/>
    </row>
    <row r="147" spans="1:1">
      <c r="A147" s="146"/>
    </row>
    <row r="148" spans="1:1">
      <c r="A148" s="146"/>
    </row>
    <row r="149" spans="1:1">
      <c r="A149" s="146"/>
    </row>
    <row r="150" spans="1:1">
      <c r="A150" s="146"/>
    </row>
    <row r="151" spans="1:1">
      <c r="A151" s="146"/>
    </row>
    <row r="152" spans="1:1">
      <c r="A152" s="146"/>
    </row>
    <row r="153" spans="1:1">
      <c r="A153" s="146"/>
    </row>
    <row r="154" spans="1:1">
      <c r="A154" s="146"/>
    </row>
    <row r="155" spans="1:1">
      <c r="A155" s="146"/>
    </row>
    <row r="156" spans="1:1">
      <c r="A156" s="146"/>
    </row>
    <row r="157" spans="1:1">
      <c r="A157" s="146"/>
    </row>
    <row r="158" spans="1:1">
      <c r="A158" s="146"/>
    </row>
    <row r="159" spans="1:1">
      <c r="A159" s="146"/>
    </row>
    <row r="160" spans="1:1">
      <c r="A160" s="146"/>
    </row>
    <row r="161" spans="1:1">
      <c r="A161" s="146"/>
    </row>
    <row r="162" spans="1:1">
      <c r="A162" s="146"/>
    </row>
    <row r="163" spans="1:1">
      <c r="A163" s="146"/>
    </row>
    <row r="164" spans="1:1">
      <c r="A164" s="146"/>
    </row>
    <row r="165" spans="1:1">
      <c r="A165" s="146"/>
    </row>
    <row r="166" spans="1:1">
      <c r="A166" s="146"/>
    </row>
    <row r="167" spans="1:1">
      <c r="A167" s="146"/>
    </row>
    <row r="168" spans="1:1">
      <c r="A168" s="146"/>
    </row>
    <row r="169" spans="1:1">
      <c r="A169" s="146"/>
    </row>
    <row r="170" spans="1:1">
      <c r="A170" s="146"/>
    </row>
    <row r="171" spans="1:1">
      <c r="A171" s="146"/>
    </row>
    <row r="172" spans="1:1">
      <c r="A172" s="146"/>
    </row>
    <row r="173" spans="1:1">
      <c r="A173" s="146"/>
    </row>
    <row r="174" spans="1:1">
      <c r="A174" s="146"/>
    </row>
    <row r="175" spans="1:1">
      <c r="A175" s="146"/>
    </row>
    <row r="176" spans="1:1">
      <c r="A176" s="146"/>
    </row>
    <row r="177" spans="1:1">
      <c r="A177" s="146"/>
    </row>
    <row r="178" spans="1:1">
      <c r="A178" s="146"/>
    </row>
    <row r="179" spans="1:1">
      <c r="A179" s="146"/>
    </row>
  </sheetData>
  <sheetProtection algorithmName="SHA-512" hashValue="Mww/bKbTVy9XCXSEWBXVmjr5JTuc+vM8n2vdn939rpqT678NRGz/Mri/91GgLD1cqMfcdWfeNbHkGsZD/iQ0bg==" saltValue="txB2AXWTgG6muuIy/5cXAg==" spinCount="100000" sheet="1" objects="1" scenarios="1"/>
  <mergeCells count="7">
    <mergeCell ref="A7:F7"/>
    <mergeCell ref="A1:C1"/>
    <mergeCell ref="A2:C2"/>
    <mergeCell ref="A3:C3"/>
    <mergeCell ref="B4:F4"/>
    <mergeCell ref="A5:B5"/>
    <mergeCell ref="A6:F6"/>
  </mergeCells>
  <printOptions gridLines="1"/>
  <pageMargins left="0.78740157480314965" right="0.39370078740157483" top="1.1811023622047245" bottom="0.98425196850393704" header="0.39370078740157483" footer="0.51181102362204722"/>
  <pageSetup paperSize="9" scale="85" orientation="portrait" horizontalDpi="4294967295" verticalDpi="300" r:id="rId1"/>
  <headerFooter alignWithMargins="0">
    <oddHeader>&amp;L&amp;8&amp;G&amp;C&amp;8
MM-BIRO d.o.o. Ulica tolminskih puntarjev 4, 5000 Nova Gorica,  
tel: 05 333-49-40, fax: 05 333-49-39,  
e.mail: mm.biro@siol.net, http://www.mm-biro.si</oddHeader>
    <oddFooter>&amp;L&amp;8Mapa: 4&amp;R&amp;8Stran: &amp;P/&amp;N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M129"/>
  <sheetViews>
    <sheetView view="pageBreakPreview" topLeftCell="A4" zoomScaleSheetLayoutView="100" workbookViewId="0">
      <selection activeCell="E10" sqref="E10"/>
    </sheetView>
  </sheetViews>
  <sheetFormatPr defaultRowHeight="12.75"/>
  <cols>
    <col min="1" max="1" width="4" style="9" customWidth="1"/>
    <col min="2" max="2" width="62.140625" style="9" customWidth="1"/>
    <col min="3" max="3" width="6.7109375" style="41" customWidth="1"/>
    <col min="4" max="4" width="9.28515625" style="175" customWidth="1"/>
    <col min="5" max="5" width="11.5703125" style="172" customWidth="1"/>
    <col min="6" max="6" width="9.42578125" style="172" customWidth="1"/>
    <col min="7" max="7" width="11.5703125" style="172" customWidth="1"/>
    <col min="8" max="8" width="11.140625" style="39" customWidth="1"/>
    <col min="9" max="256" width="9.140625" style="172"/>
    <col min="257" max="257" width="4" style="172" customWidth="1"/>
    <col min="258" max="258" width="62.140625" style="172" customWidth="1"/>
    <col min="259" max="259" width="6.7109375" style="172" customWidth="1"/>
    <col min="260" max="260" width="9.28515625" style="172" customWidth="1"/>
    <col min="261" max="261" width="11.5703125" style="172" customWidth="1"/>
    <col min="262" max="262" width="9.42578125" style="172" customWidth="1"/>
    <col min="263" max="263" width="11.5703125" style="172" customWidth="1"/>
    <col min="264" max="264" width="11.140625" style="172" customWidth="1"/>
    <col min="265" max="512" width="9.140625" style="172"/>
    <col min="513" max="513" width="4" style="172" customWidth="1"/>
    <col min="514" max="514" width="62.140625" style="172" customWidth="1"/>
    <col min="515" max="515" width="6.7109375" style="172" customWidth="1"/>
    <col min="516" max="516" width="9.28515625" style="172" customWidth="1"/>
    <col min="517" max="517" width="11.5703125" style="172" customWidth="1"/>
    <col min="518" max="518" width="9.42578125" style="172" customWidth="1"/>
    <col min="519" max="519" width="11.5703125" style="172" customWidth="1"/>
    <col min="520" max="520" width="11.140625" style="172" customWidth="1"/>
    <col min="521" max="768" width="9.140625" style="172"/>
    <col min="769" max="769" width="4" style="172" customWidth="1"/>
    <col min="770" max="770" width="62.140625" style="172" customWidth="1"/>
    <col min="771" max="771" width="6.7109375" style="172" customWidth="1"/>
    <col min="772" max="772" width="9.28515625" style="172" customWidth="1"/>
    <col min="773" max="773" width="11.5703125" style="172" customWidth="1"/>
    <col min="774" max="774" width="9.42578125" style="172" customWidth="1"/>
    <col min="775" max="775" width="11.5703125" style="172" customWidth="1"/>
    <col min="776" max="776" width="11.140625" style="172" customWidth="1"/>
    <col min="777" max="1024" width="9.140625" style="172"/>
    <col min="1025" max="1025" width="4" style="172" customWidth="1"/>
    <col min="1026" max="1026" width="62.140625" style="172" customWidth="1"/>
    <col min="1027" max="1027" width="6.7109375" style="172" customWidth="1"/>
    <col min="1028" max="1028" width="9.28515625" style="172" customWidth="1"/>
    <col min="1029" max="1029" width="11.5703125" style="172" customWidth="1"/>
    <col min="1030" max="1030" width="9.42578125" style="172" customWidth="1"/>
    <col min="1031" max="1031" width="11.5703125" style="172" customWidth="1"/>
    <col min="1032" max="1032" width="11.140625" style="172" customWidth="1"/>
    <col min="1033" max="1280" width="9.140625" style="172"/>
    <col min="1281" max="1281" width="4" style="172" customWidth="1"/>
    <col min="1282" max="1282" width="62.140625" style="172" customWidth="1"/>
    <col min="1283" max="1283" width="6.7109375" style="172" customWidth="1"/>
    <col min="1284" max="1284" width="9.28515625" style="172" customWidth="1"/>
    <col min="1285" max="1285" width="11.5703125" style="172" customWidth="1"/>
    <col min="1286" max="1286" width="9.42578125" style="172" customWidth="1"/>
    <col min="1287" max="1287" width="11.5703125" style="172" customWidth="1"/>
    <col min="1288" max="1288" width="11.140625" style="172" customWidth="1"/>
    <col min="1289" max="1536" width="9.140625" style="172"/>
    <col min="1537" max="1537" width="4" style="172" customWidth="1"/>
    <col min="1538" max="1538" width="62.140625" style="172" customWidth="1"/>
    <col min="1539" max="1539" width="6.7109375" style="172" customWidth="1"/>
    <col min="1540" max="1540" width="9.28515625" style="172" customWidth="1"/>
    <col min="1541" max="1541" width="11.5703125" style="172" customWidth="1"/>
    <col min="1542" max="1542" width="9.42578125" style="172" customWidth="1"/>
    <col min="1543" max="1543" width="11.5703125" style="172" customWidth="1"/>
    <col min="1544" max="1544" width="11.140625" style="172" customWidth="1"/>
    <col min="1545" max="1792" width="9.140625" style="172"/>
    <col min="1793" max="1793" width="4" style="172" customWidth="1"/>
    <col min="1794" max="1794" width="62.140625" style="172" customWidth="1"/>
    <col min="1795" max="1795" width="6.7109375" style="172" customWidth="1"/>
    <col min="1796" max="1796" width="9.28515625" style="172" customWidth="1"/>
    <col min="1797" max="1797" width="11.5703125" style="172" customWidth="1"/>
    <col min="1798" max="1798" width="9.42578125" style="172" customWidth="1"/>
    <col min="1799" max="1799" width="11.5703125" style="172" customWidth="1"/>
    <col min="1800" max="1800" width="11.140625" style="172" customWidth="1"/>
    <col min="1801" max="2048" width="9.140625" style="172"/>
    <col min="2049" max="2049" width="4" style="172" customWidth="1"/>
    <col min="2050" max="2050" width="62.140625" style="172" customWidth="1"/>
    <col min="2051" max="2051" width="6.7109375" style="172" customWidth="1"/>
    <col min="2052" max="2052" width="9.28515625" style="172" customWidth="1"/>
    <col min="2053" max="2053" width="11.5703125" style="172" customWidth="1"/>
    <col min="2054" max="2054" width="9.42578125" style="172" customWidth="1"/>
    <col min="2055" max="2055" width="11.5703125" style="172" customWidth="1"/>
    <col min="2056" max="2056" width="11.140625" style="172" customWidth="1"/>
    <col min="2057" max="2304" width="9.140625" style="172"/>
    <col min="2305" max="2305" width="4" style="172" customWidth="1"/>
    <col min="2306" max="2306" width="62.140625" style="172" customWidth="1"/>
    <col min="2307" max="2307" width="6.7109375" style="172" customWidth="1"/>
    <col min="2308" max="2308" width="9.28515625" style="172" customWidth="1"/>
    <col min="2309" max="2309" width="11.5703125" style="172" customWidth="1"/>
    <col min="2310" max="2310" width="9.42578125" style="172" customWidth="1"/>
    <col min="2311" max="2311" width="11.5703125" style="172" customWidth="1"/>
    <col min="2312" max="2312" width="11.140625" style="172" customWidth="1"/>
    <col min="2313" max="2560" width="9.140625" style="172"/>
    <col min="2561" max="2561" width="4" style="172" customWidth="1"/>
    <col min="2562" max="2562" width="62.140625" style="172" customWidth="1"/>
    <col min="2563" max="2563" width="6.7109375" style="172" customWidth="1"/>
    <col min="2564" max="2564" width="9.28515625" style="172" customWidth="1"/>
    <col min="2565" max="2565" width="11.5703125" style="172" customWidth="1"/>
    <col min="2566" max="2566" width="9.42578125" style="172" customWidth="1"/>
    <col min="2567" max="2567" width="11.5703125" style="172" customWidth="1"/>
    <col min="2568" max="2568" width="11.140625" style="172" customWidth="1"/>
    <col min="2569" max="2816" width="9.140625" style="172"/>
    <col min="2817" max="2817" width="4" style="172" customWidth="1"/>
    <col min="2818" max="2818" width="62.140625" style="172" customWidth="1"/>
    <col min="2819" max="2819" width="6.7109375" style="172" customWidth="1"/>
    <col min="2820" max="2820" width="9.28515625" style="172" customWidth="1"/>
    <col min="2821" max="2821" width="11.5703125" style="172" customWidth="1"/>
    <col min="2822" max="2822" width="9.42578125" style="172" customWidth="1"/>
    <col min="2823" max="2823" width="11.5703125" style="172" customWidth="1"/>
    <col min="2824" max="2824" width="11.140625" style="172" customWidth="1"/>
    <col min="2825" max="3072" width="9.140625" style="172"/>
    <col min="3073" max="3073" width="4" style="172" customWidth="1"/>
    <col min="3074" max="3074" width="62.140625" style="172" customWidth="1"/>
    <col min="3075" max="3075" width="6.7109375" style="172" customWidth="1"/>
    <col min="3076" max="3076" width="9.28515625" style="172" customWidth="1"/>
    <col min="3077" max="3077" width="11.5703125" style="172" customWidth="1"/>
    <col min="3078" max="3078" width="9.42578125" style="172" customWidth="1"/>
    <col min="3079" max="3079" width="11.5703125" style="172" customWidth="1"/>
    <col min="3080" max="3080" width="11.140625" style="172" customWidth="1"/>
    <col min="3081" max="3328" width="9.140625" style="172"/>
    <col min="3329" max="3329" width="4" style="172" customWidth="1"/>
    <col min="3330" max="3330" width="62.140625" style="172" customWidth="1"/>
    <col min="3331" max="3331" width="6.7109375" style="172" customWidth="1"/>
    <col min="3332" max="3332" width="9.28515625" style="172" customWidth="1"/>
    <col min="3333" max="3333" width="11.5703125" style="172" customWidth="1"/>
    <col min="3334" max="3334" width="9.42578125" style="172" customWidth="1"/>
    <col min="3335" max="3335" width="11.5703125" style="172" customWidth="1"/>
    <col min="3336" max="3336" width="11.140625" style="172" customWidth="1"/>
    <col min="3337" max="3584" width="9.140625" style="172"/>
    <col min="3585" max="3585" width="4" style="172" customWidth="1"/>
    <col min="3586" max="3586" width="62.140625" style="172" customWidth="1"/>
    <col min="3587" max="3587" width="6.7109375" style="172" customWidth="1"/>
    <col min="3588" max="3588" width="9.28515625" style="172" customWidth="1"/>
    <col min="3589" max="3589" width="11.5703125" style="172" customWidth="1"/>
    <col min="3590" max="3590" width="9.42578125" style="172" customWidth="1"/>
    <col min="3591" max="3591" width="11.5703125" style="172" customWidth="1"/>
    <col min="3592" max="3592" width="11.140625" style="172" customWidth="1"/>
    <col min="3593" max="3840" width="9.140625" style="172"/>
    <col min="3841" max="3841" width="4" style="172" customWidth="1"/>
    <col min="3842" max="3842" width="62.140625" style="172" customWidth="1"/>
    <col min="3843" max="3843" width="6.7109375" style="172" customWidth="1"/>
    <col min="3844" max="3844" width="9.28515625" style="172" customWidth="1"/>
    <col min="3845" max="3845" width="11.5703125" style="172" customWidth="1"/>
    <col min="3846" max="3846" width="9.42578125" style="172" customWidth="1"/>
    <col min="3847" max="3847" width="11.5703125" style="172" customWidth="1"/>
    <col min="3848" max="3848" width="11.140625" style="172" customWidth="1"/>
    <col min="3849" max="4096" width="9.140625" style="172"/>
    <col min="4097" max="4097" width="4" style="172" customWidth="1"/>
    <col min="4098" max="4098" width="62.140625" style="172" customWidth="1"/>
    <col min="4099" max="4099" width="6.7109375" style="172" customWidth="1"/>
    <col min="4100" max="4100" width="9.28515625" style="172" customWidth="1"/>
    <col min="4101" max="4101" width="11.5703125" style="172" customWidth="1"/>
    <col min="4102" max="4102" width="9.42578125" style="172" customWidth="1"/>
    <col min="4103" max="4103" width="11.5703125" style="172" customWidth="1"/>
    <col min="4104" max="4104" width="11.140625" style="172" customWidth="1"/>
    <col min="4105" max="4352" width="9.140625" style="172"/>
    <col min="4353" max="4353" width="4" style="172" customWidth="1"/>
    <col min="4354" max="4354" width="62.140625" style="172" customWidth="1"/>
    <col min="4355" max="4355" width="6.7109375" style="172" customWidth="1"/>
    <col min="4356" max="4356" width="9.28515625" style="172" customWidth="1"/>
    <col min="4357" max="4357" width="11.5703125" style="172" customWidth="1"/>
    <col min="4358" max="4358" width="9.42578125" style="172" customWidth="1"/>
    <col min="4359" max="4359" width="11.5703125" style="172" customWidth="1"/>
    <col min="4360" max="4360" width="11.140625" style="172" customWidth="1"/>
    <col min="4361" max="4608" width="9.140625" style="172"/>
    <col min="4609" max="4609" width="4" style="172" customWidth="1"/>
    <col min="4610" max="4610" width="62.140625" style="172" customWidth="1"/>
    <col min="4611" max="4611" width="6.7109375" style="172" customWidth="1"/>
    <col min="4612" max="4612" width="9.28515625" style="172" customWidth="1"/>
    <col min="4613" max="4613" width="11.5703125" style="172" customWidth="1"/>
    <col min="4614" max="4614" width="9.42578125" style="172" customWidth="1"/>
    <col min="4615" max="4615" width="11.5703125" style="172" customWidth="1"/>
    <col min="4616" max="4616" width="11.140625" style="172" customWidth="1"/>
    <col min="4617" max="4864" width="9.140625" style="172"/>
    <col min="4865" max="4865" width="4" style="172" customWidth="1"/>
    <col min="4866" max="4866" width="62.140625" style="172" customWidth="1"/>
    <col min="4867" max="4867" width="6.7109375" style="172" customWidth="1"/>
    <col min="4868" max="4868" width="9.28515625" style="172" customWidth="1"/>
    <col min="4869" max="4869" width="11.5703125" style="172" customWidth="1"/>
    <col min="4870" max="4870" width="9.42578125" style="172" customWidth="1"/>
    <col min="4871" max="4871" width="11.5703125" style="172" customWidth="1"/>
    <col min="4872" max="4872" width="11.140625" style="172" customWidth="1"/>
    <col min="4873" max="5120" width="9.140625" style="172"/>
    <col min="5121" max="5121" width="4" style="172" customWidth="1"/>
    <col min="5122" max="5122" width="62.140625" style="172" customWidth="1"/>
    <col min="5123" max="5123" width="6.7109375" style="172" customWidth="1"/>
    <col min="5124" max="5124" width="9.28515625" style="172" customWidth="1"/>
    <col min="5125" max="5125" width="11.5703125" style="172" customWidth="1"/>
    <col min="5126" max="5126" width="9.42578125" style="172" customWidth="1"/>
    <col min="5127" max="5127" width="11.5703125" style="172" customWidth="1"/>
    <col min="5128" max="5128" width="11.140625" style="172" customWidth="1"/>
    <col min="5129" max="5376" width="9.140625" style="172"/>
    <col min="5377" max="5377" width="4" style="172" customWidth="1"/>
    <col min="5378" max="5378" width="62.140625" style="172" customWidth="1"/>
    <col min="5379" max="5379" width="6.7109375" style="172" customWidth="1"/>
    <col min="5380" max="5380" width="9.28515625" style="172" customWidth="1"/>
    <col min="5381" max="5381" width="11.5703125" style="172" customWidth="1"/>
    <col min="5382" max="5382" width="9.42578125" style="172" customWidth="1"/>
    <col min="5383" max="5383" width="11.5703125" style="172" customWidth="1"/>
    <col min="5384" max="5384" width="11.140625" style="172" customWidth="1"/>
    <col min="5385" max="5632" width="9.140625" style="172"/>
    <col min="5633" max="5633" width="4" style="172" customWidth="1"/>
    <col min="5634" max="5634" width="62.140625" style="172" customWidth="1"/>
    <col min="5635" max="5635" width="6.7109375" style="172" customWidth="1"/>
    <col min="5636" max="5636" width="9.28515625" style="172" customWidth="1"/>
    <col min="5637" max="5637" width="11.5703125" style="172" customWidth="1"/>
    <col min="5638" max="5638" width="9.42578125" style="172" customWidth="1"/>
    <col min="5639" max="5639" width="11.5703125" style="172" customWidth="1"/>
    <col min="5640" max="5640" width="11.140625" style="172" customWidth="1"/>
    <col min="5641" max="5888" width="9.140625" style="172"/>
    <col min="5889" max="5889" width="4" style="172" customWidth="1"/>
    <col min="5890" max="5890" width="62.140625" style="172" customWidth="1"/>
    <col min="5891" max="5891" width="6.7109375" style="172" customWidth="1"/>
    <col min="5892" max="5892" width="9.28515625" style="172" customWidth="1"/>
    <col min="5893" max="5893" width="11.5703125" style="172" customWidth="1"/>
    <col min="5894" max="5894" width="9.42578125" style="172" customWidth="1"/>
    <col min="5895" max="5895" width="11.5703125" style="172" customWidth="1"/>
    <col min="5896" max="5896" width="11.140625" style="172" customWidth="1"/>
    <col min="5897" max="6144" width="9.140625" style="172"/>
    <col min="6145" max="6145" width="4" style="172" customWidth="1"/>
    <col min="6146" max="6146" width="62.140625" style="172" customWidth="1"/>
    <col min="6147" max="6147" width="6.7109375" style="172" customWidth="1"/>
    <col min="6148" max="6148" width="9.28515625" style="172" customWidth="1"/>
    <col min="6149" max="6149" width="11.5703125" style="172" customWidth="1"/>
    <col min="6150" max="6150" width="9.42578125" style="172" customWidth="1"/>
    <col min="6151" max="6151" width="11.5703125" style="172" customWidth="1"/>
    <col min="6152" max="6152" width="11.140625" style="172" customWidth="1"/>
    <col min="6153" max="6400" width="9.140625" style="172"/>
    <col min="6401" max="6401" width="4" style="172" customWidth="1"/>
    <col min="6402" max="6402" width="62.140625" style="172" customWidth="1"/>
    <col min="6403" max="6403" width="6.7109375" style="172" customWidth="1"/>
    <col min="6404" max="6404" width="9.28515625" style="172" customWidth="1"/>
    <col min="6405" max="6405" width="11.5703125" style="172" customWidth="1"/>
    <col min="6406" max="6406" width="9.42578125" style="172" customWidth="1"/>
    <col min="6407" max="6407" width="11.5703125" style="172" customWidth="1"/>
    <col min="6408" max="6408" width="11.140625" style="172" customWidth="1"/>
    <col min="6409" max="6656" width="9.140625" style="172"/>
    <col min="6657" max="6657" width="4" style="172" customWidth="1"/>
    <col min="6658" max="6658" width="62.140625" style="172" customWidth="1"/>
    <col min="6659" max="6659" width="6.7109375" style="172" customWidth="1"/>
    <col min="6660" max="6660" width="9.28515625" style="172" customWidth="1"/>
    <col min="6661" max="6661" width="11.5703125" style="172" customWidth="1"/>
    <col min="6662" max="6662" width="9.42578125" style="172" customWidth="1"/>
    <col min="6663" max="6663" width="11.5703125" style="172" customWidth="1"/>
    <col min="6664" max="6664" width="11.140625" style="172" customWidth="1"/>
    <col min="6665" max="6912" width="9.140625" style="172"/>
    <col min="6913" max="6913" width="4" style="172" customWidth="1"/>
    <col min="6914" max="6914" width="62.140625" style="172" customWidth="1"/>
    <col min="6915" max="6915" width="6.7109375" style="172" customWidth="1"/>
    <col min="6916" max="6916" width="9.28515625" style="172" customWidth="1"/>
    <col min="6917" max="6917" width="11.5703125" style="172" customWidth="1"/>
    <col min="6918" max="6918" width="9.42578125" style="172" customWidth="1"/>
    <col min="6919" max="6919" width="11.5703125" style="172" customWidth="1"/>
    <col min="6920" max="6920" width="11.140625" style="172" customWidth="1"/>
    <col min="6921" max="7168" width="9.140625" style="172"/>
    <col min="7169" max="7169" width="4" style="172" customWidth="1"/>
    <col min="7170" max="7170" width="62.140625" style="172" customWidth="1"/>
    <col min="7171" max="7171" width="6.7109375" style="172" customWidth="1"/>
    <col min="7172" max="7172" width="9.28515625" style="172" customWidth="1"/>
    <col min="7173" max="7173" width="11.5703125" style="172" customWidth="1"/>
    <col min="7174" max="7174" width="9.42578125" style="172" customWidth="1"/>
    <col min="7175" max="7175" width="11.5703125" style="172" customWidth="1"/>
    <col min="7176" max="7176" width="11.140625" style="172" customWidth="1"/>
    <col min="7177" max="7424" width="9.140625" style="172"/>
    <col min="7425" max="7425" width="4" style="172" customWidth="1"/>
    <col min="7426" max="7426" width="62.140625" style="172" customWidth="1"/>
    <col min="7427" max="7427" width="6.7109375" style="172" customWidth="1"/>
    <col min="7428" max="7428" width="9.28515625" style="172" customWidth="1"/>
    <col min="7429" max="7429" width="11.5703125" style="172" customWidth="1"/>
    <col min="7430" max="7430" width="9.42578125" style="172" customWidth="1"/>
    <col min="7431" max="7431" width="11.5703125" style="172" customWidth="1"/>
    <col min="7432" max="7432" width="11.140625" style="172" customWidth="1"/>
    <col min="7433" max="7680" width="9.140625" style="172"/>
    <col min="7681" max="7681" width="4" style="172" customWidth="1"/>
    <col min="7682" max="7682" width="62.140625" style="172" customWidth="1"/>
    <col min="7683" max="7683" width="6.7109375" style="172" customWidth="1"/>
    <col min="7684" max="7684" width="9.28515625" style="172" customWidth="1"/>
    <col min="7685" max="7685" width="11.5703125" style="172" customWidth="1"/>
    <col min="7686" max="7686" width="9.42578125" style="172" customWidth="1"/>
    <col min="7687" max="7687" width="11.5703125" style="172" customWidth="1"/>
    <col min="7688" max="7688" width="11.140625" style="172" customWidth="1"/>
    <col min="7689" max="7936" width="9.140625" style="172"/>
    <col min="7937" max="7937" width="4" style="172" customWidth="1"/>
    <col min="7938" max="7938" width="62.140625" style="172" customWidth="1"/>
    <col min="7939" max="7939" width="6.7109375" style="172" customWidth="1"/>
    <col min="7940" max="7940" width="9.28515625" style="172" customWidth="1"/>
    <col min="7941" max="7941" width="11.5703125" style="172" customWidth="1"/>
    <col min="7942" max="7942" width="9.42578125" style="172" customWidth="1"/>
    <col min="7943" max="7943" width="11.5703125" style="172" customWidth="1"/>
    <col min="7944" max="7944" width="11.140625" style="172" customWidth="1"/>
    <col min="7945" max="8192" width="9.140625" style="172"/>
    <col min="8193" max="8193" width="4" style="172" customWidth="1"/>
    <col min="8194" max="8194" width="62.140625" style="172" customWidth="1"/>
    <col min="8195" max="8195" width="6.7109375" style="172" customWidth="1"/>
    <col min="8196" max="8196" width="9.28515625" style="172" customWidth="1"/>
    <col min="8197" max="8197" width="11.5703125" style="172" customWidth="1"/>
    <col min="8198" max="8198" width="9.42578125" style="172" customWidth="1"/>
    <col min="8199" max="8199" width="11.5703125" style="172" customWidth="1"/>
    <col min="8200" max="8200" width="11.140625" style="172" customWidth="1"/>
    <col min="8201" max="8448" width="9.140625" style="172"/>
    <col min="8449" max="8449" width="4" style="172" customWidth="1"/>
    <col min="8450" max="8450" width="62.140625" style="172" customWidth="1"/>
    <col min="8451" max="8451" width="6.7109375" style="172" customWidth="1"/>
    <col min="8452" max="8452" width="9.28515625" style="172" customWidth="1"/>
    <col min="8453" max="8453" width="11.5703125" style="172" customWidth="1"/>
    <col min="8454" max="8454" width="9.42578125" style="172" customWidth="1"/>
    <col min="8455" max="8455" width="11.5703125" style="172" customWidth="1"/>
    <col min="8456" max="8456" width="11.140625" style="172" customWidth="1"/>
    <col min="8457" max="8704" width="9.140625" style="172"/>
    <col min="8705" max="8705" width="4" style="172" customWidth="1"/>
    <col min="8706" max="8706" width="62.140625" style="172" customWidth="1"/>
    <col min="8707" max="8707" width="6.7109375" style="172" customWidth="1"/>
    <col min="8708" max="8708" width="9.28515625" style="172" customWidth="1"/>
    <col min="8709" max="8709" width="11.5703125" style="172" customWidth="1"/>
    <col min="8710" max="8710" width="9.42578125" style="172" customWidth="1"/>
    <col min="8711" max="8711" width="11.5703125" style="172" customWidth="1"/>
    <col min="8712" max="8712" width="11.140625" style="172" customWidth="1"/>
    <col min="8713" max="8960" width="9.140625" style="172"/>
    <col min="8961" max="8961" width="4" style="172" customWidth="1"/>
    <col min="8962" max="8962" width="62.140625" style="172" customWidth="1"/>
    <col min="8963" max="8963" width="6.7109375" style="172" customWidth="1"/>
    <col min="8964" max="8964" width="9.28515625" style="172" customWidth="1"/>
    <col min="8965" max="8965" width="11.5703125" style="172" customWidth="1"/>
    <col min="8966" max="8966" width="9.42578125" style="172" customWidth="1"/>
    <col min="8967" max="8967" width="11.5703125" style="172" customWidth="1"/>
    <col min="8968" max="8968" width="11.140625" style="172" customWidth="1"/>
    <col min="8969" max="9216" width="9.140625" style="172"/>
    <col min="9217" max="9217" width="4" style="172" customWidth="1"/>
    <col min="9218" max="9218" width="62.140625" style="172" customWidth="1"/>
    <col min="9219" max="9219" width="6.7109375" style="172" customWidth="1"/>
    <col min="9220" max="9220" width="9.28515625" style="172" customWidth="1"/>
    <col min="9221" max="9221" width="11.5703125" style="172" customWidth="1"/>
    <col min="9222" max="9222" width="9.42578125" style="172" customWidth="1"/>
    <col min="9223" max="9223" width="11.5703125" style="172" customWidth="1"/>
    <col min="9224" max="9224" width="11.140625" style="172" customWidth="1"/>
    <col min="9225" max="9472" width="9.140625" style="172"/>
    <col min="9473" max="9473" width="4" style="172" customWidth="1"/>
    <col min="9474" max="9474" width="62.140625" style="172" customWidth="1"/>
    <col min="9475" max="9475" width="6.7109375" style="172" customWidth="1"/>
    <col min="9476" max="9476" width="9.28515625" style="172" customWidth="1"/>
    <col min="9477" max="9477" width="11.5703125" style="172" customWidth="1"/>
    <col min="9478" max="9478" width="9.42578125" style="172" customWidth="1"/>
    <col min="9479" max="9479" width="11.5703125" style="172" customWidth="1"/>
    <col min="9480" max="9480" width="11.140625" style="172" customWidth="1"/>
    <col min="9481" max="9728" width="9.140625" style="172"/>
    <col min="9729" max="9729" width="4" style="172" customWidth="1"/>
    <col min="9730" max="9730" width="62.140625" style="172" customWidth="1"/>
    <col min="9731" max="9731" width="6.7109375" style="172" customWidth="1"/>
    <col min="9732" max="9732" width="9.28515625" style="172" customWidth="1"/>
    <col min="9733" max="9733" width="11.5703125" style="172" customWidth="1"/>
    <col min="9734" max="9734" width="9.42578125" style="172" customWidth="1"/>
    <col min="9735" max="9735" width="11.5703125" style="172" customWidth="1"/>
    <col min="9736" max="9736" width="11.140625" style="172" customWidth="1"/>
    <col min="9737" max="9984" width="9.140625" style="172"/>
    <col min="9985" max="9985" width="4" style="172" customWidth="1"/>
    <col min="9986" max="9986" width="62.140625" style="172" customWidth="1"/>
    <col min="9987" max="9987" width="6.7109375" style="172" customWidth="1"/>
    <col min="9988" max="9988" width="9.28515625" style="172" customWidth="1"/>
    <col min="9989" max="9989" width="11.5703125" style="172" customWidth="1"/>
    <col min="9990" max="9990" width="9.42578125" style="172" customWidth="1"/>
    <col min="9991" max="9991" width="11.5703125" style="172" customWidth="1"/>
    <col min="9992" max="9992" width="11.140625" style="172" customWidth="1"/>
    <col min="9993" max="10240" width="9.140625" style="172"/>
    <col min="10241" max="10241" width="4" style="172" customWidth="1"/>
    <col min="10242" max="10242" width="62.140625" style="172" customWidth="1"/>
    <col min="10243" max="10243" width="6.7109375" style="172" customWidth="1"/>
    <col min="10244" max="10244" width="9.28515625" style="172" customWidth="1"/>
    <col min="10245" max="10245" width="11.5703125" style="172" customWidth="1"/>
    <col min="10246" max="10246" width="9.42578125" style="172" customWidth="1"/>
    <col min="10247" max="10247" width="11.5703125" style="172" customWidth="1"/>
    <col min="10248" max="10248" width="11.140625" style="172" customWidth="1"/>
    <col min="10249" max="10496" width="9.140625" style="172"/>
    <col min="10497" max="10497" width="4" style="172" customWidth="1"/>
    <col min="10498" max="10498" width="62.140625" style="172" customWidth="1"/>
    <col min="10499" max="10499" width="6.7109375" style="172" customWidth="1"/>
    <col min="10500" max="10500" width="9.28515625" style="172" customWidth="1"/>
    <col min="10501" max="10501" width="11.5703125" style="172" customWidth="1"/>
    <col min="10502" max="10502" width="9.42578125" style="172" customWidth="1"/>
    <col min="10503" max="10503" width="11.5703125" style="172" customWidth="1"/>
    <col min="10504" max="10504" width="11.140625" style="172" customWidth="1"/>
    <col min="10505" max="10752" width="9.140625" style="172"/>
    <col min="10753" max="10753" width="4" style="172" customWidth="1"/>
    <col min="10754" max="10754" width="62.140625" style="172" customWidth="1"/>
    <col min="10755" max="10755" width="6.7109375" style="172" customWidth="1"/>
    <col min="10756" max="10756" width="9.28515625" style="172" customWidth="1"/>
    <col min="10757" max="10757" width="11.5703125" style="172" customWidth="1"/>
    <col min="10758" max="10758" width="9.42578125" style="172" customWidth="1"/>
    <col min="10759" max="10759" width="11.5703125" style="172" customWidth="1"/>
    <col min="10760" max="10760" width="11.140625" style="172" customWidth="1"/>
    <col min="10761" max="11008" width="9.140625" style="172"/>
    <col min="11009" max="11009" width="4" style="172" customWidth="1"/>
    <col min="11010" max="11010" width="62.140625" style="172" customWidth="1"/>
    <col min="11011" max="11011" width="6.7109375" style="172" customWidth="1"/>
    <col min="11012" max="11012" width="9.28515625" style="172" customWidth="1"/>
    <col min="11013" max="11013" width="11.5703125" style="172" customWidth="1"/>
    <col min="11014" max="11014" width="9.42578125" style="172" customWidth="1"/>
    <col min="11015" max="11015" width="11.5703125" style="172" customWidth="1"/>
    <col min="11016" max="11016" width="11.140625" style="172" customWidth="1"/>
    <col min="11017" max="11264" width="9.140625" style="172"/>
    <col min="11265" max="11265" width="4" style="172" customWidth="1"/>
    <col min="11266" max="11266" width="62.140625" style="172" customWidth="1"/>
    <col min="11267" max="11267" width="6.7109375" style="172" customWidth="1"/>
    <col min="11268" max="11268" width="9.28515625" style="172" customWidth="1"/>
    <col min="11269" max="11269" width="11.5703125" style="172" customWidth="1"/>
    <col min="11270" max="11270" width="9.42578125" style="172" customWidth="1"/>
    <col min="11271" max="11271" width="11.5703125" style="172" customWidth="1"/>
    <col min="11272" max="11272" width="11.140625" style="172" customWidth="1"/>
    <col min="11273" max="11520" width="9.140625" style="172"/>
    <col min="11521" max="11521" width="4" style="172" customWidth="1"/>
    <col min="11522" max="11522" width="62.140625" style="172" customWidth="1"/>
    <col min="11523" max="11523" width="6.7109375" style="172" customWidth="1"/>
    <col min="11524" max="11524" width="9.28515625" style="172" customWidth="1"/>
    <col min="11525" max="11525" width="11.5703125" style="172" customWidth="1"/>
    <col min="11526" max="11526" width="9.42578125" style="172" customWidth="1"/>
    <col min="11527" max="11527" width="11.5703125" style="172" customWidth="1"/>
    <col min="11528" max="11528" width="11.140625" style="172" customWidth="1"/>
    <col min="11529" max="11776" width="9.140625" style="172"/>
    <col min="11777" max="11777" width="4" style="172" customWidth="1"/>
    <col min="11778" max="11778" width="62.140625" style="172" customWidth="1"/>
    <col min="11779" max="11779" width="6.7109375" style="172" customWidth="1"/>
    <col min="11780" max="11780" width="9.28515625" style="172" customWidth="1"/>
    <col min="11781" max="11781" width="11.5703125" style="172" customWidth="1"/>
    <col min="11782" max="11782" width="9.42578125" style="172" customWidth="1"/>
    <col min="11783" max="11783" width="11.5703125" style="172" customWidth="1"/>
    <col min="11784" max="11784" width="11.140625" style="172" customWidth="1"/>
    <col min="11785" max="12032" width="9.140625" style="172"/>
    <col min="12033" max="12033" width="4" style="172" customWidth="1"/>
    <col min="12034" max="12034" width="62.140625" style="172" customWidth="1"/>
    <col min="12035" max="12035" width="6.7109375" style="172" customWidth="1"/>
    <col min="12036" max="12036" width="9.28515625" style="172" customWidth="1"/>
    <col min="12037" max="12037" width="11.5703125" style="172" customWidth="1"/>
    <col min="12038" max="12038" width="9.42578125" style="172" customWidth="1"/>
    <col min="12039" max="12039" width="11.5703125" style="172" customWidth="1"/>
    <col min="12040" max="12040" width="11.140625" style="172" customWidth="1"/>
    <col min="12041" max="12288" width="9.140625" style="172"/>
    <col min="12289" max="12289" width="4" style="172" customWidth="1"/>
    <col min="12290" max="12290" width="62.140625" style="172" customWidth="1"/>
    <col min="12291" max="12291" width="6.7109375" style="172" customWidth="1"/>
    <col min="12292" max="12292" width="9.28515625" style="172" customWidth="1"/>
    <col min="12293" max="12293" width="11.5703125" style="172" customWidth="1"/>
    <col min="12294" max="12294" width="9.42578125" style="172" customWidth="1"/>
    <col min="12295" max="12295" width="11.5703125" style="172" customWidth="1"/>
    <col min="12296" max="12296" width="11.140625" style="172" customWidth="1"/>
    <col min="12297" max="12544" width="9.140625" style="172"/>
    <col min="12545" max="12545" width="4" style="172" customWidth="1"/>
    <col min="12546" max="12546" width="62.140625" style="172" customWidth="1"/>
    <col min="12547" max="12547" width="6.7109375" style="172" customWidth="1"/>
    <col min="12548" max="12548" width="9.28515625" style="172" customWidth="1"/>
    <col min="12549" max="12549" width="11.5703125" style="172" customWidth="1"/>
    <col min="12550" max="12550" width="9.42578125" style="172" customWidth="1"/>
    <col min="12551" max="12551" width="11.5703125" style="172" customWidth="1"/>
    <col min="12552" max="12552" width="11.140625" style="172" customWidth="1"/>
    <col min="12553" max="12800" width="9.140625" style="172"/>
    <col min="12801" max="12801" width="4" style="172" customWidth="1"/>
    <col min="12802" max="12802" width="62.140625" style="172" customWidth="1"/>
    <col min="12803" max="12803" width="6.7109375" style="172" customWidth="1"/>
    <col min="12804" max="12804" width="9.28515625" style="172" customWidth="1"/>
    <col min="12805" max="12805" width="11.5703125" style="172" customWidth="1"/>
    <col min="12806" max="12806" width="9.42578125" style="172" customWidth="1"/>
    <col min="12807" max="12807" width="11.5703125" style="172" customWidth="1"/>
    <col min="12808" max="12808" width="11.140625" style="172" customWidth="1"/>
    <col min="12809" max="13056" width="9.140625" style="172"/>
    <col min="13057" max="13057" width="4" style="172" customWidth="1"/>
    <col min="13058" max="13058" width="62.140625" style="172" customWidth="1"/>
    <col min="13059" max="13059" width="6.7109375" style="172" customWidth="1"/>
    <col min="13060" max="13060" width="9.28515625" style="172" customWidth="1"/>
    <col min="13061" max="13061" width="11.5703125" style="172" customWidth="1"/>
    <col min="13062" max="13062" width="9.42578125" style="172" customWidth="1"/>
    <col min="13063" max="13063" width="11.5703125" style="172" customWidth="1"/>
    <col min="13064" max="13064" width="11.140625" style="172" customWidth="1"/>
    <col min="13065" max="13312" width="9.140625" style="172"/>
    <col min="13313" max="13313" width="4" style="172" customWidth="1"/>
    <col min="13314" max="13314" width="62.140625" style="172" customWidth="1"/>
    <col min="13315" max="13315" width="6.7109375" style="172" customWidth="1"/>
    <col min="13316" max="13316" width="9.28515625" style="172" customWidth="1"/>
    <col min="13317" max="13317" width="11.5703125" style="172" customWidth="1"/>
    <col min="13318" max="13318" width="9.42578125" style="172" customWidth="1"/>
    <col min="13319" max="13319" width="11.5703125" style="172" customWidth="1"/>
    <col min="13320" max="13320" width="11.140625" style="172" customWidth="1"/>
    <col min="13321" max="13568" width="9.140625" style="172"/>
    <col min="13569" max="13569" width="4" style="172" customWidth="1"/>
    <col min="13570" max="13570" width="62.140625" style="172" customWidth="1"/>
    <col min="13571" max="13571" width="6.7109375" style="172" customWidth="1"/>
    <col min="13572" max="13572" width="9.28515625" style="172" customWidth="1"/>
    <col min="13573" max="13573" width="11.5703125" style="172" customWidth="1"/>
    <col min="13574" max="13574" width="9.42578125" style="172" customWidth="1"/>
    <col min="13575" max="13575" width="11.5703125" style="172" customWidth="1"/>
    <col min="13576" max="13576" width="11.140625" style="172" customWidth="1"/>
    <col min="13577" max="13824" width="9.140625" style="172"/>
    <col min="13825" max="13825" width="4" style="172" customWidth="1"/>
    <col min="13826" max="13826" width="62.140625" style="172" customWidth="1"/>
    <col min="13827" max="13827" width="6.7109375" style="172" customWidth="1"/>
    <col min="13828" max="13828" width="9.28515625" style="172" customWidth="1"/>
    <col min="13829" max="13829" width="11.5703125" style="172" customWidth="1"/>
    <col min="13830" max="13830" width="9.42578125" style="172" customWidth="1"/>
    <col min="13831" max="13831" width="11.5703125" style="172" customWidth="1"/>
    <col min="13832" max="13832" width="11.140625" style="172" customWidth="1"/>
    <col min="13833" max="14080" width="9.140625" style="172"/>
    <col min="14081" max="14081" width="4" style="172" customWidth="1"/>
    <col min="14082" max="14082" width="62.140625" style="172" customWidth="1"/>
    <col min="14083" max="14083" width="6.7109375" style="172" customWidth="1"/>
    <col min="14084" max="14084" width="9.28515625" style="172" customWidth="1"/>
    <col min="14085" max="14085" width="11.5703125" style="172" customWidth="1"/>
    <col min="14086" max="14086" width="9.42578125" style="172" customWidth="1"/>
    <col min="14087" max="14087" width="11.5703125" style="172" customWidth="1"/>
    <col min="14088" max="14088" width="11.140625" style="172" customWidth="1"/>
    <col min="14089" max="14336" width="9.140625" style="172"/>
    <col min="14337" max="14337" width="4" style="172" customWidth="1"/>
    <col min="14338" max="14338" width="62.140625" style="172" customWidth="1"/>
    <col min="14339" max="14339" width="6.7109375" style="172" customWidth="1"/>
    <col min="14340" max="14340" width="9.28515625" style="172" customWidth="1"/>
    <col min="14341" max="14341" width="11.5703125" style="172" customWidth="1"/>
    <col min="14342" max="14342" width="9.42578125" style="172" customWidth="1"/>
    <col min="14343" max="14343" width="11.5703125" style="172" customWidth="1"/>
    <col min="14344" max="14344" width="11.140625" style="172" customWidth="1"/>
    <col min="14345" max="14592" width="9.140625" style="172"/>
    <col min="14593" max="14593" width="4" style="172" customWidth="1"/>
    <col min="14594" max="14594" width="62.140625" style="172" customWidth="1"/>
    <col min="14595" max="14595" width="6.7109375" style="172" customWidth="1"/>
    <col min="14596" max="14596" width="9.28515625" style="172" customWidth="1"/>
    <col min="14597" max="14597" width="11.5703125" style="172" customWidth="1"/>
    <col min="14598" max="14598" width="9.42578125" style="172" customWidth="1"/>
    <col min="14599" max="14599" width="11.5703125" style="172" customWidth="1"/>
    <col min="14600" max="14600" width="11.140625" style="172" customWidth="1"/>
    <col min="14601" max="14848" width="9.140625" style="172"/>
    <col min="14849" max="14849" width="4" style="172" customWidth="1"/>
    <col min="14850" max="14850" width="62.140625" style="172" customWidth="1"/>
    <col min="14851" max="14851" width="6.7109375" style="172" customWidth="1"/>
    <col min="14852" max="14852" width="9.28515625" style="172" customWidth="1"/>
    <col min="14853" max="14853" width="11.5703125" style="172" customWidth="1"/>
    <col min="14854" max="14854" width="9.42578125" style="172" customWidth="1"/>
    <col min="14855" max="14855" width="11.5703125" style="172" customWidth="1"/>
    <col min="14856" max="14856" width="11.140625" style="172" customWidth="1"/>
    <col min="14857" max="15104" width="9.140625" style="172"/>
    <col min="15105" max="15105" width="4" style="172" customWidth="1"/>
    <col min="15106" max="15106" width="62.140625" style="172" customWidth="1"/>
    <col min="15107" max="15107" width="6.7109375" style="172" customWidth="1"/>
    <col min="15108" max="15108" width="9.28515625" style="172" customWidth="1"/>
    <col min="15109" max="15109" width="11.5703125" style="172" customWidth="1"/>
    <col min="15110" max="15110" width="9.42578125" style="172" customWidth="1"/>
    <col min="15111" max="15111" width="11.5703125" style="172" customWidth="1"/>
    <col min="15112" max="15112" width="11.140625" style="172" customWidth="1"/>
    <col min="15113" max="15360" width="9.140625" style="172"/>
    <col min="15361" max="15361" width="4" style="172" customWidth="1"/>
    <col min="15362" max="15362" width="62.140625" style="172" customWidth="1"/>
    <col min="15363" max="15363" width="6.7109375" style="172" customWidth="1"/>
    <col min="15364" max="15364" width="9.28515625" style="172" customWidth="1"/>
    <col min="15365" max="15365" width="11.5703125" style="172" customWidth="1"/>
    <col min="15366" max="15366" width="9.42578125" style="172" customWidth="1"/>
    <col min="15367" max="15367" width="11.5703125" style="172" customWidth="1"/>
    <col min="15368" max="15368" width="11.140625" style="172" customWidth="1"/>
    <col min="15369" max="15616" width="9.140625" style="172"/>
    <col min="15617" max="15617" width="4" style="172" customWidth="1"/>
    <col min="15618" max="15618" width="62.140625" style="172" customWidth="1"/>
    <col min="15619" max="15619" width="6.7109375" style="172" customWidth="1"/>
    <col min="15620" max="15620" width="9.28515625" style="172" customWidth="1"/>
    <col min="15621" max="15621" width="11.5703125" style="172" customWidth="1"/>
    <col min="15622" max="15622" width="9.42578125" style="172" customWidth="1"/>
    <col min="15623" max="15623" width="11.5703125" style="172" customWidth="1"/>
    <col min="15624" max="15624" width="11.140625" style="172" customWidth="1"/>
    <col min="15625" max="15872" width="9.140625" style="172"/>
    <col min="15873" max="15873" width="4" style="172" customWidth="1"/>
    <col min="15874" max="15874" width="62.140625" style="172" customWidth="1"/>
    <col min="15875" max="15875" width="6.7109375" style="172" customWidth="1"/>
    <col min="15876" max="15876" width="9.28515625" style="172" customWidth="1"/>
    <col min="15877" max="15877" width="11.5703125" style="172" customWidth="1"/>
    <col min="15878" max="15878" width="9.42578125" style="172" customWidth="1"/>
    <col min="15879" max="15879" width="11.5703125" style="172" customWidth="1"/>
    <col min="15880" max="15880" width="11.140625" style="172" customWidth="1"/>
    <col min="15881" max="16128" width="9.140625" style="172"/>
    <col min="16129" max="16129" width="4" style="172" customWidth="1"/>
    <col min="16130" max="16130" width="62.140625" style="172" customWidth="1"/>
    <col min="16131" max="16131" width="6.7109375" style="172" customWidth="1"/>
    <col min="16132" max="16132" width="9.28515625" style="172" customWidth="1"/>
    <col min="16133" max="16133" width="11.5703125" style="172" customWidth="1"/>
    <col min="16134" max="16134" width="9.42578125" style="172" customWidth="1"/>
    <col min="16135" max="16135" width="11.5703125" style="172" customWidth="1"/>
    <col min="16136" max="16136" width="11.140625" style="172" customWidth="1"/>
    <col min="16137" max="16384" width="9.140625" style="172"/>
  </cols>
  <sheetData>
    <row r="1" spans="1:13" ht="18.75" customHeight="1">
      <c r="A1" s="1209" t="s">
        <v>241</v>
      </c>
      <c r="B1" s="1209"/>
      <c r="C1" s="1209"/>
      <c r="D1" s="262"/>
      <c r="E1" s="246"/>
      <c r="F1" s="246"/>
      <c r="G1" s="246"/>
      <c r="H1" s="253"/>
    </row>
    <row r="2" spans="1:13" s="7" customFormat="1" ht="12.75" customHeight="1">
      <c r="A2" s="1210" t="s">
        <v>240</v>
      </c>
      <c r="B2" s="1210"/>
      <c r="C2" s="1210"/>
      <c r="D2" s="259"/>
      <c r="E2" s="259"/>
      <c r="F2" s="259"/>
      <c r="G2" s="261"/>
      <c r="H2" s="116"/>
      <c r="I2" s="115"/>
      <c r="J2" s="115"/>
      <c r="K2" s="114"/>
    </row>
    <row r="3" spans="1:13" s="7" customFormat="1" ht="131.25" customHeight="1">
      <c r="A3" s="257" t="s">
        <v>89</v>
      </c>
      <c r="B3" s="1211" t="s">
        <v>239</v>
      </c>
      <c r="C3" s="1211"/>
      <c r="D3" s="1211"/>
      <c r="E3" s="1211"/>
      <c r="F3" s="1211"/>
      <c r="G3" s="255"/>
      <c r="H3" s="116"/>
      <c r="I3" s="115"/>
      <c r="J3" s="115"/>
      <c r="K3" s="114"/>
    </row>
    <row r="4" spans="1:13" s="7" customFormat="1" ht="12.75" customHeight="1">
      <c r="A4" s="1210" t="s">
        <v>238</v>
      </c>
      <c r="B4" s="1210"/>
      <c r="C4" s="260"/>
      <c r="D4" s="260"/>
      <c r="E4" s="259"/>
      <c r="F4" s="259"/>
      <c r="G4" s="258"/>
      <c r="H4" s="116"/>
      <c r="I4" s="115"/>
      <c r="J4" s="115"/>
      <c r="K4" s="114"/>
    </row>
    <row r="5" spans="1:13" ht="13.5" thickBot="1">
      <c r="A5" s="246"/>
      <c r="B5" s="257"/>
      <c r="D5" s="256"/>
      <c r="E5" s="255"/>
      <c r="F5" s="255"/>
      <c r="G5" s="254"/>
      <c r="H5" s="253"/>
    </row>
    <row r="6" spans="1:13" s="251" customFormat="1">
      <c r="A6" s="178" t="s">
        <v>88</v>
      </c>
      <c r="B6" s="178" t="s">
        <v>87</v>
      </c>
      <c r="C6" s="177" t="s">
        <v>86</v>
      </c>
      <c r="D6" s="177" t="s">
        <v>85</v>
      </c>
      <c r="E6" s="176" t="s">
        <v>84</v>
      </c>
      <c r="F6" s="176" t="s">
        <v>83</v>
      </c>
      <c r="G6" s="252"/>
      <c r="H6" s="174"/>
    </row>
    <row r="7" spans="1:13" s="227" customFormat="1">
      <c r="A7" s="250"/>
      <c r="B7" s="250"/>
      <c r="C7" s="249"/>
      <c r="D7" s="249"/>
      <c r="E7" s="248"/>
      <c r="F7" s="248"/>
      <c r="G7" s="248"/>
      <c r="H7" s="228"/>
    </row>
    <row r="8" spans="1:13" ht="27" customHeight="1">
      <c r="A8" s="235">
        <v>1</v>
      </c>
      <c r="B8" s="64" t="s">
        <v>237</v>
      </c>
      <c r="C8" s="245" t="s">
        <v>64</v>
      </c>
      <c r="D8" s="244">
        <v>20</v>
      </c>
      <c r="E8" s="943"/>
      <c r="F8" s="242">
        <f>D8*E8</f>
        <v>0</v>
      </c>
    </row>
    <row r="9" spans="1:13">
      <c r="E9" s="944"/>
    </row>
    <row r="10" spans="1:13">
      <c r="A10" s="235">
        <f>A8+1</f>
        <v>2</v>
      </c>
      <c r="B10" s="48" t="s">
        <v>236</v>
      </c>
      <c r="C10" s="245" t="s">
        <v>61</v>
      </c>
      <c r="D10" s="244">
        <v>10</v>
      </c>
      <c r="E10" s="943"/>
      <c r="F10" s="242">
        <f>D10*E10</f>
        <v>0</v>
      </c>
    </row>
    <row r="11" spans="1:13">
      <c r="B11" s="247"/>
      <c r="C11" s="245"/>
      <c r="D11" s="244"/>
      <c r="E11" s="943"/>
      <c r="F11" s="242"/>
      <c r="G11" s="246"/>
    </row>
    <row r="12" spans="1:13">
      <c r="A12" s="235">
        <f>A10+1</f>
        <v>3</v>
      </c>
      <c r="B12" s="48" t="s">
        <v>235</v>
      </c>
      <c r="C12" s="245" t="s">
        <v>61</v>
      </c>
      <c r="D12" s="244">
        <v>5</v>
      </c>
      <c r="E12" s="943"/>
      <c r="F12" s="242">
        <f>D12*E12</f>
        <v>0</v>
      </c>
    </row>
    <row r="13" spans="1:13">
      <c r="B13" s="48"/>
      <c r="C13" s="245"/>
      <c r="D13" s="244"/>
      <c r="E13" s="943"/>
      <c r="F13" s="242"/>
    </row>
    <row r="14" spans="1:13" s="236" customFormat="1" ht="27.75" customHeight="1">
      <c r="A14" s="235">
        <f>A12+1</f>
        <v>4</v>
      </c>
      <c r="B14" s="243" t="s">
        <v>234</v>
      </c>
      <c r="C14" s="240" t="s">
        <v>55</v>
      </c>
      <c r="D14" s="239">
        <v>2</v>
      </c>
      <c r="E14" s="945"/>
      <c r="F14" s="242">
        <f>D14*E14</f>
        <v>0</v>
      </c>
      <c r="I14" s="173"/>
      <c r="J14" s="7"/>
      <c r="K14" s="174"/>
    </row>
    <row r="15" spans="1:13" s="42" customFormat="1">
      <c r="A15" s="49"/>
      <c r="B15" s="64"/>
      <c r="C15" s="63"/>
      <c r="D15" s="62"/>
      <c r="E15" s="929"/>
      <c r="F15" s="50"/>
      <c r="K15" s="43"/>
    </row>
    <row r="16" spans="1:13" s="42" customFormat="1">
      <c r="A16" s="49">
        <f>A14+1</f>
        <v>5</v>
      </c>
      <c r="B16" s="48" t="s">
        <v>233</v>
      </c>
      <c r="C16" s="75" t="s">
        <v>58</v>
      </c>
      <c r="D16" s="72">
        <v>1</v>
      </c>
      <c r="E16" s="929"/>
      <c r="F16" s="50">
        <f>D16*E16</f>
        <v>0</v>
      </c>
      <c r="G16" s="44"/>
      <c r="I16" s="74"/>
      <c r="J16" s="73"/>
      <c r="K16" s="73"/>
      <c r="M16" s="73"/>
    </row>
    <row r="17" spans="1:11" s="236" customFormat="1">
      <c r="A17" s="9"/>
      <c r="B17" s="241"/>
      <c r="C17" s="240"/>
      <c r="D17" s="239"/>
      <c r="E17" s="238"/>
      <c r="F17" s="237"/>
      <c r="I17" s="173"/>
      <c r="J17" s="7"/>
      <c r="K17" s="174"/>
    </row>
    <row r="18" spans="1:11" s="42" customFormat="1" ht="14.25" customHeight="1">
      <c r="A18" s="235">
        <f>A14+1</f>
        <v>5</v>
      </c>
      <c r="B18" s="53" t="s">
        <v>56</v>
      </c>
      <c r="C18" s="63" t="s">
        <v>52</v>
      </c>
      <c r="D18" s="62">
        <v>5</v>
      </c>
      <c r="E18" s="234"/>
      <c r="F18" s="50">
        <f>SUM(F8:F16)*0.05</f>
        <v>0</v>
      </c>
      <c r="K18" s="43"/>
    </row>
    <row r="19" spans="1:11" s="42" customFormat="1">
      <c r="A19" s="9"/>
      <c r="B19" s="53"/>
      <c r="C19" s="63"/>
      <c r="D19" s="62"/>
      <c r="E19" s="234"/>
      <c r="F19" s="50"/>
      <c r="K19" s="43"/>
    </row>
    <row r="20" spans="1:11" s="42" customFormat="1">
      <c r="A20" s="235">
        <f>A18+1</f>
        <v>6</v>
      </c>
      <c r="B20" s="53" t="s">
        <v>232</v>
      </c>
      <c r="C20" s="63" t="s">
        <v>52</v>
      </c>
      <c r="D20" s="62">
        <v>3</v>
      </c>
      <c r="E20" s="234"/>
      <c r="F20" s="50">
        <f>SUM(F8:F16)*0.03</f>
        <v>0</v>
      </c>
      <c r="K20" s="43"/>
    </row>
    <row r="21" spans="1:11" s="42" customFormat="1">
      <c r="A21" s="49"/>
      <c r="B21" s="53"/>
      <c r="C21" s="63"/>
      <c r="D21" s="62"/>
      <c r="E21" s="50"/>
      <c r="F21" s="50"/>
      <c r="K21" s="43"/>
    </row>
    <row r="22" spans="1:11" s="42" customFormat="1" ht="28.5" customHeight="1">
      <c r="A22" s="49">
        <f>A20+1</f>
        <v>7</v>
      </c>
      <c r="B22" s="53" t="s">
        <v>231</v>
      </c>
      <c r="C22" s="63" t="s">
        <v>52</v>
      </c>
      <c r="D22" s="62">
        <v>5</v>
      </c>
      <c r="E22" s="50"/>
      <c r="F22" s="50">
        <f>SUM(F8:F16)*0.05</f>
        <v>0</v>
      </c>
      <c r="K22" s="43"/>
    </row>
    <row r="23" spans="1:11" s="42" customFormat="1">
      <c r="A23" s="49"/>
      <c r="B23" s="53"/>
      <c r="C23" s="63"/>
      <c r="D23" s="62"/>
      <c r="E23" s="50"/>
      <c r="F23" s="50"/>
      <c r="K23" s="43"/>
    </row>
    <row r="24" spans="1:11" s="65" customFormat="1" ht="38.25">
      <c r="A24" s="49">
        <f>A22+1</f>
        <v>8</v>
      </c>
      <c r="B24" s="70" t="s">
        <v>54</v>
      </c>
      <c r="C24" s="69" t="s">
        <v>52</v>
      </c>
      <c r="D24" s="131">
        <v>2</v>
      </c>
      <c r="E24" s="67"/>
      <c r="F24" s="50">
        <f>SUM(F8:F18)*0.05</f>
        <v>0</v>
      </c>
      <c r="G24" s="66"/>
      <c r="H24" s="66"/>
    </row>
    <row r="25" spans="1:11" s="65" customFormat="1">
      <c r="A25" s="49"/>
      <c r="B25" s="70"/>
      <c r="C25" s="69"/>
      <c r="D25" s="68"/>
      <c r="E25" s="67"/>
      <c r="F25" s="61"/>
      <c r="G25" s="66"/>
    </row>
    <row r="26" spans="1:11" s="65" customFormat="1">
      <c r="A26" s="71">
        <f>A24+1</f>
        <v>9</v>
      </c>
      <c r="B26" s="70" t="s">
        <v>53</v>
      </c>
      <c r="C26" s="69" t="s">
        <v>52</v>
      </c>
      <c r="D26" s="68">
        <v>3</v>
      </c>
      <c r="E26" s="67"/>
      <c r="F26" s="61">
        <f>SUM(F8:F16)*0.05</f>
        <v>0</v>
      </c>
      <c r="G26" s="66"/>
    </row>
    <row r="27" spans="1:11" s="42" customFormat="1">
      <c r="A27" s="49"/>
      <c r="B27" s="64"/>
      <c r="C27" s="63"/>
      <c r="D27" s="62"/>
      <c r="E27" s="50"/>
      <c r="F27" s="61"/>
      <c r="K27" s="43"/>
    </row>
    <row r="28" spans="1:11" s="227" customFormat="1" ht="13.5" thickBot="1">
      <c r="A28" s="233"/>
      <c r="B28" s="171" t="s">
        <v>230</v>
      </c>
      <c r="C28" s="232"/>
      <c r="D28" s="231"/>
      <c r="E28" s="230"/>
      <c r="F28" s="229">
        <f>SUM(F8:F27)</f>
        <v>0</v>
      </c>
      <c r="I28" s="42"/>
      <c r="J28" s="42"/>
      <c r="K28" s="228"/>
    </row>
    <row r="29" spans="1:11">
      <c r="A29" s="41"/>
    </row>
    <row r="30" spans="1:11">
      <c r="A30" s="41"/>
    </row>
    <row r="31" spans="1:11">
      <c r="A31" s="41"/>
    </row>
    <row r="32" spans="1:11">
      <c r="A32" s="41"/>
    </row>
    <row r="33" spans="1:13">
      <c r="A33" s="41"/>
    </row>
    <row r="34" spans="1:13">
      <c r="A34" s="41"/>
    </row>
    <row r="35" spans="1:13">
      <c r="A35" s="41"/>
    </row>
    <row r="36" spans="1:13" s="9" customFormat="1">
      <c r="A36" s="41"/>
      <c r="C36" s="41"/>
      <c r="D36" s="175"/>
      <c r="E36" s="172"/>
      <c r="F36" s="172"/>
      <c r="G36" s="172"/>
      <c r="H36" s="39"/>
      <c r="I36" s="172"/>
      <c r="J36" s="172"/>
      <c r="K36" s="172"/>
      <c r="L36" s="172"/>
      <c r="M36" s="172"/>
    </row>
    <row r="37" spans="1:13" s="9" customFormat="1">
      <c r="A37" s="41"/>
      <c r="C37" s="41"/>
      <c r="D37" s="175"/>
      <c r="E37" s="172"/>
      <c r="F37" s="172"/>
      <c r="G37" s="172"/>
      <c r="H37" s="39"/>
      <c r="I37" s="172"/>
      <c r="J37" s="172"/>
      <c r="K37" s="172"/>
      <c r="L37" s="172"/>
      <c r="M37" s="172"/>
    </row>
    <row r="38" spans="1:13" s="9" customFormat="1">
      <c r="A38" s="41"/>
      <c r="C38" s="41"/>
      <c r="D38" s="175"/>
      <c r="E38" s="172"/>
      <c r="F38" s="172"/>
      <c r="G38" s="172"/>
      <c r="H38" s="39"/>
      <c r="I38" s="172"/>
      <c r="J38" s="172"/>
      <c r="K38" s="172"/>
      <c r="L38" s="172"/>
      <c r="M38" s="172"/>
    </row>
    <row r="39" spans="1:13" s="9" customFormat="1">
      <c r="A39" s="41"/>
      <c r="C39" s="41"/>
      <c r="D39" s="175"/>
      <c r="E39" s="172"/>
      <c r="F39" s="172"/>
      <c r="G39" s="172"/>
      <c r="H39" s="39"/>
      <c r="I39" s="172"/>
      <c r="J39" s="172"/>
      <c r="K39" s="172"/>
      <c r="L39" s="172"/>
      <c r="M39" s="172"/>
    </row>
    <row r="40" spans="1:13" s="9" customFormat="1">
      <c r="A40" s="41"/>
      <c r="C40" s="41"/>
      <c r="D40" s="175"/>
      <c r="E40" s="172"/>
      <c r="F40" s="172"/>
      <c r="G40" s="172"/>
      <c r="H40" s="39"/>
      <c r="I40" s="172"/>
      <c r="J40" s="172"/>
      <c r="K40" s="172"/>
      <c r="L40" s="172"/>
      <c r="M40" s="172"/>
    </row>
    <row r="41" spans="1:13" s="9" customFormat="1">
      <c r="A41" s="41"/>
      <c r="C41" s="41"/>
      <c r="D41" s="175"/>
      <c r="E41" s="172"/>
      <c r="F41" s="172"/>
      <c r="G41" s="172"/>
      <c r="H41" s="39"/>
      <c r="I41" s="172"/>
      <c r="J41" s="172"/>
      <c r="K41" s="172"/>
      <c r="L41" s="172"/>
      <c r="M41" s="172"/>
    </row>
    <row r="42" spans="1:13" s="9" customFormat="1">
      <c r="A42" s="41"/>
      <c r="C42" s="41"/>
      <c r="D42" s="175"/>
      <c r="E42" s="172"/>
      <c r="F42" s="172"/>
      <c r="G42" s="172"/>
      <c r="H42" s="39"/>
      <c r="I42" s="172"/>
      <c r="J42" s="172"/>
      <c r="K42" s="172"/>
      <c r="L42" s="172"/>
      <c r="M42" s="172"/>
    </row>
    <row r="43" spans="1:13" s="9" customFormat="1">
      <c r="A43" s="41"/>
      <c r="C43" s="41"/>
      <c r="D43" s="175"/>
      <c r="E43" s="172"/>
      <c r="F43" s="172"/>
      <c r="G43" s="172"/>
      <c r="H43" s="39"/>
      <c r="I43" s="172"/>
      <c r="J43" s="172"/>
      <c r="K43" s="172"/>
      <c r="L43" s="172"/>
      <c r="M43" s="172"/>
    </row>
    <row r="44" spans="1:13" s="9" customFormat="1">
      <c r="A44" s="41"/>
      <c r="C44" s="41"/>
      <c r="D44" s="175"/>
      <c r="E44" s="172"/>
      <c r="F44" s="172"/>
      <c r="G44" s="172"/>
      <c r="H44" s="39"/>
      <c r="I44" s="172"/>
      <c r="J44" s="172"/>
      <c r="K44" s="172"/>
      <c r="L44" s="172"/>
      <c r="M44" s="172"/>
    </row>
    <row r="45" spans="1:13" s="9" customFormat="1">
      <c r="A45" s="41"/>
      <c r="C45" s="41"/>
      <c r="D45" s="175"/>
      <c r="E45" s="172"/>
      <c r="F45" s="172"/>
      <c r="G45" s="172"/>
      <c r="H45" s="39"/>
      <c r="I45" s="172"/>
      <c r="J45" s="172"/>
      <c r="K45" s="172"/>
      <c r="L45" s="172"/>
      <c r="M45" s="172"/>
    </row>
    <row r="46" spans="1:13" s="9" customFormat="1">
      <c r="A46" s="41"/>
      <c r="C46" s="41"/>
      <c r="D46" s="175"/>
      <c r="E46" s="172"/>
      <c r="F46" s="172"/>
      <c r="G46" s="172"/>
      <c r="H46" s="39"/>
      <c r="I46" s="172"/>
      <c r="J46" s="172"/>
      <c r="K46" s="172"/>
      <c r="L46" s="172"/>
      <c r="M46" s="172"/>
    </row>
    <row r="47" spans="1:13" s="9" customFormat="1">
      <c r="A47" s="41"/>
      <c r="C47" s="41"/>
      <c r="D47" s="175"/>
      <c r="E47" s="172"/>
      <c r="F47" s="172"/>
      <c r="G47" s="172"/>
      <c r="H47" s="39"/>
      <c r="I47" s="172"/>
      <c r="J47" s="172"/>
      <c r="K47" s="172"/>
      <c r="L47" s="172"/>
      <c r="M47" s="172"/>
    </row>
    <row r="48" spans="1:13" s="9" customFormat="1">
      <c r="A48" s="41"/>
      <c r="C48" s="41"/>
      <c r="D48" s="175"/>
      <c r="E48" s="172"/>
      <c r="F48" s="172"/>
      <c r="G48" s="172"/>
      <c r="H48" s="39"/>
      <c r="I48" s="172"/>
      <c r="J48" s="172"/>
      <c r="K48" s="172"/>
      <c r="L48" s="172"/>
      <c r="M48" s="172"/>
    </row>
    <row r="49" spans="1:13" s="9" customFormat="1">
      <c r="A49" s="41"/>
      <c r="C49" s="41"/>
      <c r="D49" s="175"/>
      <c r="E49" s="172"/>
      <c r="F49" s="172"/>
      <c r="G49" s="172"/>
      <c r="H49" s="39"/>
      <c r="I49" s="172"/>
      <c r="J49" s="172"/>
      <c r="K49" s="172"/>
      <c r="L49" s="172"/>
      <c r="M49" s="172"/>
    </row>
    <row r="50" spans="1:13" s="9" customFormat="1">
      <c r="A50" s="41"/>
      <c r="C50" s="41"/>
      <c r="D50" s="175"/>
      <c r="E50" s="172"/>
      <c r="F50" s="172"/>
      <c r="G50" s="172"/>
      <c r="H50" s="39"/>
      <c r="I50" s="172"/>
      <c r="J50" s="172"/>
      <c r="K50" s="172"/>
      <c r="L50" s="172"/>
      <c r="M50" s="172"/>
    </row>
    <row r="51" spans="1:13" s="9" customFormat="1">
      <c r="A51" s="41"/>
      <c r="C51" s="41"/>
      <c r="D51" s="175"/>
      <c r="E51" s="172"/>
      <c r="F51" s="172"/>
      <c r="G51" s="172"/>
      <c r="H51" s="39"/>
      <c r="I51" s="172"/>
      <c r="J51" s="172"/>
      <c r="K51" s="172"/>
      <c r="L51" s="172"/>
      <c r="M51" s="172"/>
    </row>
    <row r="52" spans="1:13" s="9" customFormat="1">
      <c r="A52" s="41"/>
      <c r="C52" s="41"/>
      <c r="D52" s="175"/>
      <c r="E52" s="172"/>
      <c r="F52" s="172"/>
      <c r="G52" s="172"/>
      <c r="H52" s="39"/>
      <c r="I52" s="172"/>
      <c r="J52" s="172"/>
      <c r="K52" s="172"/>
      <c r="L52" s="172"/>
      <c r="M52" s="172"/>
    </row>
    <row r="53" spans="1:13" s="9" customFormat="1">
      <c r="A53" s="41"/>
      <c r="C53" s="41"/>
      <c r="D53" s="175"/>
      <c r="E53" s="172"/>
      <c r="F53" s="172"/>
      <c r="G53" s="172"/>
      <c r="H53" s="39"/>
      <c r="I53" s="172"/>
      <c r="J53" s="172"/>
      <c r="K53" s="172"/>
      <c r="L53" s="172"/>
      <c r="M53" s="172"/>
    </row>
    <row r="54" spans="1:13" s="9" customFormat="1">
      <c r="A54" s="41"/>
      <c r="C54" s="41"/>
      <c r="D54" s="175"/>
      <c r="E54" s="172"/>
      <c r="F54" s="172"/>
      <c r="G54" s="172"/>
      <c r="H54" s="39"/>
      <c r="I54" s="172"/>
      <c r="J54" s="172"/>
      <c r="K54" s="172"/>
      <c r="L54" s="172"/>
      <c r="M54" s="172"/>
    </row>
    <row r="55" spans="1:13" s="9" customFormat="1">
      <c r="A55" s="41"/>
      <c r="C55" s="41"/>
      <c r="D55" s="175"/>
      <c r="E55" s="172"/>
      <c r="F55" s="172"/>
      <c r="G55" s="172"/>
      <c r="H55" s="39"/>
      <c r="I55" s="172"/>
      <c r="J55" s="172"/>
      <c r="K55" s="172"/>
      <c r="L55" s="172"/>
      <c r="M55" s="172"/>
    </row>
    <row r="56" spans="1:13" s="9" customFormat="1">
      <c r="A56" s="41"/>
      <c r="C56" s="41"/>
      <c r="D56" s="175"/>
      <c r="E56" s="172"/>
      <c r="F56" s="172"/>
      <c r="G56" s="172"/>
      <c r="H56" s="39"/>
      <c r="I56" s="172"/>
      <c r="J56" s="172"/>
      <c r="K56" s="172"/>
      <c r="L56" s="172"/>
      <c r="M56" s="172"/>
    </row>
    <row r="57" spans="1:13" s="9" customFormat="1">
      <c r="A57" s="41"/>
      <c r="C57" s="41"/>
      <c r="D57" s="175"/>
      <c r="E57" s="172"/>
      <c r="F57" s="172"/>
      <c r="G57" s="172"/>
      <c r="H57" s="39"/>
      <c r="I57" s="172"/>
      <c r="J57" s="172"/>
      <c r="K57" s="172"/>
      <c r="L57" s="172"/>
      <c r="M57" s="172"/>
    </row>
    <row r="58" spans="1:13" s="9" customFormat="1">
      <c r="A58" s="41"/>
      <c r="C58" s="41"/>
      <c r="D58" s="175"/>
      <c r="E58" s="172"/>
      <c r="F58" s="172"/>
      <c r="G58" s="172"/>
      <c r="H58" s="39"/>
      <c r="I58" s="172"/>
      <c r="J58" s="172"/>
      <c r="K58" s="172"/>
      <c r="L58" s="172"/>
      <c r="M58" s="172"/>
    </row>
    <row r="59" spans="1:13" s="9" customFormat="1">
      <c r="A59" s="41"/>
      <c r="C59" s="41"/>
      <c r="D59" s="175"/>
      <c r="E59" s="172"/>
      <c r="F59" s="172"/>
      <c r="G59" s="172"/>
      <c r="H59" s="39"/>
      <c r="I59" s="172"/>
      <c r="J59" s="172"/>
      <c r="K59" s="172"/>
      <c r="L59" s="172"/>
      <c r="M59" s="172"/>
    </row>
    <row r="60" spans="1:13" s="9" customFormat="1">
      <c r="A60" s="41"/>
      <c r="C60" s="41"/>
      <c r="D60" s="175"/>
      <c r="E60" s="172"/>
      <c r="F60" s="172"/>
      <c r="G60" s="172"/>
      <c r="H60" s="39"/>
      <c r="I60" s="172"/>
      <c r="J60" s="172"/>
      <c r="K60" s="172"/>
      <c r="L60" s="172"/>
      <c r="M60" s="172"/>
    </row>
    <row r="61" spans="1:13" s="9" customFormat="1">
      <c r="A61" s="41"/>
      <c r="C61" s="41"/>
      <c r="D61" s="175"/>
      <c r="E61" s="172"/>
      <c r="F61" s="172"/>
      <c r="G61" s="172"/>
      <c r="H61" s="39"/>
      <c r="I61" s="172"/>
      <c r="J61" s="172"/>
      <c r="K61" s="172"/>
      <c r="L61" s="172"/>
      <c r="M61" s="172"/>
    </row>
    <row r="62" spans="1:13" s="9" customFormat="1">
      <c r="A62" s="41"/>
      <c r="C62" s="41"/>
      <c r="D62" s="175"/>
      <c r="E62" s="172"/>
      <c r="F62" s="172"/>
      <c r="G62" s="172"/>
      <c r="H62" s="39"/>
      <c r="I62" s="172"/>
      <c r="J62" s="172"/>
      <c r="K62" s="172"/>
      <c r="L62" s="172"/>
      <c r="M62" s="172"/>
    </row>
    <row r="63" spans="1:13" s="9" customFormat="1">
      <c r="A63" s="41"/>
      <c r="C63" s="41"/>
      <c r="D63" s="175"/>
      <c r="E63" s="172"/>
      <c r="F63" s="172"/>
      <c r="G63" s="172"/>
      <c r="H63" s="39"/>
      <c r="I63" s="172"/>
      <c r="J63" s="172"/>
      <c r="K63" s="172"/>
      <c r="L63" s="172"/>
      <c r="M63" s="172"/>
    </row>
    <row r="64" spans="1:13" s="9" customFormat="1">
      <c r="A64" s="41"/>
      <c r="C64" s="41"/>
      <c r="D64" s="175"/>
      <c r="E64" s="172"/>
      <c r="F64" s="172"/>
      <c r="G64" s="172"/>
      <c r="H64" s="39"/>
      <c r="I64" s="172"/>
      <c r="J64" s="172"/>
      <c r="K64" s="172"/>
      <c r="L64" s="172"/>
      <c r="M64" s="172"/>
    </row>
    <row r="65" spans="1:13" s="9" customFormat="1">
      <c r="A65" s="41"/>
      <c r="C65" s="41"/>
      <c r="D65" s="175"/>
      <c r="E65" s="172"/>
      <c r="F65" s="172"/>
      <c r="G65" s="172"/>
      <c r="H65" s="39"/>
      <c r="I65" s="172"/>
      <c r="J65" s="172"/>
      <c r="K65" s="172"/>
      <c r="L65" s="172"/>
      <c r="M65" s="172"/>
    </row>
    <row r="66" spans="1:13" s="9" customFormat="1">
      <c r="A66" s="41"/>
      <c r="C66" s="41"/>
      <c r="D66" s="175"/>
      <c r="E66" s="172"/>
      <c r="F66" s="172"/>
      <c r="G66" s="172"/>
      <c r="H66" s="39"/>
      <c r="I66" s="172"/>
      <c r="J66" s="172"/>
      <c r="K66" s="172"/>
      <c r="L66" s="172"/>
      <c r="M66" s="172"/>
    </row>
    <row r="67" spans="1:13" s="9" customFormat="1">
      <c r="A67" s="41"/>
      <c r="C67" s="41"/>
      <c r="D67" s="175"/>
      <c r="E67" s="172"/>
      <c r="F67" s="172"/>
      <c r="G67" s="172"/>
      <c r="H67" s="39"/>
      <c r="I67" s="172"/>
      <c r="J67" s="172"/>
      <c r="K67" s="172"/>
      <c r="L67" s="172"/>
      <c r="M67" s="172"/>
    </row>
    <row r="68" spans="1:13" s="9" customFormat="1">
      <c r="A68" s="41"/>
      <c r="C68" s="41"/>
      <c r="D68" s="175"/>
      <c r="E68" s="172"/>
      <c r="F68" s="172"/>
      <c r="G68" s="172"/>
      <c r="H68" s="39"/>
      <c r="I68" s="172"/>
      <c r="J68" s="172"/>
      <c r="K68" s="172"/>
      <c r="L68" s="172"/>
      <c r="M68" s="172"/>
    </row>
    <row r="69" spans="1:13" s="9" customFormat="1">
      <c r="A69" s="41"/>
      <c r="C69" s="41"/>
      <c r="D69" s="175"/>
      <c r="E69" s="172"/>
      <c r="F69" s="172"/>
      <c r="G69" s="172"/>
      <c r="H69" s="39"/>
      <c r="I69" s="172"/>
      <c r="J69" s="172"/>
      <c r="K69" s="172"/>
      <c r="L69" s="172"/>
      <c r="M69" s="172"/>
    </row>
    <row r="70" spans="1:13" s="9" customFormat="1">
      <c r="A70" s="41"/>
      <c r="C70" s="41"/>
      <c r="D70" s="175"/>
      <c r="E70" s="172"/>
      <c r="F70" s="172"/>
      <c r="G70" s="172"/>
      <c r="H70" s="39"/>
      <c r="I70" s="172"/>
      <c r="J70" s="172"/>
      <c r="K70" s="172"/>
      <c r="L70" s="172"/>
      <c r="M70" s="172"/>
    </row>
    <row r="71" spans="1:13" s="9" customFormat="1">
      <c r="A71" s="41"/>
      <c r="C71" s="41"/>
      <c r="D71" s="175"/>
      <c r="E71" s="172"/>
      <c r="F71" s="172"/>
      <c r="G71" s="172"/>
      <c r="H71" s="39"/>
      <c r="I71" s="172"/>
      <c r="J71" s="172"/>
      <c r="K71" s="172"/>
      <c r="L71" s="172"/>
      <c r="M71" s="172"/>
    </row>
    <row r="72" spans="1:13" s="9" customFormat="1">
      <c r="A72" s="41"/>
      <c r="C72" s="41"/>
      <c r="D72" s="175"/>
      <c r="E72" s="172"/>
      <c r="F72" s="172"/>
      <c r="G72" s="172"/>
      <c r="H72" s="39"/>
      <c r="I72" s="172"/>
      <c r="J72" s="172"/>
      <c r="K72" s="172"/>
      <c r="L72" s="172"/>
      <c r="M72" s="172"/>
    </row>
    <row r="73" spans="1:13" s="9" customFormat="1">
      <c r="A73" s="41"/>
      <c r="C73" s="41"/>
      <c r="D73" s="175"/>
      <c r="E73" s="172"/>
      <c r="F73" s="172"/>
      <c r="G73" s="172"/>
      <c r="H73" s="39"/>
      <c r="I73" s="172"/>
      <c r="J73" s="172"/>
      <c r="K73" s="172"/>
      <c r="L73" s="172"/>
      <c r="M73" s="172"/>
    </row>
    <row r="74" spans="1:13" s="9" customFormat="1">
      <c r="A74" s="41"/>
      <c r="C74" s="41"/>
      <c r="D74" s="175"/>
      <c r="E74" s="172"/>
      <c r="F74" s="172"/>
      <c r="G74" s="172"/>
      <c r="H74" s="39"/>
      <c r="I74" s="172"/>
      <c r="J74" s="172"/>
      <c r="K74" s="172"/>
      <c r="L74" s="172"/>
      <c r="M74" s="172"/>
    </row>
    <row r="75" spans="1:13" s="9" customFormat="1">
      <c r="A75" s="41"/>
      <c r="C75" s="41"/>
      <c r="D75" s="175"/>
      <c r="E75" s="172"/>
      <c r="F75" s="172"/>
      <c r="G75" s="172"/>
      <c r="H75" s="39"/>
      <c r="I75" s="172"/>
      <c r="J75" s="172"/>
      <c r="K75" s="172"/>
      <c r="L75" s="172"/>
      <c r="M75" s="172"/>
    </row>
    <row r="76" spans="1:13" s="9" customFormat="1">
      <c r="A76" s="41"/>
      <c r="C76" s="41"/>
      <c r="D76" s="175"/>
      <c r="E76" s="172"/>
      <c r="F76" s="172"/>
      <c r="G76" s="172"/>
      <c r="H76" s="39"/>
      <c r="I76" s="172"/>
      <c r="J76" s="172"/>
      <c r="K76" s="172"/>
      <c r="L76" s="172"/>
      <c r="M76" s="172"/>
    </row>
    <row r="77" spans="1:13" s="9" customFormat="1">
      <c r="A77" s="41"/>
      <c r="C77" s="41"/>
      <c r="D77" s="175"/>
      <c r="E77" s="172"/>
      <c r="F77" s="172"/>
      <c r="G77" s="172"/>
      <c r="H77" s="39"/>
      <c r="I77" s="172"/>
      <c r="J77" s="172"/>
      <c r="K77" s="172"/>
      <c r="L77" s="172"/>
      <c r="M77" s="172"/>
    </row>
    <row r="78" spans="1:13" s="9" customFormat="1">
      <c r="A78" s="41"/>
      <c r="C78" s="41"/>
      <c r="D78" s="175"/>
      <c r="E78" s="172"/>
      <c r="F78" s="172"/>
      <c r="G78" s="172"/>
      <c r="H78" s="39"/>
      <c r="I78" s="172"/>
      <c r="J78" s="172"/>
      <c r="K78" s="172"/>
      <c r="L78" s="172"/>
      <c r="M78" s="172"/>
    </row>
    <row r="79" spans="1:13" s="9" customFormat="1">
      <c r="A79" s="41"/>
      <c r="C79" s="41"/>
      <c r="D79" s="175"/>
      <c r="E79" s="172"/>
      <c r="F79" s="172"/>
      <c r="G79" s="172"/>
      <c r="H79" s="39"/>
      <c r="I79" s="172"/>
      <c r="J79" s="172"/>
      <c r="K79" s="172"/>
      <c r="L79" s="172"/>
      <c r="M79" s="172"/>
    </row>
    <row r="80" spans="1:13" s="9" customFormat="1">
      <c r="A80" s="41"/>
      <c r="C80" s="41"/>
      <c r="D80" s="175"/>
      <c r="E80" s="172"/>
      <c r="F80" s="172"/>
      <c r="G80" s="172"/>
      <c r="H80" s="39"/>
      <c r="I80" s="172"/>
      <c r="J80" s="172"/>
      <c r="K80" s="172"/>
      <c r="L80" s="172"/>
      <c r="M80" s="172"/>
    </row>
    <row r="81" spans="1:13" s="9" customFormat="1">
      <c r="A81" s="41"/>
      <c r="C81" s="41"/>
      <c r="D81" s="175"/>
      <c r="E81" s="172"/>
      <c r="F81" s="172"/>
      <c r="G81" s="172"/>
      <c r="H81" s="39"/>
      <c r="I81" s="172"/>
      <c r="J81" s="172"/>
      <c r="K81" s="172"/>
      <c r="L81" s="172"/>
      <c r="M81" s="172"/>
    </row>
    <row r="82" spans="1:13" s="9" customFormat="1">
      <c r="A82" s="41"/>
      <c r="C82" s="41"/>
      <c r="D82" s="175"/>
      <c r="E82" s="172"/>
      <c r="F82" s="172"/>
      <c r="G82" s="172"/>
      <c r="H82" s="39"/>
      <c r="I82" s="172"/>
      <c r="J82" s="172"/>
      <c r="K82" s="172"/>
      <c r="L82" s="172"/>
      <c r="M82" s="172"/>
    </row>
    <row r="83" spans="1:13" s="9" customFormat="1">
      <c r="A83" s="41"/>
      <c r="C83" s="41"/>
      <c r="D83" s="175"/>
      <c r="E83" s="172"/>
      <c r="F83" s="172"/>
      <c r="G83" s="172"/>
      <c r="H83" s="39"/>
      <c r="I83" s="172"/>
      <c r="J83" s="172"/>
      <c r="K83" s="172"/>
      <c r="L83" s="172"/>
      <c r="M83" s="172"/>
    </row>
    <row r="84" spans="1:13" s="9" customFormat="1">
      <c r="A84" s="41"/>
      <c r="C84" s="41"/>
      <c r="D84" s="175"/>
      <c r="E84" s="172"/>
      <c r="F84" s="172"/>
      <c r="G84" s="172"/>
      <c r="H84" s="39"/>
      <c r="I84" s="172"/>
      <c r="J84" s="172"/>
      <c r="K84" s="172"/>
      <c r="L84" s="172"/>
      <c r="M84" s="172"/>
    </row>
    <row r="85" spans="1:13" s="9" customFormat="1">
      <c r="A85" s="41"/>
      <c r="C85" s="41"/>
      <c r="D85" s="175"/>
      <c r="E85" s="172"/>
      <c r="F85" s="172"/>
      <c r="G85" s="172"/>
      <c r="H85" s="39"/>
      <c r="I85" s="172"/>
      <c r="J85" s="172"/>
      <c r="K85" s="172"/>
      <c r="L85" s="172"/>
      <c r="M85" s="172"/>
    </row>
    <row r="86" spans="1:13" s="9" customFormat="1">
      <c r="A86" s="41"/>
      <c r="C86" s="41"/>
      <c r="D86" s="175"/>
      <c r="E86" s="172"/>
      <c r="F86" s="172"/>
      <c r="G86" s="172"/>
      <c r="H86" s="39"/>
      <c r="I86" s="172"/>
      <c r="J86" s="172"/>
      <c r="K86" s="172"/>
      <c r="L86" s="172"/>
      <c r="M86" s="172"/>
    </row>
    <row r="87" spans="1:13" s="9" customFormat="1">
      <c r="A87" s="41"/>
      <c r="C87" s="41"/>
      <c r="D87" s="175"/>
      <c r="E87" s="172"/>
      <c r="F87" s="172"/>
      <c r="G87" s="172"/>
      <c r="H87" s="39"/>
      <c r="I87" s="172"/>
      <c r="J87" s="172"/>
      <c r="K87" s="172"/>
      <c r="L87" s="172"/>
      <c r="M87" s="172"/>
    </row>
    <row r="88" spans="1:13" s="9" customFormat="1">
      <c r="A88" s="41"/>
      <c r="C88" s="41"/>
      <c r="D88" s="175"/>
      <c r="E88" s="172"/>
      <c r="F88" s="172"/>
      <c r="G88" s="172"/>
      <c r="H88" s="39"/>
      <c r="I88" s="172"/>
      <c r="J88" s="172"/>
      <c r="K88" s="172"/>
      <c r="L88" s="172"/>
      <c r="M88" s="172"/>
    </row>
    <row r="89" spans="1:13" s="9" customFormat="1">
      <c r="A89" s="41"/>
      <c r="C89" s="41"/>
      <c r="D89" s="175"/>
      <c r="E89" s="172"/>
      <c r="F89" s="172"/>
      <c r="G89" s="172"/>
      <c r="H89" s="39"/>
      <c r="I89" s="172"/>
      <c r="J89" s="172"/>
      <c r="K89" s="172"/>
      <c r="L89" s="172"/>
      <c r="M89" s="172"/>
    </row>
    <row r="90" spans="1:13" s="9" customFormat="1">
      <c r="A90" s="41"/>
      <c r="C90" s="41"/>
      <c r="D90" s="175"/>
      <c r="E90" s="172"/>
      <c r="F90" s="172"/>
      <c r="G90" s="172"/>
      <c r="H90" s="39"/>
      <c r="I90" s="172"/>
      <c r="J90" s="172"/>
      <c r="K90" s="172"/>
      <c r="L90" s="172"/>
      <c r="M90" s="172"/>
    </row>
    <row r="91" spans="1:13" s="9" customFormat="1">
      <c r="A91" s="41"/>
      <c r="C91" s="41"/>
      <c r="D91" s="175"/>
      <c r="E91" s="172"/>
      <c r="F91" s="172"/>
      <c r="G91" s="172"/>
      <c r="H91" s="39"/>
      <c r="I91" s="172"/>
      <c r="J91" s="172"/>
      <c r="K91" s="172"/>
      <c r="L91" s="172"/>
      <c r="M91" s="172"/>
    </row>
    <row r="92" spans="1:13" s="9" customFormat="1">
      <c r="A92" s="41"/>
      <c r="C92" s="41"/>
      <c r="D92" s="175"/>
      <c r="E92" s="172"/>
      <c r="F92" s="172"/>
      <c r="G92" s="172"/>
      <c r="H92" s="39"/>
      <c r="I92" s="172"/>
      <c r="J92" s="172"/>
      <c r="K92" s="172"/>
      <c r="L92" s="172"/>
      <c r="M92" s="172"/>
    </row>
    <row r="93" spans="1:13" s="9" customFormat="1">
      <c r="A93" s="41"/>
      <c r="C93" s="41"/>
      <c r="D93" s="175"/>
      <c r="E93" s="172"/>
      <c r="F93" s="172"/>
      <c r="G93" s="172"/>
      <c r="H93" s="39"/>
      <c r="I93" s="172"/>
      <c r="J93" s="172"/>
      <c r="K93" s="172"/>
      <c r="L93" s="172"/>
      <c r="M93" s="172"/>
    </row>
    <row r="94" spans="1:13" s="9" customFormat="1">
      <c r="A94" s="41"/>
      <c r="C94" s="41"/>
      <c r="D94" s="175"/>
      <c r="E94" s="172"/>
      <c r="F94" s="172"/>
      <c r="G94" s="172"/>
      <c r="H94" s="39"/>
      <c r="I94" s="172"/>
      <c r="J94" s="172"/>
      <c r="K94" s="172"/>
      <c r="L94" s="172"/>
      <c r="M94" s="172"/>
    </row>
    <row r="95" spans="1:13" s="9" customFormat="1">
      <c r="A95" s="41"/>
      <c r="C95" s="41"/>
      <c r="D95" s="175"/>
      <c r="E95" s="172"/>
      <c r="F95" s="172"/>
      <c r="G95" s="172"/>
      <c r="H95" s="39"/>
      <c r="I95" s="172"/>
      <c r="J95" s="172"/>
      <c r="K95" s="172"/>
      <c r="L95" s="172"/>
      <c r="M95" s="172"/>
    </row>
    <row r="96" spans="1:13" s="9" customFormat="1">
      <c r="A96" s="41"/>
      <c r="C96" s="41"/>
      <c r="D96" s="175"/>
      <c r="E96" s="172"/>
      <c r="F96" s="172"/>
      <c r="G96" s="172"/>
      <c r="H96" s="39"/>
      <c r="I96" s="172"/>
      <c r="J96" s="172"/>
      <c r="K96" s="172"/>
      <c r="L96" s="172"/>
      <c r="M96" s="172"/>
    </row>
    <row r="97" spans="1:13" s="9" customFormat="1">
      <c r="A97" s="41"/>
      <c r="C97" s="41"/>
      <c r="D97" s="175"/>
      <c r="E97" s="172"/>
      <c r="F97" s="172"/>
      <c r="G97" s="172"/>
      <c r="H97" s="39"/>
      <c r="I97" s="172"/>
      <c r="J97" s="172"/>
      <c r="K97" s="172"/>
      <c r="L97" s="172"/>
      <c r="M97" s="172"/>
    </row>
    <row r="98" spans="1:13" s="9" customFormat="1">
      <c r="A98" s="41"/>
      <c r="C98" s="41"/>
      <c r="D98" s="175"/>
      <c r="E98" s="172"/>
      <c r="F98" s="172"/>
      <c r="G98" s="172"/>
      <c r="H98" s="39"/>
      <c r="I98" s="172"/>
      <c r="J98" s="172"/>
      <c r="K98" s="172"/>
      <c r="L98" s="172"/>
      <c r="M98" s="172"/>
    </row>
    <row r="99" spans="1:13" s="9" customFormat="1">
      <c r="A99" s="41"/>
      <c r="C99" s="41"/>
      <c r="D99" s="175"/>
      <c r="E99" s="172"/>
      <c r="F99" s="172"/>
      <c r="G99" s="172"/>
      <c r="H99" s="39"/>
      <c r="I99" s="172"/>
      <c r="J99" s="172"/>
      <c r="K99" s="172"/>
      <c r="L99" s="172"/>
      <c r="M99" s="172"/>
    </row>
    <row r="100" spans="1:13" s="9" customFormat="1">
      <c r="A100" s="41"/>
      <c r="C100" s="41"/>
      <c r="D100" s="175"/>
      <c r="E100" s="172"/>
      <c r="F100" s="172"/>
      <c r="G100" s="172"/>
      <c r="H100" s="39"/>
      <c r="I100" s="172"/>
      <c r="J100" s="172"/>
      <c r="K100" s="172"/>
      <c r="L100" s="172"/>
      <c r="M100" s="172"/>
    </row>
    <row r="101" spans="1:13" s="9" customFormat="1">
      <c r="A101" s="41"/>
      <c r="C101" s="41"/>
      <c r="D101" s="175"/>
      <c r="E101" s="172"/>
      <c r="F101" s="172"/>
      <c r="G101" s="172"/>
      <c r="H101" s="39"/>
      <c r="I101" s="172"/>
      <c r="J101" s="172"/>
      <c r="K101" s="172"/>
      <c r="L101" s="172"/>
      <c r="M101" s="172"/>
    </row>
    <row r="102" spans="1:13" s="9" customFormat="1">
      <c r="A102" s="41"/>
      <c r="C102" s="41"/>
      <c r="D102" s="175"/>
      <c r="E102" s="172"/>
      <c r="F102" s="172"/>
      <c r="G102" s="172"/>
      <c r="H102" s="39"/>
      <c r="I102" s="172"/>
      <c r="J102" s="172"/>
      <c r="K102" s="172"/>
      <c r="L102" s="172"/>
      <c r="M102" s="172"/>
    </row>
    <row r="103" spans="1:13" s="9" customFormat="1">
      <c r="A103" s="41"/>
      <c r="C103" s="41"/>
      <c r="D103" s="175"/>
      <c r="E103" s="172"/>
      <c r="F103" s="172"/>
      <c r="G103" s="172"/>
      <c r="H103" s="39"/>
      <c r="I103" s="172"/>
      <c r="J103" s="172"/>
      <c r="K103" s="172"/>
      <c r="L103" s="172"/>
      <c r="M103" s="172"/>
    </row>
    <row r="104" spans="1:13" s="9" customFormat="1">
      <c r="A104" s="41"/>
      <c r="C104" s="41"/>
      <c r="D104" s="175"/>
      <c r="E104" s="172"/>
      <c r="F104" s="172"/>
      <c r="G104" s="172"/>
      <c r="H104" s="39"/>
      <c r="I104" s="172"/>
      <c r="J104" s="172"/>
      <c r="K104" s="172"/>
      <c r="L104" s="172"/>
      <c r="M104" s="172"/>
    </row>
    <row r="105" spans="1:13" s="9" customFormat="1">
      <c r="A105" s="41"/>
      <c r="C105" s="41"/>
      <c r="D105" s="175"/>
      <c r="E105" s="172"/>
      <c r="F105" s="172"/>
      <c r="G105" s="172"/>
      <c r="H105" s="39"/>
      <c r="I105" s="172"/>
      <c r="J105" s="172"/>
      <c r="K105" s="172"/>
      <c r="L105" s="172"/>
      <c r="M105" s="172"/>
    </row>
    <row r="106" spans="1:13" s="9" customFormat="1">
      <c r="A106" s="41"/>
      <c r="C106" s="41"/>
      <c r="D106" s="175"/>
      <c r="E106" s="172"/>
      <c r="F106" s="172"/>
      <c r="G106" s="172"/>
      <c r="H106" s="39"/>
      <c r="I106" s="172"/>
      <c r="J106" s="172"/>
      <c r="K106" s="172"/>
      <c r="L106" s="172"/>
      <c r="M106" s="172"/>
    </row>
    <row r="107" spans="1:13" s="9" customFormat="1">
      <c r="A107" s="41"/>
      <c r="C107" s="41"/>
      <c r="D107" s="175"/>
      <c r="E107" s="172"/>
      <c r="F107" s="172"/>
      <c r="G107" s="172"/>
      <c r="H107" s="39"/>
      <c r="I107" s="172"/>
      <c r="J107" s="172"/>
      <c r="K107" s="172"/>
      <c r="L107" s="172"/>
      <c r="M107" s="172"/>
    </row>
    <row r="108" spans="1:13" s="9" customFormat="1">
      <c r="A108" s="41"/>
      <c r="C108" s="41"/>
      <c r="D108" s="175"/>
      <c r="E108" s="172"/>
      <c r="F108" s="172"/>
      <c r="G108" s="172"/>
      <c r="H108" s="39"/>
      <c r="I108" s="172"/>
      <c r="J108" s="172"/>
      <c r="K108" s="172"/>
      <c r="L108" s="172"/>
      <c r="M108" s="172"/>
    </row>
    <row r="109" spans="1:13" s="9" customFormat="1">
      <c r="A109" s="41"/>
      <c r="C109" s="41"/>
      <c r="D109" s="175"/>
      <c r="E109" s="172"/>
      <c r="F109" s="172"/>
      <c r="G109" s="172"/>
      <c r="H109" s="39"/>
      <c r="I109" s="172"/>
      <c r="J109" s="172"/>
      <c r="K109" s="172"/>
      <c r="L109" s="172"/>
      <c r="M109" s="172"/>
    </row>
    <row r="110" spans="1:13" s="9" customFormat="1">
      <c r="A110" s="41"/>
      <c r="C110" s="41"/>
      <c r="D110" s="175"/>
      <c r="E110" s="172"/>
      <c r="F110" s="172"/>
      <c r="G110" s="172"/>
      <c r="H110" s="39"/>
      <c r="I110" s="172"/>
      <c r="J110" s="172"/>
      <c r="K110" s="172"/>
      <c r="L110" s="172"/>
      <c r="M110" s="172"/>
    </row>
    <row r="111" spans="1:13" s="9" customFormat="1">
      <c r="A111" s="41"/>
      <c r="C111" s="41"/>
      <c r="D111" s="175"/>
      <c r="E111" s="172"/>
      <c r="F111" s="172"/>
      <c r="G111" s="172"/>
      <c r="H111" s="39"/>
      <c r="I111" s="172"/>
      <c r="J111" s="172"/>
      <c r="K111" s="172"/>
      <c r="L111" s="172"/>
      <c r="M111" s="172"/>
    </row>
    <row r="112" spans="1:13" s="9" customFormat="1">
      <c r="A112" s="41"/>
      <c r="C112" s="41"/>
      <c r="D112" s="175"/>
      <c r="E112" s="172"/>
      <c r="F112" s="172"/>
      <c r="G112" s="172"/>
      <c r="H112" s="39"/>
      <c r="I112" s="172"/>
      <c r="J112" s="172"/>
      <c r="K112" s="172"/>
      <c r="L112" s="172"/>
      <c r="M112" s="172"/>
    </row>
    <row r="113" spans="1:13" s="9" customFormat="1">
      <c r="A113" s="41"/>
      <c r="C113" s="41"/>
      <c r="D113" s="175"/>
      <c r="E113" s="172"/>
      <c r="F113" s="172"/>
      <c r="G113" s="172"/>
      <c r="H113" s="39"/>
      <c r="I113" s="172"/>
      <c r="J113" s="172"/>
      <c r="K113" s="172"/>
      <c r="L113" s="172"/>
      <c r="M113" s="172"/>
    </row>
    <row r="114" spans="1:13" s="9" customFormat="1">
      <c r="A114" s="41"/>
      <c r="C114" s="41"/>
      <c r="D114" s="175"/>
      <c r="E114" s="172"/>
      <c r="F114" s="172"/>
      <c r="G114" s="172"/>
      <c r="H114" s="39"/>
      <c r="I114" s="172"/>
      <c r="J114" s="172"/>
      <c r="K114" s="172"/>
      <c r="L114" s="172"/>
      <c r="M114" s="172"/>
    </row>
    <row r="115" spans="1:13" s="9" customFormat="1">
      <c r="A115" s="41"/>
      <c r="C115" s="41"/>
      <c r="D115" s="175"/>
      <c r="E115" s="172"/>
      <c r="F115" s="172"/>
      <c r="G115" s="172"/>
      <c r="H115" s="39"/>
      <c r="I115" s="172"/>
      <c r="J115" s="172"/>
      <c r="K115" s="172"/>
      <c r="L115" s="172"/>
      <c r="M115" s="172"/>
    </row>
    <row r="116" spans="1:13" s="9" customFormat="1">
      <c r="A116" s="41"/>
      <c r="C116" s="41"/>
      <c r="D116" s="175"/>
      <c r="E116" s="172"/>
      <c r="F116" s="172"/>
      <c r="G116" s="172"/>
      <c r="H116" s="39"/>
      <c r="I116" s="172"/>
      <c r="J116" s="172"/>
      <c r="K116" s="172"/>
      <c r="L116" s="172"/>
      <c r="M116" s="172"/>
    </row>
    <row r="117" spans="1:13" s="9" customFormat="1">
      <c r="A117" s="41"/>
      <c r="C117" s="41"/>
      <c r="D117" s="175"/>
      <c r="E117" s="172"/>
      <c r="F117" s="172"/>
      <c r="G117" s="172"/>
      <c r="H117" s="39"/>
      <c r="I117" s="172"/>
      <c r="J117" s="172"/>
      <c r="K117" s="172"/>
      <c r="L117" s="172"/>
      <c r="M117" s="172"/>
    </row>
    <row r="118" spans="1:13" s="9" customFormat="1">
      <c r="A118" s="41"/>
      <c r="C118" s="41"/>
      <c r="D118" s="175"/>
      <c r="E118" s="172"/>
      <c r="F118" s="172"/>
      <c r="G118" s="172"/>
      <c r="H118" s="39"/>
      <c r="I118" s="172"/>
      <c r="J118" s="172"/>
      <c r="K118" s="172"/>
      <c r="L118" s="172"/>
      <c r="M118" s="172"/>
    </row>
    <row r="119" spans="1:13" s="9" customFormat="1">
      <c r="A119" s="41"/>
      <c r="C119" s="41"/>
      <c r="D119" s="175"/>
      <c r="E119" s="172"/>
      <c r="F119" s="172"/>
      <c r="G119" s="172"/>
      <c r="H119" s="39"/>
      <c r="I119" s="172"/>
      <c r="J119" s="172"/>
      <c r="K119" s="172"/>
      <c r="L119" s="172"/>
      <c r="M119" s="172"/>
    </row>
    <row r="120" spans="1:13" s="9" customFormat="1">
      <c r="A120" s="41"/>
      <c r="C120" s="41"/>
      <c r="D120" s="175"/>
      <c r="E120" s="172"/>
      <c r="F120" s="172"/>
      <c r="G120" s="172"/>
      <c r="H120" s="39"/>
      <c r="I120" s="172"/>
      <c r="J120" s="172"/>
      <c r="K120" s="172"/>
      <c r="L120" s="172"/>
      <c r="M120" s="172"/>
    </row>
    <row r="121" spans="1:13" s="9" customFormat="1">
      <c r="A121" s="41"/>
      <c r="C121" s="41"/>
      <c r="D121" s="175"/>
      <c r="E121" s="172"/>
      <c r="F121" s="172"/>
      <c r="G121" s="172"/>
      <c r="H121" s="39"/>
      <c r="I121" s="172"/>
      <c r="J121" s="172"/>
      <c r="K121" s="172"/>
      <c r="L121" s="172"/>
      <c r="M121" s="172"/>
    </row>
    <row r="122" spans="1:13" s="9" customFormat="1">
      <c r="A122" s="41"/>
      <c r="C122" s="41"/>
      <c r="D122" s="175"/>
      <c r="E122" s="172"/>
      <c r="F122" s="172"/>
      <c r="G122" s="172"/>
      <c r="H122" s="39"/>
      <c r="I122" s="172"/>
      <c r="J122" s="172"/>
      <c r="K122" s="172"/>
      <c r="L122" s="172"/>
      <c r="M122" s="172"/>
    </row>
    <row r="123" spans="1:13" s="9" customFormat="1">
      <c r="A123" s="41"/>
      <c r="C123" s="41"/>
      <c r="D123" s="175"/>
      <c r="E123" s="172"/>
      <c r="F123" s="172"/>
      <c r="G123" s="172"/>
      <c r="H123" s="39"/>
      <c r="I123" s="172"/>
      <c r="J123" s="172"/>
      <c r="K123" s="172"/>
      <c r="L123" s="172"/>
      <c r="M123" s="172"/>
    </row>
    <row r="124" spans="1:13" s="9" customFormat="1">
      <c r="A124" s="41"/>
      <c r="C124" s="41"/>
      <c r="D124" s="175"/>
      <c r="E124" s="172"/>
      <c r="F124" s="172"/>
      <c r="G124" s="172"/>
      <c r="H124" s="39"/>
      <c r="I124" s="172"/>
      <c r="J124" s="172"/>
      <c r="K124" s="172"/>
      <c r="L124" s="172"/>
      <c r="M124" s="172"/>
    </row>
    <row r="125" spans="1:13" s="9" customFormat="1">
      <c r="A125" s="41"/>
      <c r="C125" s="41"/>
      <c r="D125" s="175"/>
      <c r="E125" s="172"/>
      <c r="F125" s="172"/>
      <c r="G125" s="172"/>
      <c r="H125" s="39"/>
      <c r="I125" s="172"/>
      <c r="J125" s="172"/>
      <c r="K125" s="172"/>
      <c r="L125" s="172"/>
      <c r="M125" s="172"/>
    </row>
    <row r="126" spans="1:13" s="9" customFormat="1">
      <c r="A126" s="41"/>
      <c r="C126" s="41"/>
      <c r="D126" s="175"/>
      <c r="E126" s="172"/>
      <c r="F126" s="172"/>
      <c r="G126" s="172"/>
      <c r="H126" s="39"/>
      <c r="I126" s="172"/>
      <c r="J126" s="172"/>
      <c r="K126" s="172"/>
      <c r="L126" s="172"/>
      <c r="M126" s="172"/>
    </row>
    <row r="127" spans="1:13" s="9" customFormat="1">
      <c r="A127" s="41"/>
      <c r="C127" s="41"/>
      <c r="D127" s="175"/>
      <c r="E127" s="172"/>
      <c r="F127" s="172"/>
      <c r="G127" s="172"/>
      <c r="H127" s="39"/>
      <c r="I127" s="172"/>
      <c r="J127" s="172"/>
      <c r="K127" s="172"/>
      <c r="L127" s="172"/>
      <c r="M127" s="172"/>
    </row>
    <row r="128" spans="1:13" s="9" customFormat="1">
      <c r="A128" s="41"/>
      <c r="C128" s="41"/>
      <c r="D128" s="175"/>
      <c r="E128" s="172"/>
      <c r="F128" s="172"/>
      <c r="G128" s="172"/>
      <c r="H128" s="39"/>
      <c r="I128" s="172"/>
      <c r="J128" s="172"/>
      <c r="K128" s="172"/>
      <c r="L128" s="172"/>
      <c r="M128" s="172"/>
    </row>
    <row r="129" spans="1:13" s="9" customFormat="1">
      <c r="A129" s="41"/>
      <c r="C129" s="41"/>
      <c r="D129" s="175"/>
      <c r="E129" s="172"/>
      <c r="F129" s="172"/>
      <c r="G129" s="172"/>
      <c r="H129" s="39"/>
      <c r="I129" s="172"/>
      <c r="J129" s="172"/>
      <c r="K129" s="172"/>
      <c r="L129" s="172"/>
      <c r="M129" s="172"/>
    </row>
  </sheetData>
  <sheetProtection algorithmName="SHA-512" hashValue="2IrXvxKD65lepZK1YgEs6qmbDHzv1BWZnbHzLSwvYwOEqdRun/xSp8HF0BjyghWpRai4h9XLAzqiz/PPTHjaQA==" saltValue="GR7cZtEKJKhHLiZtpa4hcw==" spinCount="100000" sheet="1" objects="1" scenarios="1"/>
  <mergeCells count="4">
    <mergeCell ref="A1:C1"/>
    <mergeCell ref="A2:C2"/>
    <mergeCell ref="B3:F3"/>
    <mergeCell ref="A4:B4"/>
  </mergeCells>
  <printOptions gridLines="1"/>
  <pageMargins left="0.78749999999999998" right="0.39374999999999999" top="1.2090277777777778" bottom="0.98402777777777772" header="0.39374999999999999" footer="0.51180555555555551"/>
  <pageSetup paperSize="9" scale="74" firstPageNumber="0" orientation="portrait" horizontalDpi="300" verticalDpi="300" r:id="rId1"/>
  <headerFooter alignWithMargins="0">
    <oddHeader>&amp;C&amp;"Arial CE,Navadno"&amp;8MM-BIRO d.o.o. Ulica tolminskih puntarjev 4, 5000 Nova Gorica,  
tel: 05 333-49-40, fax: 05 333-49-39,  
e.mail: mm.biro@siol.net, http://www.mm-biro.si</oddHeader>
    <oddFooter>&amp;L&amp;"Arial CE,Navadno"&amp;8Mapa: 4&amp;C&amp;"Arial CE,Navadno"&amp;8POPIS ELEKTROINSTALACIJSKEGA MATERIALA IN DEL&amp;R&amp;"Arial CE,Navadno"&amp;8Stran: &amp;P/&amp;N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syncHorizontal="1" syncVertical="1" syncRef="A1"/>
  <dimension ref="A1:I42"/>
  <sheetViews>
    <sheetView view="pageBreakPreview" zoomScale="85" zoomScaleNormal="100" zoomScaleSheetLayoutView="85" zoomScalePageLayoutView="70" workbookViewId="0">
      <selection activeCell="C6" sqref="C6"/>
    </sheetView>
  </sheetViews>
  <sheetFormatPr defaultRowHeight="15"/>
  <cols>
    <col min="1" max="1" width="4" style="393" customWidth="1"/>
    <col min="2" max="2" width="49.28515625" style="393" customWidth="1"/>
    <col min="3" max="3" width="22" style="396" customWidth="1"/>
    <col min="4" max="4" width="6.42578125" style="377" customWidth="1"/>
    <col min="5" max="5" width="13.85546875" style="377" bestFit="1" customWidth="1"/>
    <col min="6" max="256" width="9.140625" style="377"/>
    <col min="257" max="257" width="4" style="377" customWidth="1"/>
    <col min="258" max="258" width="49.28515625" style="377" customWidth="1"/>
    <col min="259" max="259" width="22" style="377" customWidth="1"/>
    <col min="260" max="260" width="6.42578125" style="377" customWidth="1"/>
    <col min="261" max="261" width="13.85546875" style="377" bestFit="1" customWidth="1"/>
    <col min="262" max="512" width="9.140625" style="377"/>
    <col min="513" max="513" width="4" style="377" customWidth="1"/>
    <col min="514" max="514" width="49.28515625" style="377" customWidth="1"/>
    <col min="515" max="515" width="22" style="377" customWidth="1"/>
    <col min="516" max="516" width="6.42578125" style="377" customWidth="1"/>
    <col min="517" max="517" width="13.85546875" style="377" bestFit="1" customWidth="1"/>
    <col min="518" max="768" width="9.140625" style="377"/>
    <col min="769" max="769" width="4" style="377" customWidth="1"/>
    <col min="770" max="770" width="49.28515625" style="377" customWidth="1"/>
    <col min="771" max="771" width="22" style="377" customWidth="1"/>
    <col min="772" max="772" width="6.42578125" style="377" customWidth="1"/>
    <col min="773" max="773" width="13.85546875" style="377" bestFit="1" customWidth="1"/>
    <col min="774" max="1024" width="9.140625" style="377"/>
    <col min="1025" max="1025" width="4" style="377" customWidth="1"/>
    <col min="1026" max="1026" width="49.28515625" style="377" customWidth="1"/>
    <col min="1027" max="1027" width="22" style="377" customWidth="1"/>
    <col min="1028" max="1028" width="6.42578125" style="377" customWidth="1"/>
    <col min="1029" max="1029" width="13.85546875" style="377" bestFit="1" customWidth="1"/>
    <col min="1030" max="1280" width="9.140625" style="377"/>
    <col min="1281" max="1281" width="4" style="377" customWidth="1"/>
    <col min="1282" max="1282" width="49.28515625" style="377" customWidth="1"/>
    <col min="1283" max="1283" width="22" style="377" customWidth="1"/>
    <col min="1284" max="1284" width="6.42578125" style="377" customWidth="1"/>
    <col min="1285" max="1285" width="13.85546875" style="377" bestFit="1" customWidth="1"/>
    <col min="1286" max="1536" width="9.140625" style="377"/>
    <col min="1537" max="1537" width="4" style="377" customWidth="1"/>
    <col min="1538" max="1538" width="49.28515625" style="377" customWidth="1"/>
    <col min="1539" max="1539" width="22" style="377" customWidth="1"/>
    <col min="1540" max="1540" width="6.42578125" style="377" customWidth="1"/>
    <col min="1541" max="1541" width="13.85546875" style="377" bestFit="1" customWidth="1"/>
    <col min="1542" max="1792" width="9.140625" style="377"/>
    <col min="1793" max="1793" width="4" style="377" customWidth="1"/>
    <col min="1794" max="1794" width="49.28515625" style="377" customWidth="1"/>
    <col min="1795" max="1795" width="22" style="377" customWidth="1"/>
    <col min="1796" max="1796" width="6.42578125" style="377" customWidth="1"/>
    <col min="1797" max="1797" width="13.85546875" style="377" bestFit="1" customWidth="1"/>
    <col min="1798" max="2048" width="9.140625" style="377"/>
    <col min="2049" max="2049" width="4" style="377" customWidth="1"/>
    <col min="2050" max="2050" width="49.28515625" style="377" customWidth="1"/>
    <col min="2051" max="2051" width="22" style="377" customWidth="1"/>
    <col min="2052" max="2052" width="6.42578125" style="377" customWidth="1"/>
    <col min="2053" max="2053" width="13.85546875" style="377" bestFit="1" customWidth="1"/>
    <col min="2054" max="2304" width="9.140625" style="377"/>
    <col min="2305" max="2305" width="4" style="377" customWidth="1"/>
    <col min="2306" max="2306" width="49.28515625" style="377" customWidth="1"/>
    <col min="2307" max="2307" width="22" style="377" customWidth="1"/>
    <col min="2308" max="2308" width="6.42578125" style="377" customWidth="1"/>
    <col min="2309" max="2309" width="13.85546875" style="377" bestFit="1" customWidth="1"/>
    <col min="2310" max="2560" width="9.140625" style="377"/>
    <col min="2561" max="2561" width="4" style="377" customWidth="1"/>
    <col min="2562" max="2562" width="49.28515625" style="377" customWidth="1"/>
    <col min="2563" max="2563" width="22" style="377" customWidth="1"/>
    <col min="2564" max="2564" width="6.42578125" style="377" customWidth="1"/>
    <col min="2565" max="2565" width="13.85546875" style="377" bestFit="1" customWidth="1"/>
    <col min="2566" max="2816" width="9.140625" style="377"/>
    <col min="2817" max="2817" width="4" style="377" customWidth="1"/>
    <col min="2818" max="2818" width="49.28515625" style="377" customWidth="1"/>
    <col min="2819" max="2819" width="22" style="377" customWidth="1"/>
    <col min="2820" max="2820" width="6.42578125" style="377" customWidth="1"/>
    <col min="2821" max="2821" width="13.85546875" style="377" bestFit="1" customWidth="1"/>
    <col min="2822" max="3072" width="9.140625" style="377"/>
    <col min="3073" max="3073" width="4" style="377" customWidth="1"/>
    <col min="3074" max="3074" width="49.28515625" style="377" customWidth="1"/>
    <col min="3075" max="3075" width="22" style="377" customWidth="1"/>
    <col min="3076" max="3076" width="6.42578125" style="377" customWidth="1"/>
    <col min="3077" max="3077" width="13.85546875" style="377" bestFit="1" customWidth="1"/>
    <col min="3078" max="3328" width="9.140625" style="377"/>
    <col min="3329" max="3329" width="4" style="377" customWidth="1"/>
    <col min="3330" max="3330" width="49.28515625" style="377" customWidth="1"/>
    <col min="3331" max="3331" width="22" style="377" customWidth="1"/>
    <col min="3332" max="3332" width="6.42578125" style="377" customWidth="1"/>
    <col min="3333" max="3333" width="13.85546875" style="377" bestFit="1" customWidth="1"/>
    <col min="3334" max="3584" width="9.140625" style="377"/>
    <col min="3585" max="3585" width="4" style="377" customWidth="1"/>
    <col min="3586" max="3586" width="49.28515625" style="377" customWidth="1"/>
    <col min="3587" max="3587" width="22" style="377" customWidth="1"/>
    <col min="3588" max="3588" width="6.42578125" style="377" customWidth="1"/>
    <col min="3589" max="3589" width="13.85546875" style="377" bestFit="1" customWidth="1"/>
    <col min="3590" max="3840" width="9.140625" style="377"/>
    <col min="3841" max="3841" width="4" style="377" customWidth="1"/>
    <col min="3842" max="3842" width="49.28515625" style="377" customWidth="1"/>
    <col min="3843" max="3843" width="22" style="377" customWidth="1"/>
    <col min="3844" max="3844" width="6.42578125" style="377" customWidth="1"/>
    <col min="3845" max="3845" width="13.85546875" style="377" bestFit="1" customWidth="1"/>
    <col min="3846" max="4096" width="9.140625" style="377"/>
    <col min="4097" max="4097" width="4" style="377" customWidth="1"/>
    <col min="4098" max="4098" width="49.28515625" style="377" customWidth="1"/>
    <col min="4099" max="4099" width="22" style="377" customWidth="1"/>
    <col min="4100" max="4100" width="6.42578125" style="377" customWidth="1"/>
    <col min="4101" max="4101" width="13.85546875" style="377" bestFit="1" customWidth="1"/>
    <col min="4102" max="4352" width="9.140625" style="377"/>
    <col min="4353" max="4353" width="4" style="377" customWidth="1"/>
    <col min="4354" max="4354" width="49.28515625" style="377" customWidth="1"/>
    <col min="4355" max="4355" width="22" style="377" customWidth="1"/>
    <col min="4356" max="4356" width="6.42578125" style="377" customWidth="1"/>
    <col min="4357" max="4357" width="13.85546875" style="377" bestFit="1" customWidth="1"/>
    <col min="4358" max="4608" width="9.140625" style="377"/>
    <col min="4609" max="4609" width="4" style="377" customWidth="1"/>
    <col min="4610" max="4610" width="49.28515625" style="377" customWidth="1"/>
    <col min="4611" max="4611" width="22" style="377" customWidth="1"/>
    <col min="4612" max="4612" width="6.42578125" style="377" customWidth="1"/>
    <col min="4613" max="4613" width="13.85546875" style="377" bestFit="1" customWidth="1"/>
    <col min="4614" max="4864" width="9.140625" style="377"/>
    <col min="4865" max="4865" width="4" style="377" customWidth="1"/>
    <col min="4866" max="4866" width="49.28515625" style="377" customWidth="1"/>
    <col min="4867" max="4867" width="22" style="377" customWidth="1"/>
    <col min="4868" max="4868" width="6.42578125" style="377" customWidth="1"/>
    <col min="4869" max="4869" width="13.85546875" style="377" bestFit="1" customWidth="1"/>
    <col min="4870" max="5120" width="9.140625" style="377"/>
    <col min="5121" max="5121" width="4" style="377" customWidth="1"/>
    <col min="5122" max="5122" width="49.28515625" style="377" customWidth="1"/>
    <col min="5123" max="5123" width="22" style="377" customWidth="1"/>
    <col min="5124" max="5124" width="6.42578125" style="377" customWidth="1"/>
    <col min="5125" max="5125" width="13.85546875" style="377" bestFit="1" customWidth="1"/>
    <col min="5126" max="5376" width="9.140625" style="377"/>
    <col min="5377" max="5377" width="4" style="377" customWidth="1"/>
    <col min="5378" max="5378" width="49.28515625" style="377" customWidth="1"/>
    <col min="5379" max="5379" width="22" style="377" customWidth="1"/>
    <col min="5380" max="5380" width="6.42578125" style="377" customWidth="1"/>
    <col min="5381" max="5381" width="13.85546875" style="377" bestFit="1" customWidth="1"/>
    <col min="5382" max="5632" width="9.140625" style="377"/>
    <col min="5633" max="5633" width="4" style="377" customWidth="1"/>
    <col min="5634" max="5634" width="49.28515625" style="377" customWidth="1"/>
    <col min="5635" max="5635" width="22" style="377" customWidth="1"/>
    <col min="5636" max="5636" width="6.42578125" style="377" customWidth="1"/>
    <col min="5637" max="5637" width="13.85546875" style="377" bestFit="1" customWidth="1"/>
    <col min="5638" max="5888" width="9.140625" style="377"/>
    <col min="5889" max="5889" width="4" style="377" customWidth="1"/>
    <col min="5890" max="5890" width="49.28515625" style="377" customWidth="1"/>
    <col min="5891" max="5891" width="22" style="377" customWidth="1"/>
    <col min="5892" max="5892" width="6.42578125" style="377" customWidth="1"/>
    <col min="5893" max="5893" width="13.85546875" style="377" bestFit="1" customWidth="1"/>
    <col min="5894" max="6144" width="9.140625" style="377"/>
    <col min="6145" max="6145" width="4" style="377" customWidth="1"/>
    <col min="6146" max="6146" width="49.28515625" style="377" customWidth="1"/>
    <col min="6147" max="6147" width="22" style="377" customWidth="1"/>
    <col min="6148" max="6148" width="6.42578125" style="377" customWidth="1"/>
    <col min="6149" max="6149" width="13.85546875" style="377" bestFit="1" customWidth="1"/>
    <col min="6150" max="6400" width="9.140625" style="377"/>
    <col min="6401" max="6401" width="4" style="377" customWidth="1"/>
    <col min="6402" max="6402" width="49.28515625" style="377" customWidth="1"/>
    <col min="6403" max="6403" width="22" style="377" customWidth="1"/>
    <col min="6404" max="6404" width="6.42578125" style="377" customWidth="1"/>
    <col min="6405" max="6405" width="13.85546875" style="377" bestFit="1" customWidth="1"/>
    <col min="6406" max="6656" width="9.140625" style="377"/>
    <col min="6657" max="6657" width="4" style="377" customWidth="1"/>
    <col min="6658" max="6658" width="49.28515625" style="377" customWidth="1"/>
    <col min="6659" max="6659" width="22" style="377" customWidth="1"/>
    <col min="6660" max="6660" width="6.42578125" style="377" customWidth="1"/>
    <col min="6661" max="6661" width="13.85546875" style="377" bestFit="1" customWidth="1"/>
    <col min="6662" max="6912" width="9.140625" style="377"/>
    <col min="6913" max="6913" width="4" style="377" customWidth="1"/>
    <col min="6914" max="6914" width="49.28515625" style="377" customWidth="1"/>
    <col min="6915" max="6915" width="22" style="377" customWidth="1"/>
    <col min="6916" max="6916" width="6.42578125" style="377" customWidth="1"/>
    <col min="6917" max="6917" width="13.85546875" style="377" bestFit="1" customWidth="1"/>
    <col min="6918" max="7168" width="9.140625" style="377"/>
    <col min="7169" max="7169" width="4" style="377" customWidth="1"/>
    <col min="7170" max="7170" width="49.28515625" style="377" customWidth="1"/>
    <col min="7171" max="7171" width="22" style="377" customWidth="1"/>
    <col min="7172" max="7172" width="6.42578125" style="377" customWidth="1"/>
    <col min="7173" max="7173" width="13.85546875" style="377" bestFit="1" customWidth="1"/>
    <col min="7174" max="7424" width="9.140625" style="377"/>
    <col min="7425" max="7425" width="4" style="377" customWidth="1"/>
    <col min="7426" max="7426" width="49.28515625" style="377" customWidth="1"/>
    <col min="7427" max="7427" width="22" style="377" customWidth="1"/>
    <col min="7428" max="7428" width="6.42578125" style="377" customWidth="1"/>
    <col min="7429" max="7429" width="13.85546875" style="377" bestFit="1" customWidth="1"/>
    <col min="7430" max="7680" width="9.140625" style="377"/>
    <col min="7681" max="7681" width="4" style="377" customWidth="1"/>
    <col min="7682" max="7682" width="49.28515625" style="377" customWidth="1"/>
    <col min="7683" max="7683" width="22" style="377" customWidth="1"/>
    <col min="7684" max="7684" width="6.42578125" style="377" customWidth="1"/>
    <col min="7685" max="7685" width="13.85546875" style="377" bestFit="1" customWidth="1"/>
    <col min="7686" max="7936" width="9.140625" style="377"/>
    <col min="7937" max="7937" width="4" style="377" customWidth="1"/>
    <col min="7938" max="7938" width="49.28515625" style="377" customWidth="1"/>
    <col min="7939" max="7939" width="22" style="377" customWidth="1"/>
    <col min="7940" max="7940" width="6.42578125" style="377" customWidth="1"/>
    <col min="7941" max="7941" width="13.85546875" style="377" bestFit="1" customWidth="1"/>
    <col min="7942" max="8192" width="9.140625" style="377"/>
    <col min="8193" max="8193" width="4" style="377" customWidth="1"/>
    <col min="8194" max="8194" width="49.28515625" style="377" customWidth="1"/>
    <col min="8195" max="8195" width="22" style="377" customWidth="1"/>
    <col min="8196" max="8196" width="6.42578125" style="377" customWidth="1"/>
    <col min="8197" max="8197" width="13.85546875" style="377" bestFit="1" customWidth="1"/>
    <col min="8198" max="8448" width="9.140625" style="377"/>
    <col min="8449" max="8449" width="4" style="377" customWidth="1"/>
    <col min="8450" max="8450" width="49.28515625" style="377" customWidth="1"/>
    <col min="8451" max="8451" width="22" style="377" customWidth="1"/>
    <col min="8452" max="8452" width="6.42578125" style="377" customWidth="1"/>
    <col min="8453" max="8453" width="13.85546875" style="377" bestFit="1" customWidth="1"/>
    <col min="8454" max="8704" width="9.140625" style="377"/>
    <col min="8705" max="8705" width="4" style="377" customWidth="1"/>
    <col min="8706" max="8706" width="49.28515625" style="377" customWidth="1"/>
    <col min="8707" max="8707" width="22" style="377" customWidth="1"/>
    <col min="8708" max="8708" width="6.42578125" style="377" customWidth="1"/>
    <col min="8709" max="8709" width="13.85546875" style="377" bestFit="1" customWidth="1"/>
    <col min="8710" max="8960" width="9.140625" style="377"/>
    <col min="8961" max="8961" width="4" style="377" customWidth="1"/>
    <col min="8962" max="8962" width="49.28515625" style="377" customWidth="1"/>
    <col min="8963" max="8963" width="22" style="377" customWidth="1"/>
    <col min="8964" max="8964" width="6.42578125" style="377" customWidth="1"/>
    <col min="8965" max="8965" width="13.85546875" style="377" bestFit="1" customWidth="1"/>
    <col min="8966" max="9216" width="9.140625" style="377"/>
    <col min="9217" max="9217" width="4" style="377" customWidth="1"/>
    <col min="9218" max="9218" width="49.28515625" style="377" customWidth="1"/>
    <col min="9219" max="9219" width="22" style="377" customWidth="1"/>
    <col min="9220" max="9220" width="6.42578125" style="377" customWidth="1"/>
    <col min="9221" max="9221" width="13.85546875" style="377" bestFit="1" customWidth="1"/>
    <col min="9222" max="9472" width="9.140625" style="377"/>
    <col min="9473" max="9473" width="4" style="377" customWidth="1"/>
    <col min="9474" max="9474" width="49.28515625" style="377" customWidth="1"/>
    <col min="9475" max="9475" width="22" style="377" customWidth="1"/>
    <col min="9476" max="9476" width="6.42578125" style="377" customWidth="1"/>
    <col min="9477" max="9477" width="13.85546875" style="377" bestFit="1" customWidth="1"/>
    <col min="9478" max="9728" width="9.140625" style="377"/>
    <col min="9729" max="9729" width="4" style="377" customWidth="1"/>
    <col min="9730" max="9730" width="49.28515625" style="377" customWidth="1"/>
    <col min="9731" max="9731" width="22" style="377" customWidth="1"/>
    <col min="9732" max="9732" width="6.42578125" style="377" customWidth="1"/>
    <col min="9733" max="9733" width="13.85546875" style="377" bestFit="1" customWidth="1"/>
    <col min="9734" max="9984" width="9.140625" style="377"/>
    <col min="9985" max="9985" width="4" style="377" customWidth="1"/>
    <col min="9986" max="9986" width="49.28515625" style="377" customWidth="1"/>
    <col min="9987" max="9987" width="22" style="377" customWidth="1"/>
    <col min="9988" max="9988" width="6.42578125" style="377" customWidth="1"/>
    <col min="9989" max="9989" width="13.85546875" style="377" bestFit="1" customWidth="1"/>
    <col min="9990" max="10240" width="9.140625" style="377"/>
    <col min="10241" max="10241" width="4" style="377" customWidth="1"/>
    <col min="10242" max="10242" width="49.28515625" style="377" customWidth="1"/>
    <col min="10243" max="10243" width="22" style="377" customWidth="1"/>
    <col min="10244" max="10244" width="6.42578125" style="377" customWidth="1"/>
    <col min="10245" max="10245" width="13.85546875" style="377" bestFit="1" customWidth="1"/>
    <col min="10246" max="10496" width="9.140625" style="377"/>
    <col min="10497" max="10497" width="4" style="377" customWidth="1"/>
    <col min="10498" max="10498" width="49.28515625" style="377" customWidth="1"/>
    <col min="10499" max="10499" width="22" style="377" customWidth="1"/>
    <col min="10500" max="10500" width="6.42578125" style="377" customWidth="1"/>
    <col min="10501" max="10501" width="13.85546875" style="377" bestFit="1" customWidth="1"/>
    <col min="10502" max="10752" width="9.140625" style="377"/>
    <col min="10753" max="10753" width="4" style="377" customWidth="1"/>
    <col min="10754" max="10754" width="49.28515625" style="377" customWidth="1"/>
    <col min="10755" max="10755" width="22" style="377" customWidth="1"/>
    <col min="10756" max="10756" width="6.42578125" style="377" customWidth="1"/>
    <col min="10757" max="10757" width="13.85546875" style="377" bestFit="1" customWidth="1"/>
    <col min="10758" max="11008" width="9.140625" style="377"/>
    <col min="11009" max="11009" width="4" style="377" customWidth="1"/>
    <col min="11010" max="11010" width="49.28515625" style="377" customWidth="1"/>
    <col min="11011" max="11011" width="22" style="377" customWidth="1"/>
    <col min="11012" max="11012" width="6.42578125" style="377" customWidth="1"/>
    <col min="11013" max="11013" width="13.85546875" style="377" bestFit="1" customWidth="1"/>
    <col min="11014" max="11264" width="9.140625" style="377"/>
    <col min="11265" max="11265" width="4" style="377" customWidth="1"/>
    <col min="11266" max="11266" width="49.28515625" style="377" customWidth="1"/>
    <col min="11267" max="11267" width="22" style="377" customWidth="1"/>
    <col min="11268" max="11268" width="6.42578125" style="377" customWidth="1"/>
    <col min="11269" max="11269" width="13.85546875" style="377" bestFit="1" customWidth="1"/>
    <col min="11270" max="11520" width="9.140625" style="377"/>
    <col min="11521" max="11521" width="4" style="377" customWidth="1"/>
    <col min="11522" max="11522" width="49.28515625" style="377" customWidth="1"/>
    <col min="11523" max="11523" width="22" style="377" customWidth="1"/>
    <col min="11524" max="11524" width="6.42578125" style="377" customWidth="1"/>
    <col min="11525" max="11525" width="13.85546875" style="377" bestFit="1" customWidth="1"/>
    <col min="11526" max="11776" width="9.140625" style="377"/>
    <col min="11777" max="11777" width="4" style="377" customWidth="1"/>
    <col min="11778" max="11778" width="49.28515625" style="377" customWidth="1"/>
    <col min="11779" max="11779" width="22" style="377" customWidth="1"/>
    <col min="11780" max="11780" width="6.42578125" style="377" customWidth="1"/>
    <col min="11781" max="11781" width="13.85546875" style="377" bestFit="1" customWidth="1"/>
    <col min="11782" max="12032" width="9.140625" style="377"/>
    <col min="12033" max="12033" width="4" style="377" customWidth="1"/>
    <col min="12034" max="12034" width="49.28515625" style="377" customWidth="1"/>
    <col min="12035" max="12035" width="22" style="377" customWidth="1"/>
    <col min="12036" max="12036" width="6.42578125" style="377" customWidth="1"/>
    <col min="12037" max="12037" width="13.85546875" style="377" bestFit="1" customWidth="1"/>
    <col min="12038" max="12288" width="9.140625" style="377"/>
    <col min="12289" max="12289" width="4" style="377" customWidth="1"/>
    <col min="12290" max="12290" width="49.28515625" style="377" customWidth="1"/>
    <col min="12291" max="12291" width="22" style="377" customWidth="1"/>
    <col min="12292" max="12292" width="6.42578125" style="377" customWidth="1"/>
    <col min="12293" max="12293" width="13.85546875" style="377" bestFit="1" customWidth="1"/>
    <col min="12294" max="12544" width="9.140625" style="377"/>
    <col min="12545" max="12545" width="4" style="377" customWidth="1"/>
    <col min="12546" max="12546" width="49.28515625" style="377" customWidth="1"/>
    <col min="12547" max="12547" width="22" style="377" customWidth="1"/>
    <col min="12548" max="12548" width="6.42578125" style="377" customWidth="1"/>
    <col min="12549" max="12549" width="13.85546875" style="377" bestFit="1" customWidth="1"/>
    <col min="12550" max="12800" width="9.140625" style="377"/>
    <col min="12801" max="12801" width="4" style="377" customWidth="1"/>
    <col min="12802" max="12802" width="49.28515625" style="377" customWidth="1"/>
    <col min="12803" max="12803" width="22" style="377" customWidth="1"/>
    <col min="12804" max="12804" width="6.42578125" style="377" customWidth="1"/>
    <col min="12805" max="12805" width="13.85546875" style="377" bestFit="1" customWidth="1"/>
    <col min="12806" max="13056" width="9.140625" style="377"/>
    <col min="13057" max="13057" width="4" style="377" customWidth="1"/>
    <col min="13058" max="13058" width="49.28515625" style="377" customWidth="1"/>
    <col min="13059" max="13059" width="22" style="377" customWidth="1"/>
    <col min="13060" max="13060" width="6.42578125" style="377" customWidth="1"/>
    <col min="13061" max="13061" width="13.85546875" style="377" bestFit="1" customWidth="1"/>
    <col min="13062" max="13312" width="9.140625" style="377"/>
    <col min="13313" max="13313" width="4" style="377" customWidth="1"/>
    <col min="13314" max="13314" width="49.28515625" style="377" customWidth="1"/>
    <col min="13315" max="13315" width="22" style="377" customWidth="1"/>
    <col min="13316" max="13316" width="6.42578125" style="377" customWidth="1"/>
    <col min="13317" max="13317" width="13.85546875" style="377" bestFit="1" customWidth="1"/>
    <col min="13318" max="13568" width="9.140625" style="377"/>
    <col min="13569" max="13569" width="4" style="377" customWidth="1"/>
    <col min="13570" max="13570" width="49.28515625" style="377" customWidth="1"/>
    <col min="13571" max="13571" width="22" style="377" customWidth="1"/>
    <col min="13572" max="13572" width="6.42578125" style="377" customWidth="1"/>
    <col min="13573" max="13573" width="13.85546875" style="377" bestFit="1" customWidth="1"/>
    <col min="13574" max="13824" width="9.140625" style="377"/>
    <col min="13825" max="13825" width="4" style="377" customWidth="1"/>
    <col min="13826" max="13826" width="49.28515625" style="377" customWidth="1"/>
    <col min="13827" max="13827" width="22" style="377" customWidth="1"/>
    <col min="13828" max="13828" width="6.42578125" style="377" customWidth="1"/>
    <col min="13829" max="13829" width="13.85546875" style="377" bestFit="1" customWidth="1"/>
    <col min="13830" max="14080" width="9.140625" style="377"/>
    <col min="14081" max="14081" width="4" style="377" customWidth="1"/>
    <col min="14082" max="14082" width="49.28515625" style="377" customWidth="1"/>
    <col min="14083" max="14083" width="22" style="377" customWidth="1"/>
    <col min="14084" max="14084" width="6.42578125" style="377" customWidth="1"/>
    <col min="14085" max="14085" width="13.85546875" style="377" bestFit="1" customWidth="1"/>
    <col min="14086" max="14336" width="9.140625" style="377"/>
    <col min="14337" max="14337" width="4" style="377" customWidth="1"/>
    <col min="14338" max="14338" width="49.28515625" style="377" customWidth="1"/>
    <col min="14339" max="14339" width="22" style="377" customWidth="1"/>
    <col min="14340" max="14340" width="6.42578125" style="377" customWidth="1"/>
    <col min="14341" max="14341" width="13.85546875" style="377" bestFit="1" customWidth="1"/>
    <col min="14342" max="14592" width="9.140625" style="377"/>
    <col min="14593" max="14593" width="4" style="377" customWidth="1"/>
    <col min="14594" max="14594" width="49.28515625" style="377" customWidth="1"/>
    <col min="14595" max="14595" width="22" style="377" customWidth="1"/>
    <col min="14596" max="14596" width="6.42578125" style="377" customWidth="1"/>
    <col min="14597" max="14597" width="13.85546875" style="377" bestFit="1" customWidth="1"/>
    <col min="14598" max="14848" width="9.140625" style="377"/>
    <col min="14849" max="14849" width="4" style="377" customWidth="1"/>
    <col min="14850" max="14850" width="49.28515625" style="377" customWidth="1"/>
    <col min="14851" max="14851" width="22" style="377" customWidth="1"/>
    <col min="14852" max="14852" width="6.42578125" style="377" customWidth="1"/>
    <col min="14853" max="14853" width="13.85546875" style="377" bestFit="1" customWidth="1"/>
    <col min="14854" max="15104" width="9.140625" style="377"/>
    <col min="15105" max="15105" width="4" style="377" customWidth="1"/>
    <col min="15106" max="15106" width="49.28515625" style="377" customWidth="1"/>
    <col min="15107" max="15107" width="22" style="377" customWidth="1"/>
    <col min="15108" max="15108" width="6.42578125" style="377" customWidth="1"/>
    <col min="15109" max="15109" width="13.85546875" style="377" bestFit="1" customWidth="1"/>
    <col min="15110" max="15360" width="9.140625" style="377"/>
    <col min="15361" max="15361" width="4" style="377" customWidth="1"/>
    <col min="15362" max="15362" width="49.28515625" style="377" customWidth="1"/>
    <col min="15363" max="15363" width="22" style="377" customWidth="1"/>
    <col min="15364" max="15364" width="6.42578125" style="377" customWidth="1"/>
    <col min="15365" max="15365" width="13.85546875" style="377" bestFit="1" customWidth="1"/>
    <col min="15366" max="15616" width="9.140625" style="377"/>
    <col min="15617" max="15617" width="4" style="377" customWidth="1"/>
    <col min="15618" max="15618" width="49.28515625" style="377" customWidth="1"/>
    <col min="15619" max="15619" width="22" style="377" customWidth="1"/>
    <col min="15620" max="15620" width="6.42578125" style="377" customWidth="1"/>
    <col min="15621" max="15621" width="13.85546875" style="377" bestFit="1" customWidth="1"/>
    <col min="15622" max="15872" width="9.140625" style="377"/>
    <col min="15873" max="15873" width="4" style="377" customWidth="1"/>
    <col min="15874" max="15874" width="49.28515625" style="377" customWidth="1"/>
    <col min="15875" max="15875" width="22" style="377" customWidth="1"/>
    <col min="15876" max="15876" width="6.42578125" style="377" customWidth="1"/>
    <col min="15877" max="15877" width="13.85546875" style="377" bestFit="1" customWidth="1"/>
    <col min="15878" max="16128" width="9.140625" style="377"/>
    <col min="16129" max="16129" width="4" style="377" customWidth="1"/>
    <col min="16130" max="16130" width="49.28515625" style="377" customWidth="1"/>
    <col min="16131" max="16131" width="22" style="377" customWidth="1"/>
    <col min="16132" max="16132" width="6.42578125" style="377" customWidth="1"/>
    <col min="16133" max="16133" width="13.85546875" style="377" bestFit="1" customWidth="1"/>
    <col min="16134" max="16384" width="9.140625" style="377"/>
  </cols>
  <sheetData>
    <row r="1" spans="1:9" s="371" customFormat="1" ht="21" customHeight="1">
      <c r="A1" s="367"/>
      <c r="B1" s="368"/>
      <c r="C1" s="369"/>
      <c r="D1" s="370"/>
      <c r="E1" s="370"/>
      <c r="F1" s="253"/>
      <c r="I1" s="372"/>
    </row>
    <row r="2" spans="1:9" ht="15.75">
      <c r="A2" s="373"/>
      <c r="B2" s="374"/>
      <c r="C2" s="375"/>
      <c r="D2" s="376"/>
    </row>
    <row r="3" spans="1:9" s="383" customFormat="1" ht="24.95" customHeight="1">
      <c r="A3" s="378"/>
      <c r="B3" s="379" t="s">
        <v>370</v>
      </c>
      <c r="C3" s="380">
        <f>'VODOVOD IN KANALIZACIJA'!F87</f>
        <v>0</v>
      </c>
      <c r="D3" s="381"/>
      <c r="E3" s="382"/>
    </row>
    <row r="4" spans="1:9" s="383" customFormat="1" ht="27" customHeight="1">
      <c r="A4" s="378"/>
      <c r="B4" s="379" t="s">
        <v>371</v>
      </c>
      <c r="C4" s="380">
        <f>OGREVANJE!F51</f>
        <v>0</v>
      </c>
      <c r="D4" s="381"/>
      <c r="E4" s="382"/>
    </row>
    <row r="5" spans="1:9" s="386" customFormat="1" ht="24.95" customHeight="1">
      <c r="A5" s="378"/>
      <c r="B5" s="379" t="s">
        <v>123</v>
      </c>
      <c r="C5" s="380">
        <f>PREZRAČEVANJE!F294</f>
        <v>0</v>
      </c>
      <c r="D5" s="384"/>
      <c r="E5" s="385"/>
    </row>
    <row r="6" spans="1:9" s="386" customFormat="1" ht="24.95" customHeight="1" thickBot="1">
      <c r="A6" s="378"/>
      <c r="B6" s="387" t="s">
        <v>372</v>
      </c>
      <c r="C6" s="388">
        <f>PLIN!F102</f>
        <v>0</v>
      </c>
      <c r="D6" s="384"/>
      <c r="E6" s="385"/>
    </row>
    <row r="7" spans="1:9" ht="24.95" customHeight="1" thickTop="1">
      <c r="A7" s="373"/>
      <c r="B7" s="389" t="s">
        <v>47</v>
      </c>
      <c r="C7" s="390">
        <f>SUM(C3:C6)</f>
        <v>0</v>
      </c>
    </row>
    <row r="8" spans="1:9" ht="24.95" customHeight="1">
      <c r="A8" s="373"/>
      <c r="B8" s="391"/>
      <c r="C8" s="392"/>
    </row>
    <row r="9" spans="1:9" ht="24.95" customHeight="1">
      <c r="B9" s="391"/>
      <c r="C9" s="392"/>
    </row>
    <row r="10" spans="1:9" ht="24.95" customHeight="1">
      <c r="B10" s="391"/>
      <c r="C10" s="392"/>
    </row>
    <row r="11" spans="1:9" ht="24.95" customHeight="1">
      <c r="A11" s="373"/>
      <c r="B11" s="374"/>
      <c r="C11" s="394"/>
    </row>
    <row r="12" spans="1:9" ht="24.95" customHeight="1">
      <c r="A12" s="373"/>
      <c r="B12" s="374"/>
      <c r="C12" s="394"/>
    </row>
    <row r="13" spans="1:9" ht="24.95" customHeight="1">
      <c r="B13" s="391"/>
      <c r="C13" s="392"/>
    </row>
    <row r="14" spans="1:9" ht="24.95" customHeight="1">
      <c r="B14" s="391"/>
      <c r="C14" s="395"/>
    </row>
    <row r="15" spans="1:9" ht="24.95" customHeight="1">
      <c r="B15" s="1212"/>
      <c r="C15" s="1213"/>
    </row>
    <row r="16" spans="1:9" ht="24.95" customHeight="1">
      <c r="B16" s="391"/>
      <c r="C16" s="392"/>
    </row>
    <row r="17" spans="1:3" ht="15.75">
      <c r="B17" s="391"/>
      <c r="C17" s="392"/>
    </row>
    <row r="18" spans="1:3" ht="15.75">
      <c r="B18" s="391"/>
      <c r="C18" s="392"/>
    </row>
    <row r="19" spans="1:3">
      <c r="A19" s="377"/>
      <c r="B19" s="377"/>
      <c r="C19" s="377"/>
    </row>
    <row r="20" spans="1:3">
      <c r="A20" s="377"/>
      <c r="B20" s="377"/>
      <c r="C20" s="377"/>
    </row>
    <row r="21" spans="1:3">
      <c r="A21" s="377"/>
      <c r="B21" s="377"/>
      <c r="C21" s="377"/>
    </row>
    <row r="22" spans="1:3">
      <c r="A22" s="377"/>
      <c r="B22" s="377"/>
      <c r="C22" s="377"/>
    </row>
    <row r="23" spans="1:3">
      <c r="A23" s="377"/>
      <c r="B23" s="377"/>
      <c r="C23" s="377"/>
    </row>
    <row r="24" spans="1:3">
      <c r="A24" s="377"/>
      <c r="B24" s="377"/>
      <c r="C24" s="377"/>
    </row>
    <row r="25" spans="1:3">
      <c r="A25" s="377"/>
      <c r="B25" s="377"/>
      <c r="C25" s="377"/>
    </row>
    <row r="26" spans="1:3">
      <c r="A26" s="377"/>
      <c r="B26" s="377"/>
      <c r="C26" s="377"/>
    </row>
    <row r="27" spans="1:3">
      <c r="A27" s="377"/>
      <c r="B27" s="377"/>
      <c r="C27" s="377"/>
    </row>
    <row r="28" spans="1:3">
      <c r="A28" s="377"/>
      <c r="B28" s="377"/>
      <c r="C28" s="377"/>
    </row>
    <row r="29" spans="1:3">
      <c r="A29" s="377"/>
      <c r="B29" s="377"/>
      <c r="C29" s="377"/>
    </row>
    <row r="30" spans="1:3">
      <c r="A30" s="377"/>
      <c r="B30" s="377"/>
      <c r="C30" s="377"/>
    </row>
    <row r="31" spans="1:3">
      <c r="A31" s="377"/>
      <c r="B31" s="377"/>
      <c r="C31" s="377"/>
    </row>
    <row r="32" spans="1:3">
      <c r="A32" s="377"/>
      <c r="B32" s="377"/>
      <c r="C32" s="377"/>
    </row>
    <row r="33" spans="1:3">
      <c r="A33" s="377"/>
      <c r="B33" s="377"/>
      <c r="C33" s="377"/>
    </row>
    <row r="34" spans="1:3">
      <c r="A34" s="377"/>
      <c r="B34" s="377"/>
      <c r="C34" s="377"/>
    </row>
    <row r="35" spans="1:3">
      <c r="A35" s="377"/>
      <c r="B35" s="377"/>
      <c r="C35" s="377"/>
    </row>
    <row r="42" spans="1:3" ht="15.75">
      <c r="B42" s="391"/>
    </row>
  </sheetData>
  <sheetProtection algorithmName="SHA-512" hashValue="pC+ToxXkX3ZpmXxNULYIDJiKj5jTg3XntuULeekQNFfJc7BxBa88eLsJ2T3J1QVfPrFWqfRTQEl0ZtijTfiWPw==" saltValue="UUo64ngRCjTNut4dWutsAA==" spinCount="100000" sheet="1" objects="1" scenarios="1"/>
  <mergeCells count="1">
    <mergeCell ref="B15:C15"/>
  </mergeCells>
  <printOptions gridLines="1" gridLinesSet="0"/>
  <pageMargins left="0.78740157480314965" right="0.39370078740157483" top="1.1811023622047243" bottom="0.78740157480314965" header="0.39370078740157483" footer="0.51181102362204722"/>
  <pageSetup paperSize="9" orientation="portrait" horizontalDpi="4294967295" r:id="rId1"/>
  <headerFooter alignWithMargins="0">
    <oddHeader>&amp;L&amp;8&amp;G&amp;C&amp;8
MM-BIRO d.o.o. Ulica tolminskih puntarjev 4, 5000 Nova Gorica,  
tel: 05 333-49-40, fax: 05 333-49-39,  
e.mail: mm.biro@siol.net, http://www.mm-biro.si</oddHeader>
    <oddFooter>&amp;L&amp;8Mapa: 5&amp;R&amp;8Stran: &amp;P/&amp;N</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syncHorizontal="1" syncVertical="1" syncRef="A58">
    <tabColor rgb="FF00B0F0"/>
  </sheetPr>
  <dimension ref="A1:M194"/>
  <sheetViews>
    <sheetView view="pageBreakPreview" topLeftCell="A58" zoomScaleNormal="100" zoomScaleSheetLayoutView="100" workbookViewId="0">
      <selection activeCell="E67" sqref="E67"/>
    </sheetView>
  </sheetViews>
  <sheetFormatPr defaultRowHeight="12.75"/>
  <cols>
    <col min="1" max="1" width="6" style="946" customWidth="1"/>
    <col min="2" max="2" width="55.28515625" style="1037" customWidth="1"/>
    <col min="3" max="3" width="6.85546875" style="956" customWidth="1"/>
    <col min="4" max="4" width="5.28515625" style="1020" customWidth="1"/>
    <col min="5" max="5" width="8.28515625" style="1020" customWidth="1"/>
    <col min="6" max="6" width="10.7109375" style="1020" customWidth="1"/>
    <col min="7" max="7" width="13.28515625" style="253" bestFit="1" customWidth="1"/>
    <col min="8" max="8" width="12.5703125" style="371" customWidth="1"/>
    <col min="9" max="9" width="9.140625" style="371"/>
    <col min="10" max="10" width="11.85546875" style="372" customWidth="1"/>
    <col min="11" max="256" width="9.140625" style="371"/>
    <col min="257" max="257" width="6" style="371" customWidth="1"/>
    <col min="258" max="258" width="55.28515625" style="371" customWidth="1"/>
    <col min="259" max="259" width="6.85546875" style="371" customWidth="1"/>
    <col min="260" max="260" width="5.28515625" style="371" customWidth="1"/>
    <col min="261" max="261" width="8.28515625" style="371" customWidth="1"/>
    <col min="262" max="262" width="10.7109375" style="371" customWidth="1"/>
    <col min="263" max="263" width="13.28515625" style="371" bestFit="1" customWidth="1"/>
    <col min="264" max="264" width="12.5703125" style="371" customWidth="1"/>
    <col min="265" max="265" width="9.140625" style="371"/>
    <col min="266" max="266" width="11.85546875" style="371" customWidth="1"/>
    <col min="267" max="512" width="9.140625" style="371"/>
    <col min="513" max="513" width="6" style="371" customWidth="1"/>
    <col min="514" max="514" width="55.28515625" style="371" customWidth="1"/>
    <col min="515" max="515" width="6.85546875" style="371" customWidth="1"/>
    <col min="516" max="516" width="5.28515625" style="371" customWidth="1"/>
    <col min="517" max="517" width="8.28515625" style="371" customWidth="1"/>
    <col min="518" max="518" width="10.7109375" style="371" customWidth="1"/>
    <col min="519" max="519" width="13.28515625" style="371" bestFit="1" customWidth="1"/>
    <col min="520" max="520" width="12.5703125" style="371" customWidth="1"/>
    <col min="521" max="521" width="9.140625" style="371"/>
    <col min="522" max="522" width="11.85546875" style="371" customWidth="1"/>
    <col min="523" max="768" width="9.140625" style="371"/>
    <col min="769" max="769" width="6" style="371" customWidth="1"/>
    <col min="770" max="770" width="55.28515625" style="371" customWidth="1"/>
    <col min="771" max="771" width="6.85546875" style="371" customWidth="1"/>
    <col min="772" max="772" width="5.28515625" style="371" customWidth="1"/>
    <col min="773" max="773" width="8.28515625" style="371" customWidth="1"/>
    <col min="774" max="774" width="10.7109375" style="371" customWidth="1"/>
    <col min="775" max="775" width="13.28515625" style="371" bestFit="1" customWidth="1"/>
    <col min="776" max="776" width="12.5703125" style="371" customWidth="1"/>
    <col min="777" max="777" width="9.140625" style="371"/>
    <col min="778" max="778" width="11.85546875" style="371" customWidth="1"/>
    <col min="779" max="1024" width="9.140625" style="371"/>
    <col min="1025" max="1025" width="6" style="371" customWidth="1"/>
    <col min="1026" max="1026" width="55.28515625" style="371" customWidth="1"/>
    <col min="1027" max="1027" width="6.85546875" style="371" customWidth="1"/>
    <col min="1028" max="1028" width="5.28515625" style="371" customWidth="1"/>
    <col min="1029" max="1029" width="8.28515625" style="371" customWidth="1"/>
    <col min="1030" max="1030" width="10.7109375" style="371" customWidth="1"/>
    <col min="1031" max="1031" width="13.28515625" style="371" bestFit="1" customWidth="1"/>
    <col min="1032" max="1032" width="12.5703125" style="371" customWidth="1"/>
    <col min="1033" max="1033" width="9.140625" style="371"/>
    <col min="1034" max="1034" width="11.85546875" style="371" customWidth="1"/>
    <col min="1035" max="1280" width="9.140625" style="371"/>
    <col min="1281" max="1281" width="6" style="371" customWidth="1"/>
    <col min="1282" max="1282" width="55.28515625" style="371" customWidth="1"/>
    <col min="1283" max="1283" width="6.85546875" style="371" customWidth="1"/>
    <col min="1284" max="1284" width="5.28515625" style="371" customWidth="1"/>
    <col min="1285" max="1285" width="8.28515625" style="371" customWidth="1"/>
    <col min="1286" max="1286" width="10.7109375" style="371" customWidth="1"/>
    <col min="1287" max="1287" width="13.28515625" style="371" bestFit="1" customWidth="1"/>
    <col min="1288" max="1288" width="12.5703125" style="371" customWidth="1"/>
    <col min="1289" max="1289" width="9.140625" style="371"/>
    <col min="1290" max="1290" width="11.85546875" style="371" customWidth="1"/>
    <col min="1291" max="1536" width="9.140625" style="371"/>
    <col min="1537" max="1537" width="6" style="371" customWidth="1"/>
    <col min="1538" max="1538" width="55.28515625" style="371" customWidth="1"/>
    <col min="1539" max="1539" width="6.85546875" style="371" customWidth="1"/>
    <col min="1540" max="1540" width="5.28515625" style="371" customWidth="1"/>
    <col min="1541" max="1541" width="8.28515625" style="371" customWidth="1"/>
    <col min="1542" max="1542" width="10.7109375" style="371" customWidth="1"/>
    <col min="1543" max="1543" width="13.28515625" style="371" bestFit="1" customWidth="1"/>
    <col min="1544" max="1544" width="12.5703125" style="371" customWidth="1"/>
    <col min="1545" max="1545" width="9.140625" style="371"/>
    <col min="1546" max="1546" width="11.85546875" style="371" customWidth="1"/>
    <col min="1547" max="1792" width="9.140625" style="371"/>
    <col min="1793" max="1793" width="6" style="371" customWidth="1"/>
    <col min="1794" max="1794" width="55.28515625" style="371" customWidth="1"/>
    <col min="1795" max="1795" width="6.85546875" style="371" customWidth="1"/>
    <col min="1796" max="1796" width="5.28515625" style="371" customWidth="1"/>
    <col min="1797" max="1797" width="8.28515625" style="371" customWidth="1"/>
    <col min="1798" max="1798" width="10.7109375" style="371" customWidth="1"/>
    <col min="1799" max="1799" width="13.28515625" style="371" bestFit="1" customWidth="1"/>
    <col min="1800" max="1800" width="12.5703125" style="371" customWidth="1"/>
    <col min="1801" max="1801" width="9.140625" style="371"/>
    <col min="1802" max="1802" width="11.85546875" style="371" customWidth="1"/>
    <col min="1803" max="2048" width="9.140625" style="371"/>
    <col min="2049" max="2049" width="6" style="371" customWidth="1"/>
    <col min="2050" max="2050" width="55.28515625" style="371" customWidth="1"/>
    <col min="2051" max="2051" width="6.85546875" style="371" customWidth="1"/>
    <col min="2052" max="2052" width="5.28515625" style="371" customWidth="1"/>
    <col min="2053" max="2053" width="8.28515625" style="371" customWidth="1"/>
    <col min="2054" max="2054" width="10.7109375" style="371" customWidth="1"/>
    <col min="2055" max="2055" width="13.28515625" style="371" bestFit="1" customWidth="1"/>
    <col min="2056" max="2056" width="12.5703125" style="371" customWidth="1"/>
    <col min="2057" max="2057" width="9.140625" style="371"/>
    <col min="2058" max="2058" width="11.85546875" style="371" customWidth="1"/>
    <col min="2059" max="2304" width="9.140625" style="371"/>
    <col min="2305" max="2305" width="6" style="371" customWidth="1"/>
    <col min="2306" max="2306" width="55.28515625" style="371" customWidth="1"/>
    <col min="2307" max="2307" width="6.85546875" style="371" customWidth="1"/>
    <col min="2308" max="2308" width="5.28515625" style="371" customWidth="1"/>
    <col min="2309" max="2309" width="8.28515625" style="371" customWidth="1"/>
    <col min="2310" max="2310" width="10.7109375" style="371" customWidth="1"/>
    <col min="2311" max="2311" width="13.28515625" style="371" bestFit="1" customWidth="1"/>
    <col min="2312" max="2312" width="12.5703125" style="371" customWidth="1"/>
    <col min="2313" max="2313" width="9.140625" style="371"/>
    <col min="2314" max="2314" width="11.85546875" style="371" customWidth="1"/>
    <col min="2315" max="2560" width="9.140625" style="371"/>
    <col min="2561" max="2561" width="6" style="371" customWidth="1"/>
    <col min="2562" max="2562" width="55.28515625" style="371" customWidth="1"/>
    <col min="2563" max="2563" width="6.85546875" style="371" customWidth="1"/>
    <col min="2564" max="2564" width="5.28515625" style="371" customWidth="1"/>
    <col min="2565" max="2565" width="8.28515625" style="371" customWidth="1"/>
    <col min="2566" max="2566" width="10.7109375" style="371" customWidth="1"/>
    <col min="2567" max="2567" width="13.28515625" style="371" bestFit="1" customWidth="1"/>
    <col min="2568" max="2568" width="12.5703125" style="371" customWidth="1"/>
    <col min="2569" max="2569" width="9.140625" style="371"/>
    <col min="2570" max="2570" width="11.85546875" style="371" customWidth="1"/>
    <col min="2571" max="2816" width="9.140625" style="371"/>
    <col min="2817" max="2817" width="6" style="371" customWidth="1"/>
    <col min="2818" max="2818" width="55.28515625" style="371" customWidth="1"/>
    <col min="2819" max="2819" width="6.85546875" style="371" customWidth="1"/>
    <col min="2820" max="2820" width="5.28515625" style="371" customWidth="1"/>
    <col min="2821" max="2821" width="8.28515625" style="371" customWidth="1"/>
    <col min="2822" max="2822" width="10.7109375" style="371" customWidth="1"/>
    <col min="2823" max="2823" width="13.28515625" style="371" bestFit="1" customWidth="1"/>
    <col min="2824" max="2824" width="12.5703125" style="371" customWidth="1"/>
    <col min="2825" max="2825" width="9.140625" style="371"/>
    <col min="2826" max="2826" width="11.85546875" style="371" customWidth="1"/>
    <col min="2827" max="3072" width="9.140625" style="371"/>
    <col min="3073" max="3073" width="6" style="371" customWidth="1"/>
    <col min="3074" max="3074" width="55.28515625" style="371" customWidth="1"/>
    <col min="3075" max="3075" width="6.85546875" style="371" customWidth="1"/>
    <col min="3076" max="3076" width="5.28515625" style="371" customWidth="1"/>
    <col min="3077" max="3077" width="8.28515625" style="371" customWidth="1"/>
    <col min="3078" max="3078" width="10.7109375" style="371" customWidth="1"/>
    <col min="3079" max="3079" width="13.28515625" style="371" bestFit="1" customWidth="1"/>
    <col min="3080" max="3080" width="12.5703125" style="371" customWidth="1"/>
    <col min="3081" max="3081" width="9.140625" style="371"/>
    <col min="3082" max="3082" width="11.85546875" style="371" customWidth="1"/>
    <col min="3083" max="3328" width="9.140625" style="371"/>
    <col min="3329" max="3329" width="6" style="371" customWidth="1"/>
    <col min="3330" max="3330" width="55.28515625" style="371" customWidth="1"/>
    <col min="3331" max="3331" width="6.85546875" style="371" customWidth="1"/>
    <col min="3332" max="3332" width="5.28515625" style="371" customWidth="1"/>
    <col min="3333" max="3333" width="8.28515625" style="371" customWidth="1"/>
    <col min="3334" max="3334" width="10.7109375" style="371" customWidth="1"/>
    <col min="3335" max="3335" width="13.28515625" style="371" bestFit="1" customWidth="1"/>
    <col min="3336" max="3336" width="12.5703125" style="371" customWidth="1"/>
    <col min="3337" max="3337" width="9.140625" style="371"/>
    <col min="3338" max="3338" width="11.85546875" style="371" customWidth="1"/>
    <col min="3339" max="3584" width="9.140625" style="371"/>
    <col min="3585" max="3585" width="6" style="371" customWidth="1"/>
    <col min="3586" max="3586" width="55.28515625" style="371" customWidth="1"/>
    <col min="3587" max="3587" width="6.85546875" style="371" customWidth="1"/>
    <col min="3588" max="3588" width="5.28515625" style="371" customWidth="1"/>
    <col min="3589" max="3589" width="8.28515625" style="371" customWidth="1"/>
    <col min="3590" max="3590" width="10.7109375" style="371" customWidth="1"/>
    <col min="3591" max="3591" width="13.28515625" style="371" bestFit="1" customWidth="1"/>
    <col min="3592" max="3592" width="12.5703125" style="371" customWidth="1"/>
    <col min="3593" max="3593" width="9.140625" style="371"/>
    <col min="3594" max="3594" width="11.85546875" style="371" customWidth="1"/>
    <col min="3595" max="3840" width="9.140625" style="371"/>
    <col min="3841" max="3841" width="6" style="371" customWidth="1"/>
    <col min="3842" max="3842" width="55.28515625" style="371" customWidth="1"/>
    <col min="3843" max="3843" width="6.85546875" style="371" customWidth="1"/>
    <col min="3844" max="3844" width="5.28515625" style="371" customWidth="1"/>
    <col min="3845" max="3845" width="8.28515625" style="371" customWidth="1"/>
    <col min="3846" max="3846" width="10.7109375" style="371" customWidth="1"/>
    <col min="3847" max="3847" width="13.28515625" style="371" bestFit="1" customWidth="1"/>
    <col min="3848" max="3848" width="12.5703125" style="371" customWidth="1"/>
    <col min="3849" max="3849" width="9.140625" style="371"/>
    <col min="3850" max="3850" width="11.85546875" style="371" customWidth="1"/>
    <col min="3851" max="4096" width="9.140625" style="371"/>
    <col min="4097" max="4097" width="6" style="371" customWidth="1"/>
    <col min="4098" max="4098" width="55.28515625" style="371" customWidth="1"/>
    <col min="4099" max="4099" width="6.85546875" style="371" customWidth="1"/>
    <col min="4100" max="4100" width="5.28515625" style="371" customWidth="1"/>
    <col min="4101" max="4101" width="8.28515625" style="371" customWidth="1"/>
    <col min="4102" max="4102" width="10.7109375" style="371" customWidth="1"/>
    <col min="4103" max="4103" width="13.28515625" style="371" bestFit="1" customWidth="1"/>
    <col min="4104" max="4104" width="12.5703125" style="371" customWidth="1"/>
    <col min="4105" max="4105" width="9.140625" style="371"/>
    <col min="4106" max="4106" width="11.85546875" style="371" customWidth="1"/>
    <col min="4107" max="4352" width="9.140625" style="371"/>
    <col min="4353" max="4353" width="6" style="371" customWidth="1"/>
    <col min="4354" max="4354" width="55.28515625" style="371" customWidth="1"/>
    <col min="4355" max="4355" width="6.85546875" style="371" customWidth="1"/>
    <col min="4356" max="4356" width="5.28515625" style="371" customWidth="1"/>
    <col min="4357" max="4357" width="8.28515625" style="371" customWidth="1"/>
    <col min="4358" max="4358" width="10.7109375" style="371" customWidth="1"/>
    <col min="4359" max="4359" width="13.28515625" style="371" bestFit="1" customWidth="1"/>
    <col min="4360" max="4360" width="12.5703125" style="371" customWidth="1"/>
    <col min="4361" max="4361" width="9.140625" style="371"/>
    <col min="4362" max="4362" width="11.85546875" style="371" customWidth="1"/>
    <col min="4363" max="4608" width="9.140625" style="371"/>
    <col min="4609" max="4609" width="6" style="371" customWidth="1"/>
    <col min="4610" max="4610" width="55.28515625" style="371" customWidth="1"/>
    <col min="4611" max="4611" width="6.85546875" style="371" customWidth="1"/>
    <col min="4612" max="4612" width="5.28515625" style="371" customWidth="1"/>
    <col min="4613" max="4613" width="8.28515625" style="371" customWidth="1"/>
    <col min="4614" max="4614" width="10.7109375" style="371" customWidth="1"/>
    <col min="4615" max="4615" width="13.28515625" style="371" bestFit="1" customWidth="1"/>
    <col min="4616" max="4616" width="12.5703125" style="371" customWidth="1"/>
    <col min="4617" max="4617" width="9.140625" style="371"/>
    <col min="4618" max="4618" width="11.85546875" style="371" customWidth="1"/>
    <col min="4619" max="4864" width="9.140625" style="371"/>
    <col min="4865" max="4865" width="6" style="371" customWidth="1"/>
    <col min="4866" max="4866" width="55.28515625" style="371" customWidth="1"/>
    <col min="4867" max="4867" width="6.85546875" style="371" customWidth="1"/>
    <col min="4868" max="4868" width="5.28515625" style="371" customWidth="1"/>
    <col min="4869" max="4869" width="8.28515625" style="371" customWidth="1"/>
    <col min="4870" max="4870" width="10.7109375" style="371" customWidth="1"/>
    <col min="4871" max="4871" width="13.28515625" style="371" bestFit="1" customWidth="1"/>
    <col min="4872" max="4872" width="12.5703125" style="371" customWidth="1"/>
    <col min="4873" max="4873" width="9.140625" style="371"/>
    <col min="4874" max="4874" width="11.85546875" style="371" customWidth="1"/>
    <col min="4875" max="5120" width="9.140625" style="371"/>
    <col min="5121" max="5121" width="6" style="371" customWidth="1"/>
    <col min="5122" max="5122" width="55.28515625" style="371" customWidth="1"/>
    <col min="5123" max="5123" width="6.85546875" style="371" customWidth="1"/>
    <col min="5124" max="5124" width="5.28515625" style="371" customWidth="1"/>
    <col min="5125" max="5125" width="8.28515625" style="371" customWidth="1"/>
    <col min="5126" max="5126" width="10.7109375" style="371" customWidth="1"/>
    <col min="5127" max="5127" width="13.28515625" style="371" bestFit="1" customWidth="1"/>
    <col min="5128" max="5128" width="12.5703125" style="371" customWidth="1"/>
    <col min="5129" max="5129" width="9.140625" style="371"/>
    <col min="5130" max="5130" width="11.85546875" style="371" customWidth="1"/>
    <col min="5131" max="5376" width="9.140625" style="371"/>
    <col min="5377" max="5377" width="6" style="371" customWidth="1"/>
    <col min="5378" max="5378" width="55.28515625" style="371" customWidth="1"/>
    <col min="5379" max="5379" width="6.85546875" style="371" customWidth="1"/>
    <col min="5380" max="5380" width="5.28515625" style="371" customWidth="1"/>
    <col min="5381" max="5381" width="8.28515625" style="371" customWidth="1"/>
    <col min="5382" max="5382" width="10.7109375" style="371" customWidth="1"/>
    <col min="5383" max="5383" width="13.28515625" style="371" bestFit="1" customWidth="1"/>
    <col min="5384" max="5384" width="12.5703125" style="371" customWidth="1"/>
    <col min="5385" max="5385" width="9.140625" style="371"/>
    <col min="5386" max="5386" width="11.85546875" style="371" customWidth="1"/>
    <col min="5387" max="5632" width="9.140625" style="371"/>
    <col min="5633" max="5633" width="6" style="371" customWidth="1"/>
    <col min="5634" max="5634" width="55.28515625" style="371" customWidth="1"/>
    <col min="5635" max="5635" width="6.85546875" style="371" customWidth="1"/>
    <col min="5636" max="5636" width="5.28515625" style="371" customWidth="1"/>
    <col min="5637" max="5637" width="8.28515625" style="371" customWidth="1"/>
    <col min="5638" max="5638" width="10.7109375" style="371" customWidth="1"/>
    <col min="5639" max="5639" width="13.28515625" style="371" bestFit="1" customWidth="1"/>
    <col min="5640" max="5640" width="12.5703125" style="371" customWidth="1"/>
    <col min="5641" max="5641" width="9.140625" style="371"/>
    <col min="5642" max="5642" width="11.85546875" style="371" customWidth="1"/>
    <col min="5643" max="5888" width="9.140625" style="371"/>
    <col min="5889" max="5889" width="6" style="371" customWidth="1"/>
    <col min="5890" max="5890" width="55.28515625" style="371" customWidth="1"/>
    <col min="5891" max="5891" width="6.85546875" style="371" customWidth="1"/>
    <col min="5892" max="5892" width="5.28515625" style="371" customWidth="1"/>
    <col min="5893" max="5893" width="8.28515625" style="371" customWidth="1"/>
    <col min="5894" max="5894" width="10.7109375" style="371" customWidth="1"/>
    <col min="5895" max="5895" width="13.28515625" style="371" bestFit="1" customWidth="1"/>
    <col min="5896" max="5896" width="12.5703125" style="371" customWidth="1"/>
    <col min="5897" max="5897" width="9.140625" style="371"/>
    <col min="5898" max="5898" width="11.85546875" style="371" customWidth="1"/>
    <col min="5899" max="6144" width="9.140625" style="371"/>
    <col min="6145" max="6145" width="6" style="371" customWidth="1"/>
    <col min="6146" max="6146" width="55.28515625" style="371" customWidth="1"/>
    <col min="6147" max="6147" width="6.85546875" style="371" customWidth="1"/>
    <col min="6148" max="6148" width="5.28515625" style="371" customWidth="1"/>
    <col min="6149" max="6149" width="8.28515625" style="371" customWidth="1"/>
    <col min="6150" max="6150" width="10.7109375" style="371" customWidth="1"/>
    <col min="6151" max="6151" width="13.28515625" style="371" bestFit="1" customWidth="1"/>
    <col min="6152" max="6152" width="12.5703125" style="371" customWidth="1"/>
    <col min="6153" max="6153" width="9.140625" style="371"/>
    <col min="6154" max="6154" width="11.85546875" style="371" customWidth="1"/>
    <col min="6155" max="6400" width="9.140625" style="371"/>
    <col min="6401" max="6401" width="6" style="371" customWidth="1"/>
    <col min="6402" max="6402" width="55.28515625" style="371" customWidth="1"/>
    <col min="6403" max="6403" width="6.85546875" style="371" customWidth="1"/>
    <col min="6404" max="6404" width="5.28515625" style="371" customWidth="1"/>
    <col min="6405" max="6405" width="8.28515625" style="371" customWidth="1"/>
    <col min="6406" max="6406" width="10.7109375" style="371" customWidth="1"/>
    <col min="6407" max="6407" width="13.28515625" style="371" bestFit="1" customWidth="1"/>
    <col min="6408" max="6408" width="12.5703125" style="371" customWidth="1"/>
    <col min="6409" max="6409" width="9.140625" style="371"/>
    <col min="6410" max="6410" width="11.85546875" style="371" customWidth="1"/>
    <col min="6411" max="6656" width="9.140625" style="371"/>
    <col min="6657" max="6657" width="6" style="371" customWidth="1"/>
    <col min="6658" max="6658" width="55.28515625" style="371" customWidth="1"/>
    <col min="6659" max="6659" width="6.85546875" style="371" customWidth="1"/>
    <col min="6660" max="6660" width="5.28515625" style="371" customWidth="1"/>
    <col min="6661" max="6661" width="8.28515625" style="371" customWidth="1"/>
    <col min="6662" max="6662" width="10.7109375" style="371" customWidth="1"/>
    <col min="6663" max="6663" width="13.28515625" style="371" bestFit="1" customWidth="1"/>
    <col min="6664" max="6664" width="12.5703125" style="371" customWidth="1"/>
    <col min="6665" max="6665" width="9.140625" style="371"/>
    <col min="6666" max="6666" width="11.85546875" style="371" customWidth="1"/>
    <col min="6667" max="6912" width="9.140625" style="371"/>
    <col min="6913" max="6913" width="6" style="371" customWidth="1"/>
    <col min="6914" max="6914" width="55.28515625" style="371" customWidth="1"/>
    <col min="6915" max="6915" width="6.85546875" style="371" customWidth="1"/>
    <col min="6916" max="6916" width="5.28515625" style="371" customWidth="1"/>
    <col min="6917" max="6917" width="8.28515625" style="371" customWidth="1"/>
    <col min="6918" max="6918" width="10.7109375" style="371" customWidth="1"/>
    <col min="6919" max="6919" width="13.28515625" style="371" bestFit="1" customWidth="1"/>
    <col min="6920" max="6920" width="12.5703125" style="371" customWidth="1"/>
    <col min="6921" max="6921" width="9.140625" style="371"/>
    <col min="6922" max="6922" width="11.85546875" style="371" customWidth="1"/>
    <col min="6923" max="7168" width="9.140625" style="371"/>
    <col min="7169" max="7169" width="6" style="371" customWidth="1"/>
    <col min="7170" max="7170" width="55.28515625" style="371" customWidth="1"/>
    <col min="7171" max="7171" width="6.85546875" style="371" customWidth="1"/>
    <col min="7172" max="7172" width="5.28515625" style="371" customWidth="1"/>
    <col min="7173" max="7173" width="8.28515625" style="371" customWidth="1"/>
    <col min="7174" max="7174" width="10.7109375" style="371" customWidth="1"/>
    <col min="7175" max="7175" width="13.28515625" style="371" bestFit="1" customWidth="1"/>
    <col min="7176" max="7176" width="12.5703125" style="371" customWidth="1"/>
    <col min="7177" max="7177" width="9.140625" style="371"/>
    <col min="7178" max="7178" width="11.85546875" style="371" customWidth="1"/>
    <col min="7179" max="7424" width="9.140625" style="371"/>
    <col min="7425" max="7425" width="6" style="371" customWidth="1"/>
    <col min="7426" max="7426" width="55.28515625" style="371" customWidth="1"/>
    <col min="7427" max="7427" width="6.85546875" style="371" customWidth="1"/>
    <col min="7428" max="7428" width="5.28515625" style="371" customWidth="1"/>
    <col min="7429" max="7429" width="8.28515625" style="371" customWidth="1"/>
    <col min="7430" max="7430" width="10.7109375" style="371" customWidth="1"/>
    <col min="7431" max="7431" width="13.28515625" style="371" bestFit="1" customWidth="1"/>
    <col min="7432" max="7432" width="12.5703125" style="371" customWidth="1"/>
    <col min="7433" max="7433" width="9.140625" style="371"/>
    <col min="7434" max="7434" width="11.85546875" style="371" customWidth="1"/>
    <col min="7435" max="7680" width="9.140625" style="371"/>
    <col min="7681" max="7681" width="6" style="371" customWidth="1"/>
    <col min="7682" max="7682" width="55.28515625" style="371" customWidth="1"/>
    <col min="7683" max="7683" width="6.85546875" style="371" customWidth="1"/>
    <col min="7684" max="7684" width="5.28515625" style="371" customWidth="1"/>
    <col min="7685" max="7685" width="8.28515625" style="371" customWidth="1"/>
    <col min="7686" max="7686" width="10.7109375" style="371" customWidth="1"/>
    <col min="7687" max="7687" width="13.28515625" style="371" bestFit="1" customWidth="1"/>
    <col min="7688" max="7688" width="12.5703125" style="371" customWidth="1"/>
    <col min="7689" max="7689" width="9.140625" style="371"/>
    <col min="7690" max="7690" width="11.85546875" style="371" customWidth="1"/>
    <col min="7691" max="7936" width="9.140625" style="371"/>
    <col min="7937" max="7937" width="6" style="371" customWidth="1"/>
    <col min="7938" max="7938" width="55.28515625" style="371" customWidth="1"/>
    <col min="7939" max="7939" width="6.85546875" style="371" customWidth="1"/>
    <col min="7940" max="7940" width="5.28515625" style="371" customWidth="1"/>
    <col min="7941" max="7941" width="8.28515625" style="371" customWidth="1"/>
    <col min="7942" max="7942" width="10.7109375" style="371" customWidth="1"/>
    <col min="7943" max="7943" width="13.28515625" style="371" bestFit="1" customWidth="1"/>
    <col min="7944" max="7944" width="12.5703125" style="371" customWidth="1"/>
    <col min="7945" max="7945" width="9.140625" style="371"/>
    <col min="7946" max="7946" width="11.85546875" style="371" customWidth="1"/>
    <col min="7947" max="8192" width="9.140625" style="371"/>
    <col min="8193" max="8193" width="6" style="371" customWidth="1"/>
    <col min="8194" max="8194" width="55.28515625" style="371" customWidth="1"/>
    <col min="8195" max="8195" width="6.85546875" style="371" customWidth="1"/>
    <col min="8196" max="8196" width="5.28515625" style="371" customWidth="1"/>
    <col min="8197" max="8197" width="8.28515625" style="371" customWidth="1"/>
    <col min="8198" max="8198" width="10.7109375" style="371" customWidth="1"/>
    <col min="8199" max="8199" width="13.28515625" style="371" bestFit="1" customWidth="1"/>
    <col min="8200" max="8200" width="12.5703125" style="371" customWidth="1"/>
    <col min="8201" max="8201" width="9.140625" style="371"/>
    <col min="8202" max="8202" width="11.85546875" style="371" customWidth="1"/>
    <col min="8203" max="8448" width="9.140625" style="371"/>
    <col min="8449" max="8449" width="6" style="371" customWidth="1"/>
    <col min="8450" max="8450" width="55.28515625" style="371" customWidth="1"/>
    <col min="8451" max="8451" width="6.85546875" style="371" customWidth="1"/>
    <col min="8452" max="8452" width="5.28515625" style="371" customWidth="1"/>
    <col min="8453" max="8453" width="8.28515625" style="371" customWidth="1"/>
    <col min="8454" max="8454" width="10.7109375" style="371" customWidth="1"/>
    <col min="8455" max="8455" width="13.28515625" style="371" bestFit="1" customWidth="1"/>
    <col min="8456" max="8456" width="12.5703125" style="371" customWidth="1"/>
    <col min="8457" max="8457" width="9.140625" style="371"/>
    <col min="8458" max="8458" width="11.85546875" style="371" customWidth="1"/>
    <col min="8459" max="8704" width="9.140625" style="371"/>
    <col min="8705" max="8705" width="6" style="371" customWidth="1"/>
    <col min="8706" max="8706" width="55.28515625" style="371" customWidth="1"/>
    <col min="8707" max="8707" width="6.85546875" style="371" customWidth="1"/>
    <col min="8708" max="8708" width="5.28515625" style="371" customWidth="1"/>
    <col min="8709" max="8709" width="8.28515625" style="371" customWidth="1"/>
    <col min="8710" max="8710" width="10.7109375" style="371" customWidth="1"/>
    <col min="8711" max="8711" width="13.28515625" style="371" bestFit="1" customWidth="1"/>
    <col min="8712" max="8712" width="12.5703125" style="371" customWidth="1"/>
    <col min="8713" max="8713" width="9.140625" style="371"/>
    <col min="8714" max="8714" width="11.85546875" style="371" customWidth="1"/>
    <col min="8715" max="8960" width="9.140625" style="371"/>
    <col min="8961" max="8961" width="6" style="371" customWidth="1"/>
    <col min="8962" max="8962" width="55.28515625" style="371" customWidth="1"/>
    <col min="8963" max="8963" width="6.85546875" style="371" customWidth="1"/>
    <col min="8964" max="8964" width="5.28515625" style="371" customWidth="1"/>
    <col min="8965" max="8965" width="8.28515625" style="371" customWidth="1"/>
    <col min="8966" max="8966" width="10.7109375" style="371" customWidth="1"/>
    <col min="8967" max="8967" width="13.28515625" style="371" bestFit="1" customWidth="1"/>
    <col min="8968" max="8968" width="12.5703125" style="371" customWidth="1"/>
    <col min="8969" max="8969" width="9.140625" style="371"/>
    <col min="8970" max="8970" width="11.85546875" style="371" customWidth="1"/>
    <col min="8971" max="9216" width="9.140625" style="371"/>
    <col min="9217" max="9217" width="6" style="371" customWidth="1"/>
    <col min="9218" max="9218" width="55.28515625" style="371" customWidth="1"/>
    <col min="9219" max="9219" width="6.85546875" style="371" customWidth="1"/>
    <col min="9220" max="9220" width="5.28515625" style="371" customWidth="1"/>
    <col min="9221" max="9221" width="8.28515625" style="371" customWidth="1"/>
    <col min="9222" max="9222" width="10.7109375" style="371" customWidth="1"/>
    <col min="9223" max="9223" width="13.28515625" style="371" bestFit="1" customWidth="1"/>
    <col min="9224" max="9224" width="12.5703125" style="371" customWidth="1"/>
    <col min="9225" max="9225" width="9.140625" style="371"/>
    <col min="9226" max="9226" width="11.85546875" style="371" customWidth="1"/>
    <col min="9227" max="9472" width="9.140625" style="371"/>
    <col min="9473" max="9473" width="6" style="371" customWidth="1"/>
    <col min="9474" max="9474" width="55.28515625" style="371" customWidth="1"/>
    <col min="9475" max="9475" width="6.85546875" style="371" customWidth="1"/>
    <col min="9476" max="9476" width="5.28515625" style="371" customWidth="1"/>
    <col min="9477" max="9477" width="8.28515625" style="371" customWidth="1"/>
    <col min="9478" max="9478" width="10.7109375" style="371" customWidth="1"/>
    <col min="9479" max="9479" width="13.28515625" style="371" bestFit="1" customWidth="1"/>
    <col min="9480" max="9480" width="12.5703125" style="371" customWidth="1"/>
    <col min="9481" max="9481" width="9.140625" style="371"/>
    <col min="9482" max="9482" width="11.85546875" style="371" customWidth="1"/>
    <col min="9483" max="9728" width="9.140625" style="371"/>
    <col min="9729" max="9729" width="6" style="371" customWidth="1"/>
    <col min="9730" max="9730" width="55.28515625" style="371" customWidth="1"/>
    <col min="9731" max="9731" width="6.85546875" style="371" customWidth="1"/>
    <col min="9732" max="9732" width="5.28515625" style="371" customWidth="1"/>
    <col min="9733" max="9733" width="8.28515625" style="371" customWidth="1"/>
    <col min="9734" max="9734" width="10.7109375" style="371" customWidth="1"/>
    <col min="9735" max="9735" width="13.28515625" style="371" bestFit="1" customWidth="1"/>
    <col min="9736" max="9736" width="12.5703125" style="371" customWidth="1"/>
    <col min="9737" max="9737" width="9.140625" style="371"/>
    <col min="9738" max="9738" width="11.85546875" style="371" customWidth="1"/>
    <col min="9739" max="9984" width="9.140625" style="371"/>
    <col min="9985" max="9985" width="6" style="371" customWidth="1"/>
    <col min="9986" max="9986" width="55.28515625" style="371" customWidth="1"/>
    <col min="9987" max="9987" width="6.85546875" style="371" customWidth="1"/>
    <col min="9988" max="9988" width="5.28515625" style="371" customWidth="1"/>
    <col min="9989" max="9989" width="8.28515625" style="371" customWidth="1"/>
    <col min="9990" max="9990" width="10.7109375" style="371" customWidth="1"/>
    <col min="9991" max="9991" width="13.28515625" style="371" bestFit="1" customWidth="1"/>
    <col min="9992" max="9992" width="12.5703125" style="371" customWidth="1"/>
    <col min="9993" max="9993" width="9.140625" style="371"/>
    <col min="9994" max="9994" width="11.85546875" style="371" customWidth="1"/>
    <col min="9995" max="10240" width="9.140625" style="371"/>
    <col min="10241" max="10241" width="6" style="371" customWidth="1"/>
    <col min="10242" max="10242" width="55.28515625" style="371" customWidth="1"/>
    <col min="10243" max="10243" width="6.85546875" style="371" customWidth="1"/>
    <col min="10244" max="10244" width="5.28515625" style="371" customWidth="1"/>
    <col min="10245" max="10245" width="8.28515625" style="371" customWidth="1"/>
    <col min="10246" max="10246" width="10.7109375" style="371" customWidth="1"/>
    <col min="10247" max="10247" width="13.28515625" style="371" bestFit="1" customWidth="1"/>
    <col min="10248" max="10248" width="12.5703125" style="371" customWidth="1"/>
    <col min="10249" max="10249" width="9.140625" style="371"/>
    <col min="10250" max="10250" width="11.85546875" style="371" customWidth="1"/>
    <col min="10251" max="10496" width="9.140625" style="371"/>
    <col min="10497" max="10497" width="6" style="371" customWidth="1"/>
    <col min="10498" max="10498" width="55.28515625" style="371" customWidth="1"/>
    <col min="10499" max="10499" width="6.85546875" style="371" customWidth="1"/>
    <col min="10500" max="10500" width="5.28515625" style="371" customWidth="1"/>
    <col min="10501" max="10501" width="8.28515625" style="371" customWidth="1"/>
    <col min="10502" max="10502" width="10.7109375" style="371" customWidth="1"/>
    <col min="10503" max="10503" width="13.28515625" style="371" bestFit="1" customWidth="1"/>
    <col min="10504" max="10504" width="12.5703125" style="371" customWidth="1"/>
    <col min="10505" max="10505" width="9.140625" style="371"/>
    <col min="10506" max="10506" width="11.85546875" style="371" customWidth="1"/>
    <col min="10507" max="10752" width="9.140625" style="371"/>
    <col min="10753" max="10753" width="6" style="371" customWidth="1"/>
    <col min="10754" max="10754" width="55.28515625" style="371" customWidth="1"/>
    <col min="10755" max="10755" width="6.85546875" style="371" customWidth="1"/>
    <col min="10756" max="10756" width="5.28515625" style="371" customWidth="1"/>
    <col min="10757" max="10757" width="8.28515625" style="371" customWidth="1"/>
    <col min="10758" max="10758" width="10.7109375" style="371" customWidth="1"/>
    <col min="10759" max="10759" width="13.28515625" style="371" bestFit="1" customWidth="1"/>
    <col min="10760" max="10760" width="12.5703125" style="371" customWidth="1"/>
    <col min="10761" max="10761" width="9.140625" style="371"/>
    <col min="10762" max="10762" width="11.85546875" style="371" customWidth="1"/>
    <col min="10763" max="11008" width="9.140625" style="371"/>
    <col min="11009" max="11009" width="6" style="371" customWidth="1"/>
    <col min="11010" max="11010" width="55.28515625" style="371" customWidth="1"/>
    <col min="11011" max="11011" width="6.85546875" style="371" customWidth="1"/>
    <col min="11012" max="11012" width="5.28515625" style="371" customWidth="1"/>
    <col min="11013" max="11013" width="8.28515625" style="371" customWidth="1"/>
    <col min="11014" max="11014" width="10.7109375" style="371" customWidth="1"/>
    <col min="11015" max="11015" width="13.28515625" style="371" bestFit="1" customWidth="1"/>
    <col min="11016" max="11016" width="12.5703125" style="371" customWidth="1"/>
    <col min="11017" max="11017" width="9.140625" style="371"/>
    <col min="11018" max="11018" width="11.85546875" style="371" customWidth="1"/>
    <col min="11019" max="11264" width="9.140625" style="371"/>
    <col min="11265" max="11265" width="6" style="371" customWidth="1"/>
    <col min="11266" max="11266" width="55.28515625" style="371" customWidth="1"/>
    <col min="11267" max="11267" width="6.85546875" style="371" customWidth="1"/>
    <col min="11268" max="11268" width="5.28515625" style="371" customWidth="1"/>
    <col min="11269" max="11269" width="8.28515625" style="371" customWidth="1"/>
    <col min="11270" max="11270" width="10.7109375" style="371" customWidth="1"/>
    <col min="11271" max="11271" width="13.28515625" style="371" bestFit="1" customWidth="1"/>
    <col min="11272" max="11272" width="12.5703125" style="371" customWidth="1"/>
    <col min="11273" max="11273" width="9.140625" style="371"/>
    <col min="11274" max="11274" width="11.85546875" style="371" customWidth="1"/>
    <col min="11275" max="11520" width="9.140625" style="371"/>
    <col min="11521" max="11521" width="6" style="371" customWidth="1"/>
    <col min="11522" max="11522" width="55.28515625" style="371" customWidth="1"/>
    <col min="11523" max="11523" width="6.85546875" style="371" customWidth="1"/>
    <col min="11524" max="11524" width="5.28515625" style="371" customWidth="1"/>
    <col min="11525" max="11525" width="8.28515625" style="371" customWidth="1"/>
    <col min="11526" max="11526" width="10.7109375" style="371" customWidth="1"/>
    <col min="11527" max="11527" width="13.28515625" style="371" bestFit="1" customWidth="1"/>
    <col min="11528" max="11528" width="12.5703125" style="371" customWidth="1"/>
    <col min="11529" max="11529" width="9.140625" style="371"/>
    <col min="11530" max="11530" width="11.85546875" style="371" customWidth="1"/>
    <col min="11531" max="11776" width="9.140625" style="371"/>
    <col min="11777" max="11777" width="6" style="371" customWidth="1"/>
    <col min="11778" max="11778" width="55.28515625" style="371" customWidth="1"/>
    <col min="11779" max="11779" width="6.85546875" style="371" customWidth="1"/>
    <col min="11780" max="11780" width="5.28515625" style="371" customWidth="1"/>
    <col min="11781" max="11781" width="8.28515625" style="371" customWidth="1"/>
    <col min="11782" max="11782" width="10.7109375" style="371" customWidth="1"/>
    <col min="11783" max="11783" width="13.28515625" style="371" bestFit="1" customWidth="1"/>
    <col min="11784" max="11784" width="12.5703125" style="371" customWidth="1"/>
    <col min="11785" max="11785" width="9.140625" style="371"/>
    <col min="11786" max="11786" width="11.85546875" style="371" customWidth="1"/>
    <col min="11787" max="12032" width="9.140625" style="371"/>
    <col min="12033" max="12033" width="6" style="371" customWidth="1"/>
    <col min="12034" max="12034" width="55.28515625" style="371" customWidth="1"/>
    <col min="12035" max="12035" width="6.85546875" style="371" customWidth="1"/>
    <col min="12036" max="12036" width="5.28515625" style="371" customWidth="1"/>
    <col min="12037" max="12037" width="8.28515625" style="371" customWidth="1"/>
    <col min="12038" max="12038" width="10.7109375" style="371" customWidth="1"/>
    <col min="12039" max="12039" width="13.28515625" style="371" bestFit="1" customWidth="1"/>
    <col min="12040" max="12040" width="12.5703125" style="371" customWidth="1"/>
    <col min="12041" max="12041" width="9.140625" style="371"/>
    <col min="12042" max="12042" width="11.85546875" style="371" customWidth="1"/>
    <col min="12043" max="12288" width="9.140625" style="371"/>
    <col min="12289" max="12289" width="6" style="371" customWidth="1"/>
    <col min="12290" max="12290" width="55.28515625" style="371" customWidth="1"/>
    <col min="12291" max="12291" width="6.85546875" style="371" customWidth="1"/>
    <col min="12292" max="12292" width="5.28515625" style="371" customWidth="1"/>
    <col min="12293" max="12293" width="8.28515625" style="371" customWidth="1"/>
    <col min="12294" max="12294" width="10.7109375" style="371" customWidth="1"/>
    <col min="12295" max="12295" width="13.28515625" style="371" bestFit="1" customWidth="1"/>
    <col min="12296" max="12296" width="12.5703125" style="371" customWidth="1"/>
    <col min="12297" max="12297" width="9.140625" style="371"/>
    <col min="12298" max="12298" width="11.85546875" style="371" customWidth="1"/>
    <col min="12299" max="12544" width="9.140625" style="371"/>
    <col min="12545" max="12545" width="6" style="371" customWidth="1"/>
    <col min="12546" max="12546" width="55.28515625" style="371" customWidth="1"/>
    <col min="12547" max="12547" width="6.85546875" style="371" customWidth="1"/>
    <col min="12548" max="12548" width="5.28515625" style="371" customWidth="1"/>
    <col min="12549" max="12549" width="8.28515625" style="371" customWidth="1"/>
    <col min="12550" max="12550" width="10.7109375" style="371" customWidth="1"/>
    <col min="12551" max="12551" width="13.28515625" style="371" bestFit="1" customWidth="1"/>
    <col min="12552" max="12552" width="12.5703125" style="371" customWidth="1"/>
    <col min="12553" max="12553" width="9.140625" style="371"/>
    <col min="12554" max="12554" width="11.85546875" style="371" customWidth="1"/>
    <col min="12555" max="12800" width="9.140625" style="371"/>
    <col min="12801" max="12801" width="6" style="371" customWidth="1"/>
    <col min="12802" max="12802" width="55.28515625" style="371" customWidth="1"/>
    <col min="12803" max="12803" width="6.85546875" style="371" customWidth="1"/>
    <col min="12804" max="12804" width="5.28515625" style="371" customWidth="1"/>
    <col min="12805" max="12805" width="8.28515625" style="371" customWidth="1"/>
    <col min="12806" max="12806" width="10.7109375" style="371" customWidth="1"/>
    <col min="12807" max="12807" width="13.28515625" style="371" bestFit="1" customWidth="1"/>
    <col min="12808" max="12808" width="12.5703125" style="371" customWidth="1"/>
    <col min="12809" max="12809" width="9.140625" style="371"/>
    <col min="12810" max="12810" width="11.85546875" style="371" customWidth="1"/>
    <col min="12811" max="13056" width="9.140625" style="371"/>
    <col min="13057" max="13057" width="6" style="371" customWidth="1"/>
    <col min="13058" max="13058" width="55.28515625" style="371" customWidth="1"/>
    <col min="13059" max="13059" width="6.85546875" style="371" customWidth="1"/>
    <col min="13060" max="13060" width="5.28515625" style="371" customWidth="1"/>
    <col min="13061" max="13061" width="8.28515625" style="371" customWidth="1"/>
    <col min="13062" max="13062" width="10.7109375" style="371" customWidth="1"/>
    <col min="13063" max="13063" width="13.28515625" style="371" bestFit="1" customWidth="1"/>
    <col min="13064" max="13064" width="12.5703125" style="371" customWidth="1"/>
    <col min="13065" max="13065" width="9.140625" style="371"/>
    <col min="13066" max="13066" width="11.85546875" style="371" customWidth="1"/>
    <col min="13067" max="13312" width="9.140625" style="371"/>
    <col min="13313" max="13313" width="6" style="371" customWidth="1"/>
    <col min="13314" max="13314" width="55.28515625" style="371" customWidth="1"/>
    <col min="13315" max="13315" width="6.85546875" style="371" customWidth="1"/>
    <col min="13316" max="13316" width="5.28515625" style="371" customWidth="1"/>
    <col min="13317" max="13317" width="8.28515625" style="371" customWidth="1"/>
    <col min="13318" max="13318" width="10.7109375" style="371" customWidth="1"/>
    <col min="13319" max="13319" width="13.28515625" style="371" bestFit="1" customWidth="1"/>
    <col min="13320" max="13320" width="12.5703125" style="371" customWidth="1"/>
    <col min="13321" max="13321" width="9.140625" style="371"/>
    <col min="13322" max="13322" width="11.85546875" style="371" customWidth="1"/>
    <col min="13323" max="13568" width="9.140625" style="371"/>
    <col min="13569" max="13569" width="6" style="371" customWidth="1"/>
    <col min="13570" max="13570" width="55.28515625" style="371" customWidth="1"/>
    <col min="13571" max="13571" width="6.85546875" style="371" customWidth="1"/>
    <col min="13572" max="13572" width="5.28515625" style="371" customWidth="1"/>
    <col min="13573" max="13573" width="8.28515625" style="371" customWidth="1"/>
    <col min="13574" max="13574" width="10.7109375" style="371" customWidth="1"/>
    <col min="13575" max="13575" width="13.28515625" style="371" bestFit="1" customWidth="1"/>
    <col min="13576" max="13576" width="12.5703125" style="371" customWidth="1"/>
    <col min="13577" max="13577" width="9.140625" style="371"/>
    <col min="13578" max="13578" width="11.85546875" style="371" customWidth="1"/>
    <col min="13579" max="13824" width="9.140625" style="371"/>
    <col min="13825" max="13825" width="6" style="371" customWidth="1"/>
    <col min="13826" max="13826" width="55.28515625" style="371" customWidth="1"/>
    <col min="13827" max="13827" width="6.85546875" style="371" customWidth="1"/>
    <col min="13828" max="13828" width="5.28515625" style="371" customWidth="1"/>
    <col min="13829" max="13829" width="8.28515625" style="371" customWidth="1"/>
    <col min="13830" max="13830" width="10.7109375" style="371" customWidth="1"/>
    <col min="13831" max="13831" width="13.28515625" style="371" bestFit="1" customWidth="1"/>
    <col min="13832" max="13832" width="12.5703125" style="371" customWidth="1"/>
    <col min="13833" max="13833" width="9.140625" style="371"/>
    <col min="13834" max="13834" width="11.85546875" style="371" customWidth="1"/>
    <col min="13835" max="14080" width="9.140625" style="371"/>
    <col min="14081" max="14081" width="6" style="371" customWidth="1"/>
    <col min="14082" max="14082" width="55.28515625" style="371" customWidth="1"/>
    <col min="14083" max="14083" width="6.85546875" style="371" customWidth="1"/>
    <col min="14084" max="14084" width="5.28515625" style="371" customWidth="1"/>
    <col min="14085" max="14085" width="8.28515625" style="371" customWidth="1"/>
    <col min="14086" max="14086" width="10.7109375" style="371" customWidth="1"/>
    <col min="14087" max="14087" width="13.28515625" style="371" bestFit="1" customWidth="1"/>
    <col min="14088" max="14088" width="12.5703125" style="371" customWidth="1"/>
    <col min="14089" max="14089" width="9.140625" style="371"/>
    <col min="14090" max="14090" width="11.85546875" style="371" customWidth="1"/>
    <col min="14091" max="14336" width="9.140625" style="371"/>
    <col min="14337" max="14337" width="6" style="371" customWidth="1"/>
    <col min="14338" max="14338" width="55.28515625" style="371" customWidth="1"/>
    <col min="14339" max="14339" width="6.85546875" style="371" customWidth="1"/>
    <col min="14340" max="14340" width="5.28515625" style="371" customWidth="1"/>
    <col min="14341" max="14341" width="8.28515625" style="371" customWidth="1"/>
    <col min="14342" max="14342" width="10.7109375" style="371" customWidth="1"/>
    <col min="14343" max="14343" width="13.28515625" style="371" bestFit="1" customWidth="1"/>
    <col min="14344" max="14344" width="12.5703125" style="371" customWidth="1"/>
    <col min="14345" max="14345" width="9.140625" style="371"/>
    <col min="14346" max="14346" width="11.85546875" style="371" customWidth="1"/>
    <col min="14347" max="14592" width="9.140625" style="371"/>
    <col min="14593" max="14593" width="6" style="371" customWidth="1"/>
    <col min="14594" max="14594" width="55.28515625" style="371" customWidth="1"/>
    <col min="14595" max="14595" width="6.85546875" style="371" customWidth="1"/>
    <col min="14596" max="14596" width="5.28515625" style="371" customWidth="1"/>
    <col min="14597" max="14597" width="8.28515625" style="371" customWidth="1"/>
    <col min="14598" max="14598" width="10.7109375" style="371" customWidth="1"/>
    <col min="14599" max="14599" width="13.28515625" style="371" bestFit="1" customWidth="1"/>
    <col min="14600" max="14600" width="12.5703125" style="371" customWidth="1"/>
    <col min="14601" max="14601" width="9.140625" style="371"/>
    <col min="14602" max="14602" width="11.85546875" style="371" customWidth="1"/>
    <col min="14603" max="14848" width="9.140625" style="371"/>
    <col min="14849" max="14849" width="6" style="371" customWidth="1"/>
    <col min="14850" max="14850" width="55.28515625" style="371" customWidth="1"/>
    <col min="14851" max="14851" width="6.85546875" style="371" customWidth="1"/>
    <col min="14852" max="14852" width="5.28515625" style="371" customWidth="1"/>
    <col min="14853" max="14853" width="8.28515625" style="371" customWidth="1"/>
    <col min="14854" max="14854" width="10.7109375" style="371" customWidth="1"/>
    <col min="14855" max="14855" width="13.28515625" style="371" bestFit="1" customWidth="1"/>
    <col min="14856" max="14856" width="12.5703125" style="371" customWidth="1"/>
    <col min="14857" max="14857" width="9.140625" style="371"/>
    <col min="14858" max="14858" width="11.85546875" style="371" customWidth="1"/>
    <col min="14859" max="15104" width="9.140625" style="371"/>
    <col min="15105" max="15105" width="6" style="371" customWidth="1"/>
    <col min="15106" max="15106" width="55.28515625" style="371" customWidth="1"/>
    <col min="15107" max="15107" width="6.85546875" style="371" customWidth="1"/>
    <col min="15108" max="15108" width="5.28515625" style="371" customWidth="1"/>
    <col min="15109" max="15109" width="8.28515625" style="371" customWidth="1"/>
    <col min="15110" max="15110" width="10.7109375" style="371" customWidth="1"/>
    <col min="15111" max="15111" width="13.28515625" style="371" bestFit="1" customWidth="1"/>
    <col min="15112" max="15112" width="12.5703125" style="371" customWidth="1"/>
    <col min="15113" max="15113" width="9.140625" style="371"/>
    <col min="15114" max="15114" width="11.85546875" style="371" customWidth="1"/>
    <col min="15115" max="15360" width="9.140625" style="371"/>
    <col min="15361" max="15361" width="6" style="371" customWidth="1"/>
    <col min="15362" max="15362" width="55.28515625" style="371" customWidth="1"/>
    <col min="15363" max="15363" width="6.85546875" style="371" customWidth="1"/>
    <col min="15364" max="15364" width="5.28515625" style="371" customWidth="1"/>
    <col min="15365" max="15365" width="8.28515625" style="371" customWidth="1"/>
    <col min="15366" max="15366" width="10.7109375" style="371" customWidth="1"/>
    <col min="15367" max="15367" width="13.28515625" style="371" bestFit="1" customWidth="1"/>
    <col min="15368" max="15368" width="12.5703125" style="371" customWidth="1"/>
    <col min="15369" max="15369" width="9.140625" style="371"/>
    <col min="15370" max="15370" width="11.85546875" style="371" customWidth="1"/>
    <col min="15371" max="15616" width="9.140625" style="371"/>
    <col min="15617" max="15617" width="6" style="371" customWidth="1"/>
    <col min="15618" max="15618" width="55.28515625" style="371" customWidth="1"/>
    <col min="15619" max="15619" width="6.85546875" style="371" customWidth="1"/>
    <col min="15620" max="15620" width="5.28515625" style="371" customWidth="1"/>
    <col min="15621" max="15621" width="8.28515625" style="371" customWidth="1"/>
    <col min="15622" max="15622" width="10.7109375" style="371" customWidth="1"/>
    <col min="15623" max="15623" width="13.28515625" style="371" bestFit="1" customWidth="1"/>
    <col min="15624" max="15624" width="12.5703125" style="371" customWidth="1"/>
    <col min="15625" max="15625" width="9.140625" style="371"/>
    <col min="15626" max="15626" width="11.85546875" style="371" customWidth="1"/>
    <col min="15627" max="15872" width="9.140625" style="371"/>
    <col min="15873" max="15873" width="6" style="371" customWidth="1"/>
    <col min="15874" max="15874" width="55.28515625" style="371" customWidth="1"/>
    <col min="15875" max="15875" width="6.85546875" style="371" customWidth="1"/>
    <col min="15876" max="15876" width="5.28515625" style="371" customWidth="1"/>
    <col min="15877" max="15877" width="8.28515625" style="371" customWidth="1"/>
    <col min="15878" max="15878" width="10.7109375" style="371" customWidth="1"/>
    <col min="15879" max="15879" width="13.28515625" style="371" bestFit="1" customWidth="1"/>
    <col min="15880" max="15880" width="12.5703125" style="371" customWidth="1"/>
    <col min="15881" max="15881" width="9.140625" style="371"/>
    <col min="15882" max="15882" width="11.85546875" style="371" customWidth="1"/>
    <col min="15883" max="16128" width="9.140625" style="371"/>
    <col min="16129" max="16129" width="6" style="371" customWidth="1"/>
    <col min="16130" max="16130" width="55.28515625" style="371" customWidth="1"/>
    <col min="16131" max="16131" width="6.85546875" style="371" customWidth="1"/>
    <col min="16132" max="16132" width="5.28515625" style="371" customWidth="1"/>
    <col min="16133" max="16133" width="8.28515625" style="371" customWidth="1"/>
    <col min="16134" max="16134" width="10.7109375" style="371" customWidth="1"/>
    <col min="16135" max="16135" width="13.28515625" style="371" bestFit="1" customWidth="1"/>
    <col min="16136" max="16136" width="12.5703125" style="371" customWidth="1"/>
    <col min="16137" max="16137" width="9.140625" style="371"/>
    <col min="16138" max="16138" width="11.85546875" style="371" customWidth="1"/>
    <col min="16139" max="16384" width="9.140625" style="371"/>
  </cols>
  <sheetData>
    <row r="1" spans="1:13" ht="15.75">
      <c r="B1" s="947" t="s">
        <v>370</v>
      </c>
      <c r="C1" s="948"/>
      <c r="D1" s="949"/>
      <c r="E1" s="949"/>
      <c r="F1" s="949"/>
      <c r="G1" s="320"/>
      <c r="H1" s="322"/>
      <c r="I1" s="322"/>
      <c r="J1" s="399"/>
    </row>
    <row r="2" spans="1:13" ht="15.75">
      <c r="A2" s="950"/>
      <c r="B2" s="951"/>
      <c r="C2" s="948"/>
      <c r="D2" s="949"/>
      <c r="E2" s="949"/>
      <c r="F2" s="949"/>
      <c r="G2" s="320"/>
      <c r="H2" s="322"/>
      <c r="I2" s="322"/>
      <c r="J2" s="399"/>
    </row>
    <row r="3" spans="1:13" ht="36" customHeight="1">
      <c r="A3" s="952" t="s">
        <v>89</v>
      </c>
      <c r="B3" s="953" t="s">
        <v>111</v>
      </c>
      <c r="C3" s="954"/>
      <c r="D3" s="955"/>
      <c r="E3" s="955"/>
      <c r="F3" s="955"/>
      <c r="G3" s="823"/>
      <c r="H3" s="322"/>
      <c r="I3" s="322"/>
      <c r="J3" s="399"/>
    </row>
    <row r="4" spans="1:13">
      <c r="A4" s="1214" t="s">
        <v>373</v>
      </c>
      <c r="B4" s="1215"/>
      <c r="C4" s="954"/>
      <c r="D4" s="955"/>
      <c r="E4" s="955"/>
      <c r="F4" s="955"/>
      <c r="G4" s="823"/>
      <c r="H4" s="322"/>
      <c r="I4" s="322"/>
      <c r="J4" s="399"/>
    </row>
    <row r="5" spans="1:13">
      <c r="A5" s="956"/>
      <c r="B5" s="957"/>
      <c r="C5" s="954"/>
      <c r="D5" s="955"/>
      <c r="E5" s="955"/>
      <c r="F5" s="955"/>
      <c r="G5" s="823"/>
      <c r="H5" s="322"/>
      <c r="I5" s="322"/>
      <c r="J5" s="399"/>
    </row>
    <row r="6" spans="1:13" s="824" customFormat="1" ht="13.5" thickBot="1">
      <c r="A6" s="958" t="s">
        <v>88</v>
      </c>
      <c r="B6" s="958" t="s">
        <v>87</v>
      </c>
      <c r="C6" s="959" t="s">
        <v>86</v>
      </c>
      <c r="D6" s="960" t="s">
        <v>1133</v>
      </c>
      <c r="E6" s="961" t="s">
        <v>1134</v>
      </c>
      <c r="F6" s="961" t="s">
        <v>83</v>
      </c>
      <c r="G6" s="162"/>
    </row>
    <row r="7" spans="1:13" s="824" customFormat="1">
      <c r="A7" s="962"/>
      <c r="B7" s="962"/>
      <c r="C7" s="963"/>
      <c r="D7" s="964"/>
      <c r="E7" s="965"/>
      <c r="F7" s="965"/>
      <c r="G7" s="162"/>
    </row>
    <row r="8" spans="1:13" s="824" customFormat="1" ht="14.25">
      <c r="A8" s="962"/>
      <c r="B8" s="966" t="s">
        <v>1135</v>
      </c>
      <c r="C8" s="963"/>
      <c r="D8" s="964"/>
      <c r="E8" s="965"/>
      <c r="F8" s="965"/>
      <c r="G8" s="162"/>
    </row>
    <row r="9" spans="1:13" s="827" customFormat="1">
      <c r="A9" s="967"/>
      <c r="B9" s="968"/>
      <c r="C9" s="968"/>
      <c r="D9" s="968"/>
      <c r="E9" s="969"/>
      <c r="F9" s="969"/>
      <c r="G9" s="825"/>
      <c r="H9" s="826"/>
    </row>
    <row r="10" spans="1:13" s="828" customFormat="1">
      <c r="A10" s="970">
        <f>COUNT($A$3:A9)+1</f>
        <v>1</v>
      </c>
      <c r="B10" s="971" t="s">
        <v>1136</v>
      </c>
      <c r="C10" s="972"/>
      <c r="D10" s="973"/>
      <c r="E10" s="974"/>
      <c r="F10" s="974"/>
      <c r="G10" s="181"/>
      <c r="H10" s="181"/>
      <c r="I10" s="182"/>
      <c r="J10" s="181"/>
      <c r="K10" s="182"/>
    </row>
    <row r="11" spans="1:13" s="828" customFormat="1" ht="25.5">
      <c r="A11" s="970"/>
      <c r="B11" s="971" t="s">
        <v>1137</v>
      </c>
      <c r="C11" s="972"/>
      <c r="D11" s="973"/>
      <c r="E11" s="1039"/>
      <c r="F11" s="974"/>
      <c r="G11" s="181"/>
      <c r="H11" s="181"/>
      <c r="I11" s="182"/>
      <c r="J11" s="181"/>
      <c r="K11" s="182"/>
    </row>
    <row r="12" spans="1:13" s="181" customFormat="1">
      <c r="A12" s="975"/>
      <c r="B12" s="976" t="s">
        <v>1138</v>
      </c>
      <c r="C12" s="977" t="s">
        <v>61</v>
      </c>
      <c r="D12" s="978">
        <v>30</v>
      </c>
      <c r="E12" s="1039"/>
      <c r="F12" s="974">
        <f>D12*E12</f>
        <v>0</v>
      </c>
      <c r="I12" s="182"/>
      <c r="K12" s="182"/>
    </row>
    <row r="13" spans="1:13" s="181" customFormat="1">
      <c r="A13" s="975"/>
      <c r="B13" s="976" t="s">
        <v>109</v>
      </c>
      <c r="C13" s="977" t="s">
        <v>61</v>
      </c>
      <c r="D13" s="978">
        <v>3</v>
      </c>
      <c r="E13" s="1039"/>
      <c r="F13" s="974">
        <f>D13*E13</f>
        <v>0</v>
      </c>
      <c r="I13" s="182"/>
      <c r="K13" s="182"/>
    </row>
    <row r="14" spans="1:13" s="181" customFormat="1">
      <c r="A14" s="975"/>
      <c r="B14" s="976" t="s">
        <v>108</v>
      </c>
      <c r="C14" s="977" t="s">
        <v>61</v>
      </c>
      <c r="D14" s="978">
        <v>3</v>
      </c>
      <c r="E14" s="1039"/>
      <c r="F14" s="974">
        <f>D14*E14</f>
        <v>0</v>
      </c>
      <c r="I14" s="182"/>
      <c r="K14" s="182"/>
    </row>
    <row r="15" spans="1:13" s="181" customFormat="1">
      <c r="A15" s="975"/>
      <c r="B15" s="976"/>
      <c r="C15" s="977"/>
      <c r="D15" s="978"/>
      <c r="E15" s="1039"/>
      <c r="F15" s="974"/>
      <c r="I15" s="182"/>
      <c r="K15" s="182"/>
    </row>
    <row r="16" spans="1:13" s="832" customFormat="1" ht="15">
      <c r="A16" s="970">
        <f>COUNT($A$3:A14)+1</f>
        <v>2</v>
      </c>
      <c r="B16" s="979" t="s">
        <v>1139</v>
      </c>
      <c r="C16" s="980"/>
      <c r="D16" s="980"/>
      <c r="E16" s="829"/>
      <c r="F16" s="981"/>
      <c r="G16" s="830"/>
      <c r="H16" s="831"/>
      <c r="I16"/>
      <c r="J16"/>
      <c r="K16"/>
      <c r="L16"/>
      <c r="M16"/>
    </row>
    <row r="17" spans="1:13" s="833" customFormat="1" ht="45">
      <c r="A17" s="970"/>
      <c r="B17" s="982" t="s">
        <v>1140</v>
      </c>
      <c r="C17" s="291"/>
      <c r="D17" s="983"/>
      <c r="E17" s="929"/>
      <c r="F17" s="984"/>
      <c r="G17" s="170"/>
      <c r="H17" s="170"/>
      <c r="I17" s="185"/>
      <c r="J17" s="170"/>
      <c r="K17" s="185"/>
    </row>
    <row r="18" spans="1:13" s="833" customFormat="1">
      <c r="A18" s="970"/>
      <c r="B18" s="985" t="s">
        <v>1141</v>
      </c>
      <c r="C18" s="986" t="s">
        <v>64</v>
      </c>
      <c r="D18" s="983">
        <v>140</v>
      </c>
      <c r="E18" s="1040"/>
      <c r="F18" s="984">
        <f>D18*E18</f>
        <v>0</v>
      </c>
      <c r="G18" s="170"/>
      <c r="H18" s="170"/>
      <c r="I18" s="185"/>
      <c r="J18" s="170"/>
      <c r="K18" s="185"/>
    </row>
    <row r="19" spans="1:13" s="833" customFormat="1" ht="15">
      <c r="A19" s="987"/>
      <c r="B19" s="988" t="s">
        <v>1142</v>
      </c>
      <c r="C19" s="986" t="s">
        <v>64</v>
      </c>
      <c r="D19" s="983">
        <v>95</v>
      </c>
      <c r="E19" s="1041"/>
      <c r="F19" s="984">
        <f>D19*E19</f>
        <v>0</v>
      </c>
      <c r="G19" s="170"/>
      <c r="H19" s="170"/>
      <c r="I19" s="185"/>
      <c r="J19" s="170"/>
      <c r="K19" s="185"/>
    </row>
    <row r="20" spans="1:13" s="833" customFormat="1">
      <c r="A20" s="987"/>
      <c r="B20" s="988" t="s">
        <v>1143</v>
      </c>
      <c r="C20" s="986" t="s">
        <v>64</v>
      </c>
      <c r="D20" s="983">
        <v>27</v>
      </c>
      <c r="E20" s="1040"/>
      <c r="F20" s="984">
        <f>D20*E20</f>
        <v>0</v>
      </c>
      <c r="G20" s="170"/>
      <c r="H20" s="170"/>
      <c r="I20" s="185"/>
      <c r="J20" s="170"/>
      <c r="K20" s="185"/>
    </row>
    <row r="21" spans="1:13" s="833" customFormat="1">
      <c r="A21" s="975"/>
      <c r="B21" s="971"/>
      <c r="C21" s="291"/>
      <c r="D21" s="983"/>
      <c r="E21" s="929"/>
      <c r="F21" s="984"/>
      <c r="G21" s="170"/>
      <c r="H21" s="170"/>
      <c r="I21" s="185"/>
      <c r="J21" s="170"/>
      <c r="K21" s="185"/>
    </row>
    <row r="22" spans="1:13" s="833" customFormat="1" ht="51">
      <c r="A22" s="970">
        <f>COUNT($A$3:A21)+1</f>
        <v>3</v>
      </c>
      <c r="B22" s="989" t="s">
        <v>1144</v>
      </c>
      <c r="C22" s="990"/>
      <c r="D22" s="983"/>
      <c r="E22" s="929"/>
      <c r="F22" s="984"/>
      <c r="G22" s="170"/>
      <c r="H22" s="170"/>
      <c r="I22" s="185"/>
      <c r="J22" s="170"/>
      <c r="K22" s="185"/>
    </row>
    <row r="23" spans="1:13" s="833" customFormat="1" ht="15">
      <c r="A23" s="975"/>
      <c r="B23" s="985" t="s">
        <v>1141</v>
      </c>
      <c r="C23" s="986" t="s">
        <v>64</v>
      </c>
      <c r="D23" s="983">
        <v>38</v>
      </c>
      <c r="E23" s="1041"/>
      <c r="F23" s="984">
        <f>D23*E23</f>
        <v>0</v>
      </c>
      <c r="G23" s="170"/>
      <c r="H23" s="170"/>
      <c r="I23" s="185"/>
      <c r="J23" s="170"/>
      <c r="K23" s="185"/>
    </row>
    <row r="24" spans="1:13" s="833" customFormat="1" ht="15">
      <c r="A24" s="975"/>
      <c r="B24" s="988" t="s">
        <v>1142</v>
      </c>
      <c r="C24" s="986" t="s">
        <v>64</v>
      </c>
      <c r="D24" s="983">
        <v>55</v>
      </c>
      <c r="E24" s="1041"/>
      <c r="F24" s="984">
        <f>D24*E24</f>
        <v>0</v>
      </c>
      <c r="G24" s="170"/>
      <c r="H24" s="170"/>
      <c r="I24" s="185"/>
      <c r="J24" s="170"/>
      <c r="K24" s="185"/>
    </row>
    <row r="25" spans="1:13" s="833" customFormat="1">
      <c r="A25" s="975"/>
      <c r="B25" s="988" t="s">
        <v>1143</v>
      </c>
      <c r="C25" s="986" t="s">
        <v>64</v>
      </c>
      <c r="D25" s="983">
        <v>22</v>
      </c>
      <c r="E25" s="1040"/>
      <c r="F25" s="984">
        <f>D25*E25</f>
        <v>0</v>
      </c>
      <c r="G25" s="170"/>
      <c r="H25" s="170"/>
      <c r="I25" s="185"/>
      <c r="J25" s="170"/>
      <c r="K25" s="185"/>
    </row>
    <row r="26" spans="1:13" s="833" customFormat="1">
      <c r="A26" s="975"/>
      <c r="B26" s="971"/>
      <c r="C26" s="291"/>
      <c r="D26" s="983"/>
      <c r="E26" s="929"/>
      <c r="F26" s="984"/>
      <c r="G26" s="170"/>
      <c r="H26" s="170"/>
      <c r="I26" s="185"/>
      <c r="J26" s="170"/>
      <c r="K26" s="185"/>
    </row>
    <row r="27" spans="1:13" s="833" customFormat="1" ht="51">
      <c r="A27" s="970">
        <f>COUNT($A$3:A26)+1</f>
        <v>4</v>
      </c>
      <c r="B27" s="989" t="s">
        <v>1145</v>
      </c>
      <c r="C27" s="990"/>
      <c r="D27" s="983"/>
      <c r="E27" s="929"/>
      <c r="F27" s="984"/>
      <c r="G27" s="170"/>
      <c r="H27" s="170"/>
      <c r="I27" s="185"/>
      <c r="J27" s="170"/>
      <c r="K27" s="185"/>
    </row>
    <row r="28" spans="1:13" s="833" customFormat="1">
      <c r="A28" s="975"/>
      <c r="B28" s="985" t="s">
        <v>1141</v>
      </c>
      <c r="C28" s="986" t="s">
        <v>64</v>
      </c>
      <c r="D28" s="983">
        <v>102</v>
      </c>
      <c r="E28" s="1040"/>
      <c r="F28" s="984">
        <f>D28*E28</f>
        <v>0</v>
      </c>
      <c r="G28" s="170"/>
      <c r="H28" s="170"/>
      <c r="I28" s="185"/>
      <c r="J28" s="170"/>
      <c r="K28" s="185"/>
    </row>
    <row r="29" spans="1:13" s="833" customFormat="1">
      <c r="A29" s="975"/>
      <c r="B29" s="988" t="s">
        <v>1142</v>
      </c>
      <c r="C29" s="986" t="s">
        <v>64</v>
      </c>
      <c r="D29" s="983">
        <v>40</v>
      </c>
      <c r="E29" s="1040"/>
      <c r="F29" s="984">
        <f>D29*E29</f>
        <v>0</v>
      </c>
      <c r="G29" s="170"/>
      <c r="H29" s="170"/>
      <c r="I29" s="185"/>
      <c r="J29" s="170"/>
      <c r="K29" s="185"/>
    </row>
    <row r="30" spans="1:13" s="833" customFormat="1">
      <c r="A30" s="975"/>
      <c r="B30" s="988" t="s">
        <v>1143</v>
      </c>
      <c r="C30" s="986" t="s">
        <v>64</v>
      </c>
      <c r="D30" s="983">
        <v>7</v>
      </c>
      <c r="E30" s="1040"/>
      <c r="F30" s="984">
        <f>D30*E30</f>
        <v>0</v>
      </c>
      <c r="G30" s="170"/>
      <c r="H30" s="170"/>
      <c r="I30" s="185"/>
      <c r="J30" s="170"/>
      <c r="K30" s="185"/>
    </row>
    <row r="31" spans="1:13" s="833" customFormat="1">
      <c r="A31" s="975"/>
      <c r="B31" s="971"/>
      <c r="C31" s="291"/>
      <c r="D31" s="983"/>
      <c r="E31" s="929"/>
      <c r="F31" s="984"/>
      <c r="G31" s="170"/>
      <c r="H31" s="170"/>
      <c r="I31" s="185"/>
      <c r="J31" s="170"/>
      <c r="K31" s="185"/>
    </row>
    <row r="32" spans="1:13" s="832" customFormat="1" ht="15">
      <c r="A32" s="970">
        <f>COUNT($A$3:A31)+1</f>
        <v>5</v>
      </c>
      <c r="B32" s="991" t="s">
        <v>1146</v>
      </c>
      <c r="C32" s="980"/>
      <c r="D32" s="980"/>
      <c r="E32" s="829"/>
      <c r="F32" s="981"/>
      <c r="G32" s="830"/>
      <c r="H32" s="831"/>
      <c r="I32"/>
      <c r="J32"/>
      <c r="K32"/>
      <c r="L32"/>
      <c r="M32"/>
    </row>
    <row r="33" spans="1:11" s="181" customFormat="1" ht="63.75">
      <c r="A33" s="970"/>
      <c r="B33" s="971" t="s">
        <v>1147</v>
      </c>
      <c r="C33" s="992"/>
      <c r="D33" s="992"/>
      <c r="E33" s="1039"/>
      <c r="F33" s="974"/>
      <c r="I33" s="182"/>
      <c r="K33" s="182"/>
    </row>
    <row r="34" spans="1:11" s="828" customFormat="1">
      <c r="A34" s="975"/>
      <c r="B34" s="993" t="s">
        <v>116</v>
      </c>
      <c r="C34" s="977" t="s">
        <v>64</v>
      </c>
      <c r="D34" s="977">
        <v>20</v>
      </c>
      <c r="E34" s="1039"/>
      <c r="F34" s="974">
        <f>D34*E34</f>
        <v>0</v>
      </c>
      <c r="G34" s="181"/>
      <c r="H34" s="181"/>
      <c r="I34" s="182"/>
      <c r="J34" s="181"/>
      <c r="K34" s="182"/>
    </row>
    <row r="35" spans="1:11" s="828" customFormat="1">
      <c r="A35" s="975"/>
      <c r="B35" s="993" t="s">
        <v>1148</v>
      </c>
      <c r="C35" s="977" t="s">
        <v>64</v>
      </c>
      <c r="D35" s="977">
        <v>2</v>
      </c>
      <c r="E35" s="1039"/>
      <c r="F35" s="974">
        <f>D35*E35</f>
        <v>0</v>
      </c>
      <c r="G35" s="181"/>
      <c r="H35" s="181"/>
      <c r="I35" s="182"/>
      <c r="J35" s="181"/>
      <c r="K35" s="182"/>
    </row>
    <row r="36" spans="1:11" s="828" customFormat="1">
      <c r="A36" s="975"/>
      <c r="B36" s="993"/>
      <c r="C36" s="977"/>
      <c r="D36" s="977"/>
      <c r="E36" s="1039"/>
      <c r="F36" s="974"/>
      <c r="G36" s="181"/>
      <c r="H36" s="181"/>
      <c r="I36" s="182"/>
      <c r="J36" s="181"/>
      <c r="K36" s="182"/>
    </row>
    <row r="37" spans="1:11" s="181" customFormat="1" ht="64.5">
      <c r="A37" s="970">
        <f>COUNT($A$3:A36)+1</f>
        <v>6</v>
      </c>
      <c r="B37" s="994" t="s">
        <v>1149</v>
      </c>
      <c r="C37" s="992"/>
      <c r="D37" s="995"/>
      <c r="E37" s="1039"/>
      <c r="F37" s="974"/>
      <c r="I37" s="182"/>
      <c r="K37" s="182"/>
    </row>
    <row r="38" spans="1:11" s="181" customFormat="1">
      <c r="A38" s="970"/>
      <c r="B38" s="976" t="s">
        <v>1150</v>
      </c>
      <c r="C38" s="977" t="s">
        <v>64</v>
      </c>
      <c r="D38" s="978">
        <v>42</v>
      </c>
      <c r="E38" s="1039"/>
      <c r="F38" s="974">
        <f>D38*E38</f>
        <v>0</v>
      </c>
      <c r="I38" s="182"/>
      <c r="K38" s="182"/>
    </row>
    <row r="39" spans="1:11" s="181" customFormat="1">
      <c r="A39" s="970"/>
      <c r="B39" s="976" t="s">
        <v>1151</v>
      </c>
      <c r="C39" s="977" t="s">
        <v>64</v>
      </c>
      <c r="D39" s="978">
        <v>16</v>
      </c>
      <c r="E39" s="1039"/>
      <c r="F39" s="974">
        <f>D39*E39</f>
        <v>0</v>
      </c>
      <c r="I39" s="182"/>
      <c r="K39" s="182"/>
    </row>
    <row r="40" spans="1:11" s="828" customFormat="1">
      <c r="A40" s="975"/>
      <c r="B40" s="976" t="s">
        <v>1152</v>
      </c>
      <c r="C40" s="977" t="s">
        <v>64</v>
      </c>
      <c r="D40" s="978">
        <v>4</v>
      </c>
      <c r="E40" s="1039"/>
      <c r="F40" s="974">
        <f>D40*E40</f>
        <v>0</v>
      </c>
      <c r="G40" s="181"/>
      <c r="H40" s="181"/>
      <c r="I40" s="182"/>
      <c r="J40" s="181"/>
      <c r="K40" s="182"/>
    </row>
    <row r="41" spans="1:11" s="828" customFormat="1">
      <c r="A41" s="975"/>
      <c r="B41" s="976" t="s">
        <v>1153</v>
      </c>
      <c r="C41" s="977" t="s">
        <v>64</v>
      </c>
      <c r="D41" s="978">
        <v>12</v>
      </c>
      <c r="E41" s="1039"/>
      <c r="F41" s="974">
        <f>D41*E41</f>
        <v>0</v>
      </c>
      <c r="G41" s="181"/>
      <c r="H41" s="181"/>
      <c r="I41" s="182"/>
      <c r="J41" s="181"/>
      <c r="K41" s="182"/>
    </row>
    <row r="42" spans="1:11" s="828" customFormat="1">
      <c r="A42" s="975"/>
      <c r="B42" s="976" t="s">
        <v>1154</v>
      </c>
      <c r="C42" s="977" t="s">
        <v>64</v>
      </c>
      <c r="D42" s="978">
        <v>9</v>
      </c>
      <c r="E42" s="1039"/>
      <c r="F42" s="974">
        <f>D42*E42</f>
        <v>0</v>
      </c>
      <c r="G42" s="181"/>
      <c r="H42" s="181"/>
      <c r="I42" s="182"/>
      <c r="J42" s="181"/>
      <c r="K42" s="182"/>
    </row>
    <row r="43" spans="1:11" s="828" customFormat="1">
      <c r="A43" s="975"/>
      <c r="B43" s="994"/>
      <c r="C43" s="977"/>
      <c r="D43" s="978"/>
      <c r="E43" s="1039"/>
      <c r="F43" s="974"/>
      <c r="G43" s="181"/>
      <c r="H43" s="182"/>
      <c r="I43" s="181"/>
      <c r="J43" s="182"/>
    </row>
    <row r="44" spans="1:11" s="422" customFormat="1">
      <c r="A44" s="996">
        <f>COUNT($A$3:A43)+1</f>
        <v>7</v>
      </c>
      <c r="B44" s="997" t="s">
        <v>1155</v>
      </c>
      <c r="C44" s="998"/>
      <c r="D44" s="977"/>
      <c r="E44" s="1042"/>
      <c r="F44" s="999"/>
    </row>
    <row r="45" spans="1:11" s="170" customFormat="1" ht="76.5">
      <c r="A45" s="970"/>
      <c r="B45" s="1000" t="s">
        <v>1156</v>
      </c>
      <c r="C45" s="977"/>
      <c r="D45" s="977"/>
      <c r="E45" s="1043"/>
      <c r="F45" s="1001"/>
      <c r="G45" s="185"/>
      <c r="H45" s="185"/>
      <c r="J45" s="185"/>
    </row>
    <row r="46" spans="1:11" s="834" customFormat="1">
      <c r="A46" s="1002" t="s">
        <v>1157</v>
      </c>
      <c r="B46" s="1003" t="s">
        <v>1158</v>
      </c>
      <c r="C46" s="1004"/>
      <c r="D46" s="1004"/>
      <c r="E46" s="1044"/>
      <c r="F46" s="1005"/>
    </row>
    <row r="47" spans="1:11" s="834" customFormat="1" ht="15">
      <c r="A47" s="1002"/>
      <c r="B47" s="1006" t="s">
        <v>1159</v>
      </c>
      <c r="C47" s="1004"/>
      <c r="D47" s="1004"/>
      <c r="E47" s="1044"/>
      <c r="F47" s="1005"/>
    </row>
    <row r="48" spans="1:11" s="828" customFormat="1">
      <c r="A48" s="975"/>
      <c r="B48" s="976" t="s">
        <v>1152</v>
      </c>
      <c r="C48" s="1004" t="s">
        <v>61</v>
      </c>
      <c r="D48" s="1004">
        <v>1</v>
      </c>
      <c r="E48" s="1044"/>
      <c r="F48" s="1005">
        <f>D48*E48</f>
        <v>0</v>
      </c>
      <c r="G48" s="181"/>
      <c r="H48" s="181"/>
      <c r="I48" s="182"/>
      <c r="J48" s="181"/>
      <c r="K48" s="182"/>
    </row>
    <row r="49" spans="1:11" s="828" customFormat="1">
      <c r="A49" s="975"/>
      <c r="B49" s="976" t="s">
        <v>1153</v>
      </c>
      <c r="C49" s="1004" t="s">
        <v>61</v>
      </c>
      <c r="D49" s="1004">
        <v>1</v>
      </c>
      <c r="E49" s="1044"/>
      <c r="F49" s="1005">
        <f>D49*E49</f>
        <v>0</v>
      </c>
      <c r="G49" s="181"/>
      <c r="H49" s="181"/>
      <c r="I49" s="182"/>
      <c r="J49" s="181"/>
      <c r="K49" s="182"/>
    </row>
    <row r="50" spans="1:11" s="170" customFormat="1">
      <c r="A50" s="970"/>
      <c r="B50" s="1000"/>
      <c r="C50" s="977"/>
      <c r="D50" s="977"/>
      <c r="E50" s="1043"/>
      <c r="F50" s="1001"/>
      <c r="G50" s="185"/>
      <c r="H50" s="185"/>
      <c r="J50" s="185"/>
    </row>
    <row r="51" spans="1:11" s="836" customFormat="1" ht="15">
      <c r="A51" s="996">
        <f>COUNT($A$3:A50)+1</f>
        <v>8</v>
      </c>
      <c r="B51" s="994" t="s">
        <v>1160</v>
      </c>
      <c r="C51" s="977"/>
      <c r="D51" s="978"/>
      <c r="E51" s="1039"/>
      <c r="F51" s="974"/>
      <c r="G51" s="835"/>
    </row>
    <row r="52" spans="1:11" s="836" customFormat="1" ht="15">
      <c r="A52" s="975"/>
      <c r="B52" s="994" t="s">
        <v>1161</v>
      </c>
      <c r="C52" s="977"/>
      <c r="D52" s="978"/>
      <c r="E52" s="1039"/>
      <c r="F52" s="974"/>
      <c r="G52" s="835"/>
    </row>
    <row r="53" spans="1:11" s="836" customFormat="1" ht="15">
      <c r="A53" s="975"/>
      <c r="B53" s="994" t="s">
        <v>1162</v>
      </c>
      <c r="C53" s="977"/>
      <c r="D53" s="978"/>
      <c r="E53" s="1039"/>
      <c r="F53" s="974"/>
      <c r="G53" s="835"/>
    </row>
    <row r="54" spans="1:11" s="836" customFormat="1" ht="15">
      <c r="A54" s="975"/>
      <c r="B54" s="994" t="s">
        <v>1163</v>
      </c>
      <c r="C54" s="977"/>
      <c r="D54" s="978"/>
      <c r="E54" s="1039"/>
      <c r="F54" s="974"/>
      <c r="G54" s="835"/>
    </row>
    <row r="55" spans="1:11" s="836" customFormat="1" ht="15">
      <c r="A55" s="975"/>
      <c r="B55" s="994" t="s">
        <v>1164</v>
      </c>
      <c r="C55" s="977"/>
      <c r="D55" s="978"/>
      <c r="E55" s="1039"/>
      <c r="F55" s="974"/>
      <c r="G55" s="835"/>
    </row>
    <row r="56" spans="1:11" s="828" customFormat="1">
      <c r="A56" s="1007" t="s">
        <v>110</v>
      </c>
      <c r="B56" s="1008" t="s">
        <v>1165</v>
      </c>
      <c r="C56" s="1009"/>
      <c r="D56" s="1009"/>
      <c r="E56" s="1045"/>
      <c r="F56" s="1009"/>
      <c r="G56" s="181"/>
      <c r="H56" s="182"/>
      <c r="I56" s="181"/>
      <c r="J56" s="182"/>
    </row>
    <row r="57" spans="1:11" s="828" customFormat="1">
      <c r="A57" s="1007"/>
      <c r="B57" s="1008" t="s">
        <v>1166</v>
      </c>
      <c r="C57" s="977" t="s">
        <v>61</v>
      </c>
      <c r="D57" s="978">
        <v>7</v>
      </c>
      <c r="E57" s="1039"/>
      <c r="F57" s="974">
        <f>D57*E57</f>
        <v>0</v>
      </c>
      <c r="G57" s="181"/>
      <c r="H57" s="182"/>
      <c r="I57" s="181"/>
      <c r="J57" s="182"/>
    </row>
    <row r="58" spans="1:11" s="828" customFormat="1">
      <c r="A58" s="1007"/>
      <c r="B58" s="1008" t="s">
        <v>1167</v>
      </c>
      <c r="C58" s="977" t="s">
        <v>61</v>
      </c>
      <c r="D58" s="978">
        <v>3</v>
      </c>
      <c r="E58" s="1039"/>
      <c r="F58" s="974">
        <f>D58*E58</f>
        <v>0</v>
      </c>
      <c r="G58" s="181"/>
      <c r="H58" s="182"/>
      <c r="I58" s="181"/>
      <c r="J58" s="182"/>
    </row>
    <row r="59" spans="1:11" s="827" customFormat="1">
      <c r="A59" s="1010"/>
      <c r="B59" s="1011"/>
      <c r="C59" s="1012"/>
      <c r="D59" s="1013"/>
      <c r="E59" s="1046"/>
      <c r="F59" s="1014"/>
      <c r="G59" s="837"/>
    </row>
    <row r="60" spans="1:11" s="181" customFormat="1">
      <c r="A60" s="1015">
        <f>COUNT($A$1:A58)+1</f>
        <v>9</v>
      </c>
      <c r="B60" s="1016" t="s">
        <v>1168</v>
      </c>
      <c r="C60" s="977"/>
      <c r="D60" s="977"/>
      <c r="E60" s="1039"/>
      <c r="F60" s="974"/>
      <c r="I60" s="182"/>
      <c r="K60" s="182"/>
    </row>
    <row r="61" spans="1:11" s="181" customFormat="1">
      <c r="A61" s="967"/>
      <c r="B61" s="994" t="s">
        <v>1169</v>
      </c>
      <c r="C61" s="972"/>
      <c r="D61" s="1017"/>
      <c r="E61" s="1039"/>
      <c r="F61" s="974"/>
      <c r="I61" s="182"/>
      <c r="K61" s="182"/>
    </row>
    <row r="62" spans="1:11" s="828" customFormat="1">
      <c r="A62" s="1007" t="s">
        <v>1170</v>
      </c>
      <c r="B62" s="1008" t="s">
        <v>1171</v>
      </c>
      <c r="C62" s="977"/>
      <c r="D62" s="1018"/>
      <c r="E62" s="1039"/>
      <c r="F62" s="974"/>
      <c r="G62" s="181"/>
      <c r="H62" s="181"/>
      <c r="I62" s="182"/>
      <c r="J62" s="181"/>
      <c r="K62" s="182"/>
    </row>
    <row r="63" spans="1:11" s="828" customFormat="1">
      <c r="A63" s="975"/>
      <c r="B63" s="994" t="s">
        <v>1150</v>
      </c>
      <c r="C63" s="977" t="s">
        <v>61</v>
      </c>
      <c r="D63" s="1018">
        <v>7</v>
      </c>
      <c r="E63" s="1039"/>
      <c r="F63" s="974">
        <f>D63*E63</f>
        <v>0</v>
      </c>
      <c r="G63" s="181"/>
      <c r="H63" s="181"/>
      <c r="I63" s="182"/>
      <c r="J63" s="181"/>
      <c r="K63" s="182"/>
    </row>
    <row r="64" spans="1:11" s="828" customFormat="1">
      <c r="A64" s="975"/>
      <c r="B64" s="994"/>
      <c r="C64" s="977"/>
      <c r="D64" s="1018"/>
      <c r="E64" s="1039"/>
      <c r="F64" s="974"/>
      <c r="G64" s="181"/>
      <c r="H64" s="181"/>
      <c r="I64" s="182"/>
      <c r="J64" s="181"/>
      <c r="K64" s="182"/>
    </row>
    <row r="65" spans="1:11" s="181" customFormat="1">
      <c r="A65" s="970">
        <f>COUNT($A$3:A64)+1</f>
        <v>10</v>
      </c>
      <c r="B65" s="971" t="s">
        <v>1172</v>
      </c>
      <c r="C65" s="1019"/>
      <c r="D65" s="1019"/>
      <c r="E65" s="1039"/>
      <c r="F65" s="974"/>
      <c r="I65" s="182"/>
      <c r="K65" s="182"/>
    </row>
    <row r="66" spans="1:11" s="181" customFormat="1" ht="25.5">
      <c r="A66" s="970"/>
      <c r="B66" s="971" t="s">
        <v>1173</v>
      </c>
      <c r="C66" s="972"/>
      <c r="D66" s="972"/>
      <c r="E66" s="1039"/>
      <c r="F66" s="974"/>
      <c r="I66" s="182"/>
      <c r="K66" s="182"/>
    </row>
    <row r="67" spans="1:11" s="828" customFormat="1">
      <c r="A67" s="975"/>
      <c r="B67" s="994"/>
      <c r="C67" s="977" t="s">
        <v>61</v>
      </c>
      <c r="D67" s="977">
        <v>2</v>
      </c>
      <c r="E67" s="1039"/>
      <c r="F67" s="974">
        <f>D67*E67</f>
        <v>0</v>
      </c>
      <c r="G67" s="181"/>
      <c r="H67" s="181"/>
      <c r="I67" s="182"/>
      <c r="J67" s="181"/>
      <c r="K67" s="182"/>
    </row>
    <row r="68" spans="1:11" s="828" customFormat="1">
      <c r="A68" s="975"/>
      <c r="B68" s="994"/>
      <c r="C68" s="977"/>
      <c r="D68" s="977"/>
      <c r="E68" s="1039"/>
      <c r="F68" s="974"/>
      <c r="G68" s="181"/>
      <c r="H68" s="181"/>
      <c r="I68" s="182"/>
      <c r="J68" s="181"/>
      <c r="K68" s="182"/>
    </row>
    <row r="69" spans="1:11" ht="25.5">
      <c r="A69" s="970">
        <f>COUNT($A$3:A68)+1</f>
        <v>11</v>
      </c>
      <c r="B69" s="971" t="s">
        <v>1174</v>
      </c>
      <c r="C69" s="972"/>
      <c r="D69" s="973"/>
      <c r="E69" s="1047"/>
      <c r="H69" s="253"/>
      <c r="J69" s="371"/>
      <c r="K69" s="372"/>
    </row>
    <row r="70" spans="1:11">
      <c r="A70" s="975"/>
      <c r="B70" s="994"/>
      <c r="C70" s="977" t="s">
        <v>97</v>
      </c>
      <c r="D70" s="978">
        <v>1</v>
      </c>
      <c r="E70" s="1039"/>
      <c r="F70" s="974">
        <f>D70*E70</f>
        <v>0</v>
      </c>
      <c r="H70" s="253"/>
      <c r="J70" s="371"/>
      <c r="K70" s="372"/>
    </row>
    <row r="71" spans="1:11">
      <c r="A71" s="975"/>
      <c r="B71" s="994"/>
      <c r="C71" s="977"/>
      <c r="D71" s="978"/>
      <c r="E71" s="1039"/>
      <c r="F71" s="974"/>
      <c r="H71" s="253"/>
      <c r="J71" s="371"/>
      <c r="K71" s="372"/>
    </row>
    <row r="72" spans="1:11" s="840" customFormat="1" ht="25.5">
      <c r="A72" s="970">
        <f>COUNT($A$4:A70)+1</f>
        <v>12</v>
      </c>
      <c r="B72" s="968" t="s">
        <v>1175</v>
      </c>
      <c r="C72" s="1021"/>
      <c r="D72" s="1022"/>
      <c r="E72" s="1048"/>
      <c r="F72" s="1023"/>
      <c r="G72" s="838"/>
      <c r="H72" s="839"/>
      <c r="I72" s="838"/>
    </row>
    <row r="73" spans="1:11" s="840" customFormat="1" ht="25.5">
      <c r="A73" s="1024"/>
      <c r="B73" s="968" t="s">
        <v>1176</v>
      </c>
      <c r="C73" s="977" t="s">
        <v>97</v>
      </c>
      <c r="D73" s="977">
        <v>1</v>
      </c>
      <c r="E73" s="1043"/>
      <c r="F73" s="1001">
        <f>D73*E73</f>
        <v>0</v>
      </c>
      <c r="G73" s="838"/>
      <c r="H73" s="839"/>
      <c r="I73" s="838"/>
    </row>
    <row r="74" spans="1:11">
      <c r="A74" s="975"/>
      <c r="B74" s="994"/>
      <c r="C74" s="977"/>
      <c r="D74" s="978"/>
      <c r="E74" s="974"/>
      <c r="F74" s="974"/>
      <c r="H74" s="253"/>
      <c r="J74" s="371"/>
      <c r="K74" s="372"/>
    </row>
    <row r="75" spans="1:11" ht="15" customHeight="1" thickBot="1">
      <c r="A75" s="1025"/>
      <c r="B75" s="1026" t="s">
        <v>374</v>
      </c>
      <c r="C75" s="1027"/>
      <c r="D75" s="1028"/>
      <c r="E75" s="1029"/>
      <c r="F75" s="1030">
        <f>SUM(F9:F74)</f>
        <v>0</v>
      </c>
      <c r="G75" s="371"/>
      <c r="J75" s="371"/>
    </row>
    <row r="76" spans="1:11" ht="6.75" customHeight="1" thickTop="1">
      <c r="A76" s="284"/>
      <c r="B76" s="1016"/>
      <c r="C76" s="977"/>
      <c r="D76" s="978"/>
      <c r="F76" s="1031"/>
      <c r="G76" s="371"/>
      <c r="J76" s="371"/>
    </row>
    <row r="77" spans="1:11" ht="27" customHeight="1">
      <c r="A77" s="1010">
        <f>COUNT($A$1:A76)+1</f>
        <v>13</v>
      </c>
      <c r="B77" s="1032" t="s">
        <v>375</v>
      </c>
      <c r="C77" s="977" t="s">
        <v>52</v>
      </c>
      <c r="D77" s="978">
        <v>2</v>
      </c>
      <c r="F77" s="1031">
        <f>F75*D77/100</f>
        <v>0</v>
      </c>
      <c r="G77" s="371"/>
      <c r="J77" s="371"/>
    </row>
    <row r="78" spans="1:11" ht="15" customHeight="1">
      <c r="A78" s="284"/>
      <c r="B78" s="1016"/>
      <c r="C78" s="977"/>
      <c r="D78" s="978"/>
      <c r="F78" s="1031"/>
      <c r="G78" s="371"/>
      <c r="J78" s="371"/>
    </row>
    <row r="79" spans="1:11" ht="15" customHeight="1">
      <c r="A79" s="284">
        <f>A77+1</f>
        <v>14</v>
      </c>
      <c r="B79" s="1016" t="s">
        <v>376</v>
      </c>
      <c r="C79" s="977" t="s">
        <v>52</v>
      </c>
      <c r="D79" s="978">
        <v>1</v>
      </c>
      <c r="F79" s="1031">
        <f>F75*D79/100</f>
        <v>0</v>
      </c>
      <c r="G79" s="371"/>
      <c r="J79" s="371"/>
    </row>
    <row r="80" spans="1:11" ht="15" customHeight="1">
      <c r="A80" s="284"/>
      <c r="B80" s="1016"/>
      <c r="C80" s="977"/>
      <c r="D80" s="978"/>
      <c r="F80" s="1031"/>
      <c r="G80" s="371"/>
      <c r="J80" s="371"/>
    </row>
    <row r="81" spans="1:10" ht="15" customHeight="1">
      <c r="A81" s="284">
        <f>A79+1</f>
        <v>15</v>
      </c>
      <c r="B81" s="1016" t="s">
        <v>377</v>
      </c>
      <c r="C81" s="977" t="s">
        <v>52</v>
      </c>
      <c r="D81" s="978">
        <v>2.5</v>
      </c>
      <c r="F81" s="1031">
        <f>F75*D81/100</f>
        <v>0</v>
      </c>
      <c r="G81" s="371"/>
      <c r="J81" s="371"/>
    </row>
    <row r="82" spans="1:10" ht="15" customHeight="1">
      <c r="A82" s="284"/>
      <c r="B82" s="1016"/>
      <c r="C82" s="977"/>
      <c r="D82" s="978"/>
      <c r="F82" s="1031"/>
      <c r="G82" s="371"/>
      <c r="J82" s="371"/>
    </row>
    <row r="83" spans="1:10" ht="15" customHeight="1">
      <c r="A83" s="284">
        <f>A81+1</f>
        <v>16</v>
      </c>
      <c r="B83" s="1033" t="s">
        <v>378</v>
      </c>
      <c r="C83" s="977" t="s">
        <v>52</v>
      </c>
      <c r="D83" s="978">
        <v>3</v>
      </c>
      <c r="F83" s="1031">
        <f>F75*D83/100</f>
        <v>0</v>
      </c>
      <c r="G83" s="371"/>
      <c r="J83" s="371"/>
    </row>
    <row r="84" spans="1:10" ht="15" customHeight="1">
      <c r="A84" s="284"/>
      <c r="B84" s="1016"/>
      <c r="C84" s="977"/>
      <c r="D84" s="978"/>
      <c r="F84" s="1031"/>
      <c r="G84" s="371"/>
      <c r="J84" s="371"/>
    </row>
    <row r="85" spans="1:10" ht="15" customHeight="1">
      <c r="A85" s="284">
        <f>A83+1</f>
        <v>17</v>
      </c>
      <c r="B85" s="292" t="s">
        <v>379</v>
      </c>
      <c r="C85" s="1034" t="s">
        <v>52</v>
      </c>
      <c r="D85" s="1035">
        <v>1</v>
      </c>
      <c r="F85" s="1031">
        <f>F75*D85/100</f>
        <v>0</v>
      </c>
      <c r="G85" s="371"/>
      <c r="J85" s="371"/>
    </row>
    <row r="86" spans="1:10" ht="15" customHeight="1">
      <c r="A86" s="284"/>
      <c r="B86" s="292"/>
      <c r="C86" s="1034"/>
      <c r="D86" s="1035"/>
      <c r="F86" s="1031"/>
      <c r="G86" s="371"/>
      <c r="J86" s="371"/>
    </row>
    <row r="87" spans="1:10" ht="15" customHeight="1" thickBot="1">
      <c r="A87" s="1025"/>
      <c r="B87" s="1026" t="s">
        <v>380</v>
      </c>
      <c r="C87" s="1027"/>
      <c r="D87" s="1028"/>
      <c r="E87" s="1029"/>
      <c r="F87" s="1036">
        <f>SUM(F75:F86)</f>
        <v>0</v>
      </c>
      <c r="G87" s="371"/>
      <c r="J87" s="371"/>
    </row>
    <row r="88" spans="1:10" ht="15" customHeight="1" thickTop="1">
      <c r="A88" s="284"/>
      <c r="B88" s="1016"/>
      <c r="C88" s="977"/>
      <c r="D88" s="978"/>
      <c r="G88" s="371"/>
      <c r="J88" s="371"/>
    </row>
    <row r="89" spans="1:10" ht="15" customHeight="1">
      <c r="A89" s="284"/>
      <c r="B89" s="1016"/>
      <c r="C89" s="977"/>
      <c r="D89" s="978"/>
      <c r="G89" s="371"/>
      <c r="J89" s="371"/>
    </row>
    <row r="90" spans="1:10" ht="15" customHeight="1">
      <c r="G90" s="371"/>
      <c r="J90" s="371"/>
    </row>
    <row r="91" spans="1:10" ht="15" customHeight="1">
      <c r="A91" s="1038"/>
      <c r="B91" s="1038"/>
      <c r="C91" s="1038"/>
      <c r="E91" s="1038"/>
      <c r="F91" s="1038"/>
      <c r="G91" s="371"/>
      <c r="J91" s="371"/>
    </row>
    <row r="92" spans="1:10" ht="15" customHeight="1">
      <c r="A92" s="1038"/>
      <c r="B92" s="1038"/>
      <c r="C92" s="1038"/>
      <c r="E92" s="1038"/>
      <c r="F92" s="1038"/>
      <c r="G92" s="371"/>
      <c r="J92" s="371"/>
    </row>
    <row r="93" spans="1:10" ht="15" customHeight="1">
      <c r="A93" s="1038"/>
      <c r="B93" s="1038"/>
      <c r="C93" s="1038"/>
      <c r="E93" s="1038"/>
      <c r="F93" s="1038"/>
      <c r="G93" s="371"/>
      <c r="J93" s="371"/>
    </row>
    <row r="94" spans="1:10" ht="15" customHeight="1">
      <c r="A94" s="1038"/>
      <c r="B94" s="1038"/>
      <c r="C94" s="1038"/>
      <c r="E94" s="1038"/>
      <c r="F94" s="1038"/>
      <c r="G94" s="371"/>
      <c r="J94" s="371"/>
    </row>
    <row r="95" spans="1:10" ht="15" customHeight="1">
      <c r="A95" s="1038"/>
      <c r="B95" s="1038"/>
      <c r="C95" s="1038"/>
      <c r="E95" s="1038"/>
      <c r="F95" s="1038"/>
      <c r="G95" s="371"/>
      <c r="J95" s="371"/>
    </row>
    <row r="96" spans="1:10" ht="15" customHeight="1">
      <c r="A96" s="1038"/>
      <c r="B96" s="1038"/>
      <c r="C96" s="1038"/>
      <c r="E96" s="1038"/>
      <c r="F96" s="1038"/>
      <c r="G96" s="371"/>
      <c r="J96" s="371"/>
    </row>
    <row r="97" spans="1:10" ht="15" customHeight="1">
      <c r="A97" s="1038"/>
      <c r="B97" s="1038"/>
      <c r="C97" s="1038"/>
      <c r="E97" s="1038"/>
      <c r="F97" s="1038"/>
      <c r="G97" s="371"/>
      <c r="J97" s="371"/>
    </row>
    <row r="98" spans="1:10" ht="15" customHeight="1">
      <c r="A98" s="1038"/>
      <c r="B98" s="1038"/>
      <c r="C98" s="1038"/>
      <c r="E98" s="1038"/>
      <c r="F98" s="1038"/>
      <c r="G98" s="371"/>
      <c r="J98" s="371"/>
    </row>
    <row r="99" spans="1:10" ht="15" customHeight="1">
      <c r="A99" s="1038"/>
      <c r="B99" s="1038"/>
      <c r="C99" s="1038"/>
      <c r="E99" s="1038"/>
      <c r="F99" s="1038"/>
      <c r="G99" s="371"/>
      <c r="J99" s="371"/>
    </row>
    <row r="100" spans="1:10" ht="15" customHeight="1">
      <c r="A100" s="1038"/>
      <c r="B100" s="1038"/>
      <c r="C100" s="1038"/>
      <c r="E100" s="1038"/>
      <c r="F100" s="1038"/>
      <c r="G100" s="371"/>
      <c r="J100" s="371"/>
    </row>
    <row r="101" spans="1:10" ht="15" customHeight="1">
      <c r="A101" s="1038"/>
      <c r="B101" s="1038"/>
      <c r="C101" s="1038"/>
      <c r="E101" s="1038"/>
      <c r="F101" s="1038"/>
      <c r="G101" s="371"/>
      <c r="J101" s="371"/>
    </row>
    <row r="102" spans="1:10" ht="15" customHeight="1">
      <c r="A102" s="1038"/>
      <c r="B102" s="1038"/>
      <c r="C102" s="1038"/>
      <c r="E102" s="1038"/>
      <c r="F102" s="1038"/>
      <c r="G102" s="371"/>
      <c r="J102" s="371"/>
    </row>
    <row r="103" spans="1:10" ht="15" customHeight="1">
      <c r="A103" s="1038"/>
      <c r="B103" s="1038"/>
      <c r="C103" s="1038"/>
      <c r="E103" s="1038"/>
      <c r="F103" s="1038"/>
      <c r="G103" s="371"/>
      <c r="J103" s="371"/>
    </row>
    <row r="104" spans="1:10" ht="15" customHeight="1">
      <c r="A104" s="1038"/>
      <c r="B104" s="1038"/>
      <c r="C104" s="1038"/>
      <c r="E104" s="1038"/>
      <c r="F104" s="1038"/>
      <c r="G104" s="371"/>
      <c r="J104" s="371"/>
    </row>
    <row r="105" spans="1:10" ht="15" customHeight="1">
      <c r="A105" s="1038"/>
      <c r="B105" s="1038"/>
      <c r="C105" s="1038"/>
      <c r="E105" s="1038"/>
      <c r="F105" s="1038"/>
      <c r="G105" s="371"/>
      <c r="J105" s="371"/>
    </row>
    <row r="106" spans="1:10" ht="15" customHeight="1">
      <c r="A106" s="1038"/>
      <c r="B106" s="1038"/>
      <c r="C106" s="1038"/>
      <c r="E106" s="1038"/>
      <c r="F106" s="1038"/>
      <c r="G106" s="371"/>
      <c r="J106" s="371"/>
    </row>
    <row r="107" spans="1:10" ht="15" customHeight="1">
      <c r="A107" s="1038"/>
      <c r="B107" s="1038"/>
      <c r="C107" s="1038"/>
      <c r="E107" s="1038"/>
      <c r="F107" s="1038"/>
      <c r="G107" s="371"/>
      <c r="J107" s="371"/>
    </row>
    <row r="108" spans="1:10" ht="15" customHeight="1">
      <c r="A108" s="1038"/>
      <c r="B108" s="1038"/>
      <c r="C108" s="1038"/>
      <c r="E108" s="1038"/>
      <c r="F108" s="1038"/>
      <c r="G108" s="371"/>
      <c r="J108" s="371"/>
    </row>
    <row r="109" spans="1:10" ht="15" customHeight="1">
      <c r="A109" s="1038"/>
      <c r="B109" s="1038"/>
      <c r="C109" s="1038"/>
      <c r="E109" s="1038"/>
      <c r="F109" s="1038"/>
      <c r="G109" s="371"/>
      <c r="J109" s="371"/>
    </row>
    <row r="110" spans="1:10" ht="15" customHeight="1">
      <c r="A110" s="1038"/>
      <c r="B110" s="1038"/>
      <c r="C110" s="1038"/>
      <c r="E110" s="1038"/>
      <c r="F110" s="1038"/>
      <c r="G110" s="371"/>
      <c r="J110" s="371"/>
    </row>
    <row r="111" spans="1:10" ht="15" customHeight="1">
      <c r="A111" s="1038"/>
      <c r="B111" s="1038"/>
      <c r="C111" s="1038"/>
      <c r="E111" s="1038"/>
      <c r="F111" s="1038"/>
      <c r="G111" s="371"/>
      <c r="J111" s="371"/>
    </row>
    <row r="112" spans="1:10" ht="15" customHeight="1">
      <c r="A112" s="1038"/>
      <c r="B112" s="1038"/>
      <c r="C112" s="1038"/>
      <c r="E112" s="1038"/>
      <c r="F112" s="1038"/>
      <c r="G112" s="371"/>
      <c r="J112" s="371"/>
    </row>
    <row r="113" spans="1:10" ht="15" customHeight="1">
      <c r="A113" s="1038"/>
      <c r="B113" s="1038"/>
      <c r="C113" s="1038"/>
      <c r="E113" s="1038"/>
      <c r="F113" s="1038"/>
      <c r="G113" s="371"/>
      <c r="J113" s="371"/>
    </row>
    <row r="114" spans="1:10" ht="15" customHeight="1">
      <c r="A114" s="1038"/>
      <c r="B114" s="1038"/>
      <c r="C114" s="1038"/>
      <c r="E114" s="1038"/>
      <c r="F114" s="1038"/>
      <c r="G114" s="371"/>
      <c r="J114" s="371"/>
    </row>
    <row r="115" spans="1:10" ht="15" customHeight="1">
      <c r="A115" s="1038"/>
      <c r="B115" s="1038"/>
      <c r="C115" s="1038"/>
      <c r="E115" s="1038"/>
      <c r="F115" s="1038"/>
      <c r="G115" s="371"/>
      <c r="J115" s="371"/>
    </row>
    <row r="116" spans="1:10" ht="15" customHeight="1">
      <c r="A116" s="1038"/>
      <c r="B116" s="1038"/>
      <c r="C116" s="1038"/>
      <c r="E116" s="1038"/>
      <c r="F116" s="1038"/>
      <c r="G116" s="371"/>
      <c r="J116" s="371"/>
    </row>
    <row r="117" spans="1:10" ht="15" customHeight="1">
      <c r="A117" s="1038"/>
      <c r="B117" s="1038"/>
      <c r="C117" s="1038"/>
      <c r="E117" s="1038"/>
      <c r="F117" s="1038"/>
      <c r="G117" s="371"/>
      <c r="J117" s="371"/>
    </row>
    <row r="118" spans="1:10" ht="15" customHeight="1">
      <c r="A118" s="1038"/>
      <c r="B118" s="1038"/>
      <c r="C118" s="1038"/>
      <c r="E118" s="1038"/>
      <c r="F118" s="1038"/>
      <c r="G118" s="371"/>
      <c r="J118" s="371"/>
    </row>
    <row r="119" spans="1:10" ht="15" customHeight="1">
      <c r="A119" s="1038"/>
      <c r="B119" s="1038"/>
      <c r="C119" s="1038"/>
      <c r="E119" s="1038"/>
      <c r="F119" s="1038"/>
      <c r="G119" s="371"/>
      <c r="J119" s="371"/>
    </row>
    <row r="120" spans="1:10" ht="15" customHeight="1">
      <c r="A120" s="1038"/>
      <c r="B120" s="1038"/>
      <c r="C120" s="1038"/>
      <c r="E120" s="1038"/>
      <c r="F120" s="1038"/>
      <c r="G120" s="371"/>
      <c r="J120" s="371"/>
    </row>
    <row r="121" spans="1:10" ht="15" customHeight="1">
      <c r="A121" s="1038"/>
      <c r="B121" s="1038"/>
      <c r="C121" s="1038"/>
      <c r="E121" s="1038"/>
      <c r="F121" s="1038"/>
      <c r="G121" s="371"/>
      <c r="J121" s="371"/>
    </row>
    <row r="122" spans="1:10" ht="15" customHeight="1">
      <c r="A122" s="1038"/>
      <c r="B122" s="1038"/>
      <c r="C122" s="1038"/>
      <c r="E122" s="1038"/>
      <c r="F122" s="1038"/>
      <c r="G122" s="371"/>
      <c r="J122" s="371"/>
    </row>
    <row r="123" spans="1:10" ht="15" customHeight="1">
      <c r="A123" s="1038"/>
      <c r="B123" s="1038"/>
      <c r="C123" s="1038"/>
      <c r="E123" s="1038"/>
      <c r="F123" s="1038"/>
      <c r="G123" s="371"/>
      <c r="J123" s="371"/>
    </row>
    <row r="124" spans="1:10" ht="15" customHeight="1">
      <c r="A124" s="1038"/>
      <c r="B124" s="1038"/>
      <c r="C124" s="1038"/>
      <c r="E124" s="1038"/>
      <c r="F124" s="1038"/>
      <c r="G124" s="371"/>
      <c r="J124" s="371"/>
    </row>
    <row r="125" spans="1:10" ht="15" customHeight="1">
      <c r="A125" s="1038"/>
      <c r="B125" s="1038"/>
      <c r="C125" s="1038"/>
      <c r="E125" s="1038"/>
      <c r="F125" s="1038"/>
      <c r="G125" s="371"/>
      <c r="J125" s="371"/>
    </row>
    <row r="126" spans="1:10" ht="15" customHeight="1">
      <c r="A126" s="1038"/>
      <c r="B126" s="1038"/>
      <c r="C126" s="1038"/>
      <c r="E126" s="1038"/>
      <c r="F126" s="1038"/>
      <c r="G126" s="371"/>
      <c r="J126" s="371"/>
    </row>
    <row r="127" spans="1:10" ht="15" customHeight="1">
      <c r="A127" s="1038"/>
      <c r="B127" s="1038"/>
      <c r="C127" s="1038"/>
      <c r="E127" s="1038"/>
      <c r="F127" s="1038"/>
      <c r="G127" s="371"/>
      <c r="J127" s="371"/>
    </row>
    <row r="128" spans="1:10" ht="15" customHeight="1">
      <c r="A128" s="1038"/>
      <c r="B128" s="1038"/>
      <c r="C128" s="1038"/>
      <c r="E128" s="1038"/>
      <c r="F128" s="1038"/>
      <c r="G128" s="371"/>
      <c r="J128" s="371"/>
    </row>
    <row r="129" spans="1:10" ht="15" customHeight="1">
      <c r="A129" s="1038"/>
      <c r="B129" s="1038"/>
      <c r="C129" s="1038"/>
      <c r="E129" s="1038"/>
      <c r="F129" s="1038"/>
      <c r="G129" s="371"/>
      <c r="J129" s="371"/>
    </row>
    <row r="130" spans="1:10" ht="15" customHeight="1">
      <c r="A130" s="1038"/>
      <c r="B130" s="1038"/>
      <c r="C130" s="1038"/>
      <c r="E130" s="1038"/>
      <c r="F130" s="1038"/>
      <c r="G130" s="371"/>
      <c r="J130" s="371"/>
    </row>
    <row r="131" spans="1:10" ht="15" customHeight="1">
      <c r="A131" s="1038"/>
      <c r="B131" s="1038"/>
      <c r="C131" s="1038"/>
      <c r="E131" s="1038"/>
      <c r="F131" s="1038"/>
      <c r="G131" s="371"/>
      <c r="J131" s="371"/>
    </row>
    <row r="132" spans="1:10" ht="15" customHeight="1">
      <c r="A132" s="1038"/>
      <c r="B132" s="1038"/>
      <c r="C132" s="1038"/>
      <c r="E132" s="1038"/>
      <c r="F132" s="1038"/>
      <c r="G132" s="371"/>
      <c r="J132" s="371"/>
    </row>
    <row r="133" spans="1:10" ht="15" customHeight="1">
      <c r="A133" s="1038"/>
      <c r="B133" s="1038"/>
      <c r="C133" s="1038"/>
      <c r="E133" s="1038"/>
      <c r="F133" s="1038"/>
      <c r="G133" s="371"/>
      <c r="J133" s="371"/>
    </row>
    <row r="134" spans="1:10" ht="15" customHeight="1">
      <c r="A134" s="1038"/>
      <c r="B134" s="1038"/>
      <c r="C134" s="1038"/>
      <c r="E134" s="1038"/>
      <c r="F134" s="1038"/>
      <c r="G134" s="371"/>
      <c r="J134" s="371"/>
    </row>
    <row r="135" spans="1:10" ht="15" customHeight="1">
      <c r="A135" s="1038"/>
      <c r="B135" s="1038"/>
      <c r="C135" s="1038"/>
      <c r="E135" s="1038"/>
      <c r="F135" s="1038"/>
      <c r="G135" s="371"/>
      <c r="J135" s="371"/>
    </row>
    <row r="136" spans="1:10" ht="15" customHeight="1">
      <c r="A136" s="1038"/>
      <c r="B136" s="1038"/>
      <c r="C136" s="1038"/>
      <c r="E136" s="1038"/>
      <c r="F136" s="1038"/>
      <c r="G136" s="371"/>
      <c r="J136" s="371"/>
    </row>
    <row r="137" spans="1:10" ht="15" customHeight="1">
      <c r="A137" s="1038"/>
      <c r="B137" s="1038"/>
      <c r="C137" s="1038"/>
      <c r="E137" s="1038"/>
      <c r="F137" s="1038"/>
      <c r="G137" s="371"/>
      <c r="J137" s="371"/>
    </row>
    <row r="138" spans="1:10" ht="15" customHeight="1">
      <c r="A138" s="1038"/>
      <c r="B138" s="1038"/>
      <c r="C138" s="1038"/>
      <c r="E138" s="1038"/>
      <c r="F138" s="1038"/>
      <c r="G138" s="371"/>
      <c r="J138" s="371"/>
    </row>
    <row r="139" spans="1:10" ht="15" customHeight="1">
      <c r="A139" s="1038"/>
      <c r="B139" s="1038"/>
      <c r="C139" s="1038"/>
      <c r="E139" s="1038"/>
      <c r="F139" s="1038"/>
      <c r="G139" s="371"/>
      <c r="J139" s="371"/>
    </row>
    <row r="140" spans="1:10" ht="15" customHeight="1">
      <c r="A140" s="1038"/>
      <c r="B140" s="1038"/>
      <c r="C140" s="1038"/>
      <c r="E140" s="1038"/>
      <c r="F140" s="1038"/>
      <c r="G140" s="371"/>
      <c r="J140" s="371"/>
    </row>
    <row r="141" spans="1:10" ht="15" customHeight="1">
      <c r="A141" s="1038"/>
      <c r="B141" s="1038"/>
      <c r="C141" s="1038"/>
      <c r="E141" s="1038"/>
      <c r="F141" s="1038"/>
      <c r="G141" s="371"/>
      <c r="J141" s="371"/>
    </row>
    <row r="142" spans="1:10" ht="15" customHeight="1">
      <c r="A142" s="1038"/>
      <c r="B142" s="1038"/>
      <c r="C142" s="1038"/>
      <c r="E142" s="1038"/>
      <c r="F142" s="1038"/>
      <c r="G142" s="371"/>
      <c r="J142" s="371"/>
    </row>
    <row r="143" spans="1:10" ht="15" customHeight="1">
      <c r="A143" s="1038"/>
      <c r="B143" s="1038"/>
      <c r="C143" s="1038"/>
      <c r="E143" s="1038"/>
      <c r="F143" s="1038"/>
      <c r="G143" s="371"/>
      <c r="J143" s="371"/>
    </row>
    <row r="144" spans="1:10" ht="15" customHeight="1">
      <c r="A144" s="1038"/>
      <c r="B144" s="1038"/>
      <c r="C144" s="1038"/>
      <c r="E144" s="1038"/>
      <c r="F144" s="1038"/>
      <c r="G144" s="371"/>
      <c r="J144" s="371"/>
    </row>
    <row r="145" spans="1:10" ht="15" customHeight="1">
      <c r="A145" s="1038"/>
      <c r="B145" s="1038"/>
      <c r="C145" s="1038"/>
      <c r="E145" s="1038"/>
      <c r="F145" s="1038"/>
      <c r="G145" s="371"/>
      <c r="J145" s="371"/>
    </row>
    <row r="146" spans="1:10" ht="15" customHeight="1">
      <c r="A146" s="1038"/>
      <c r="B146" s="1038"/>
      <c r="C146" s="1038"/>
      <c r="E146" s="1038"/>
      <c r="F146" s="1038"/>
      <c r="G146" s="371"/>
      <c r="J146" s="371"/>
    </row>
    <row r="147" spans="1:10" ht="15" customHeight="1">
      <c r="A147" s="1038"/>
      <c r="B147" s="1038"/>
      <c r="C147" s="1038"/>
      <c r="E147" s="1038"/>
      <c r="F147" s="1038"/>
      <c r="G147" s="371"/>
      <c r="J147" s="371"/>
    </row>
    <row r="148" spans="1:10" ht="15" customHeight="1">
      <c r="A148" s="1038"/>
      <c r="B148" s="1038"/>
      <c r="C148" s="1038"/>
      <c r="E148" s="1038"/>
      <c r="F148" s="1038"/>
      <c r="G148" s="371"/>
      <c r="J148" s="371"/>
    </row>
    <row r="149" spans="1:10" ht="15" customHeight="1">
      <c r="A149" s="1038"/>
      <c r="B149" s="1038"/>
      <c r="C149" s="1038"/>
      <c r="E149" s="1038"/>
      <c r="F149" s="1038"/>
      <c r="G149" s="371"/>
      <c r="J149" s="371"/>
    </row>
    <row r="150" spans="1:10" ht="15" customHeight="1">
      <c r="A150" s="1038"/>
      <c r="B150" s="1038"/>
      <c r="C150" s="1038"/>
      <c r="E150" s="1038"/>
      <c r="F150" s="1038"/>
      <c r="G150" s="371"/>
      <c r="J150" s="371"/>
    </row>
    <row r="151" spans="1:10" ht="15" customHeight="1">
      <c r="A151" s="1038"/>
      <c r="B151" s="1038"/>
      <c r="C151" s="1038"/>
      <c r="E151" s="1038"/>
      <c r="F151" s="1038"/>
      <c r="G151" s="371"/>
      <c r="J151" s="371"/>
    </row>
    <row r="152" spans="1:10" ht="15" customHeight="1">
      <c r="A152" s="1038"/>
      <c r="B152" s="1038"/>
      <c r="C152" s="1038"/>
      <c r="E152" s="1038"/>
      <c r="F152" s="1038"/>
      <c r="G152" s="371"/>
      <c r="J152" s="371"/>
    </row>
    <row r="153" spans="1:10" ht="15" customHeight="1">
      <c r="A153" s="1038"/>
      <c r="B153" s="1038"/>
      <c r="C153" s="1038"/>
      <c r="E153" s="1038"/>
      <c r="F153" s="1038"/>
      <c r="G153" s="371"/>
      <c r="J153" s="371"/>
    </row>
    <row r="154" spans="1:10" ht="15" customHeight="1">
      <c r="A154" s="1038"/>
      <c r="B154" s="1038"/>
      <c r="C154" s="1038"/>
      <c r="E154" s="1038"/>
      <c r="F154" s="1038"/>
      <c r="G154" s="371"/>
      <c r="J154" s="371"/>
    </row>
    <row r="155" spans="1:10" ht="15" customHeight="1">
      <c r="A155" s="1038"/>
      <c r="B155" s="1038"/>
      <c r="C155" s="1038"/>
      <c r="E155" s="1038"/>
      <c r="F155" s="1038"/>
      <c r="G155" s="371"/>
      <c r="J155" s="371"/>
    </row>
    <row r="156" spans="1:10" ht="15" customHeight="1">
      <c r="A156" s="1038"/>
      <c r="B156" s="1038"/>
      <c r="C156" s="1038"/>
      <c r="E156" s="1038"/>
      <c r="F156" s="1038"/>
      <c r="G156" s="371"/>
      <c r="J156" s="371"/>
    </row>
    <row r="157" spans="1:10" ht="15" customHeight="1">
      <c r="A157" s="1038"/>
      <c r="B157" s="1038"/>
      <c r="C157" s="1038"/>
      <c r="E157" s="1038"/>
      <c r="F157" s="1038"/>
      <c r="G157" s="371"/>
      <c r="J157" s="371"/>
    </row>
    <row r="158" spans="1:10" ht="15" customHeight="1">
      <c r="A158" s="1038"/>
      <c r="B158" s="1038"/>
      <c r="C158" s="1038"/>
      <c r="E158" s="1038"/>
      <c r="F158" s="1038"/>
      <c r="G158" s="371"/>
      <c r="J158" s="371"/>
    </row>
    <row r="159" spans="1:10" ht="15" customHeight="1">
      <c r="A159" s="1038"/>
      <c r="B159" s="1038"/>
      <c r="C159" s="1038"/>
      <c r="E159" s="1038"/>
      <c r="F159" s="1038"/>
      <c r="G159" s="371"/>
      <c r="J159" s="371"/>
    </row>
    <row r="160" spans="1:10" ht="15" customHeight="1">
      <c r="A160" s="1038"/>
      <c r="B160" s="1038"/>
      <c r="C160" s="1038"/>
      <c r="E160" s="1038"/>
      <c r="F160" s="1038"/>
      <c r="G160" s="371"/>
      <c r="J160" s="371"/>
    </row>
    <row r="161" spans="1:10" ht="15" customHeight="1">
      <c r="A161" s="1038"/>
      <c r="B161" s="1038"/>
      <c r="C161" s="1038"/>
      <c r="E161" s="1038"/>
      <c r="F161" s="1038"/>
      <c r="G161" s="371"/>
      <c r="J161" s="371"/>
    </row>
    <row r="162" spans="1:10" ht="15" customHeight="1">
      <c r="A162" s="1038"/>
      <c r="B162" s="1038"/>
      <c r="C162" s="1038"/>
      <c r="E162" s="1038"/>
      <c r="F162" s="1038"/>
      <c r="G162" s="371"/>
      <c r="J162" s="371"/>
    </row>
    <row r="163" spans="1:10" ht="15" customHeight="1">
      <c r="A163" s="1038"/>
      <c r="B163" s="1038"/>
      <c r="C163" s="1038"/>
      <c r="E163" s="1038"/>
      <c r="F163" s="1038"/>
      <c r="G163" s="371"/>
      <c r="J163" s="371"/>
    </row>
    <row r="164" spans="1:10" ht="15" customHeight="1">
      <c r="A164" s="1038"/>
      <c r="B164" s="1038"/>
      <c r="C164" s="1038"/>
      <c r="E164" s="1038"/>
      <c r="F164" s="1038"/>
      <c r="G164" s="371"/>
      <c r="J164" s="371"/>
    </row>
    <row r="165" spans="1:10" ht="15" customHeight="1">
      <c r="A165" s="1038"/>
      <c r="B165" s="1038"/>
      <c r="C165" s="1038"/>
      <c r="E165" s="1038"/>
      <c r="F165" s="1038"/>
      <c r="G165" s="371"/>
      <c r="J165" s="371"/>
    </row>
    <row r="166" spans="1:10" ht="15" customHeight="1">
      <c r="A166" s="1038"/>
      <c r="B166" s="1038"/>
      <c r="C166" s="1038"/>
      <c r="E166" s="1038"/>
      <c r="F166" s="1038"/>
      <c r="G166" s="371"/>
      <c r="J166" s="371"/>
    </row>
    <row r="167" spans="1:10" ht="15" customHeight="1">
      <c r="A167" s="1038"/>
      <c r="B167" s="1038"/>
      <c r="C167" s="1038"/>
      <c r="E167" s="1038"/>
      <c r="F167" s="1038"/>
      <c r="G167" s="371"/>
      <c r="J167" s="371"/>
    </row>
    <row r="168" spans="1:10" ht="15" customHeight="1">
      <c r="A168" s="1038"/>
      <c r="B168" s="1038"/>
      <c r="C168" s="1038"/>
      <c r="E168" s="1038"/>
      <c r="F168" s="1038"/>
      <c r="G168" s="371"/>
      <c r="J168" s="371"/>
    </row>
    <row r="169" spans="1:10" ht="15" customHeight="1">
      <c r="A169" s="1038"/>
      <c r="B169" s="1038"/>
      <c r="C169" s="1038"/>
      <c r="E169" s="1038"/>
      <c r="F169" s="1038"/>
      <c r="G169" s="371"/>
      <c r="J169" s="371"/>
    </row>
    <row r="170" spans="1:10" ht="15" customHeight="1">
      <c r="A170" s="1038"/>
      <c r="B170" s="1038"/>
      <c r="C170" s="1038"/>
      <c r="E170" s="1038"/>
      <c r="F170" s="1038"/>
      <c r="G170" s="371"/>
      <c r="J170" s="371"/>
    </row>
    <row r="171" spans="1:10" ht="15" customHeight="1">
      <c r="A171" s="1038"/>
      <c r="B171" s="1038"/>
      <c r="C171" s="1038"/>
      <c r="E171" s="1038"/>
      <c r="F171" s="1038"/>
      <c r="G171" s="371"/>
      <c r="J171" s="371"/>
    </row>
    <row r="172" spans="1:10" ht="15" customHeight="1">
      <c r="A172" s="1038"/>
      <c r="B172" s="1038"/>
      <c r="C172" s="1038"/>
      <c r="E172" s="1038"/>
      <c r="F172" s="1038"/>
      <c r="G172" s="371"/>
      <c r="J172" s="371"/>
    </row>
    <row r="173" spans="1:10" ht="15" customHeight="1">
      <c r="A173" s="1038"/>
      <c r="B173" s="1038"/>
      <c r="C173" s="1038"/>
      <c r="E173" s="1038"/>
      <c r="F173" s="1038"/>
      <c r="G173" s="371"/>
      <c r="J173" s="371"/>
    </row>
    <row r="174" spans="1:10" ht="15" customHeight="1">
      <c r="A174" s="1038"/>
      <c r="B174" s="1038"/>
      <c r="C174" s="1038"/>
      <c r="E174" s="1038"/>
      <c r="F174" s="1038"/>
      <c r="G174" s="371"/>
      <c r="J174" s="371"/>
    </row>
    <row r="175" spans="1:10" ht="15" customHeight="1">
      <c r="A175" s="1038"/>
      <c r="B175" s="1038"/>
      <c r="C175" s="1038"/>
      <c r="E175" s="1038"/>
      <c r="F175" s="1038"/>
      <c r="G175" s="371"/>
      <c r="J175" s="371"/>
    </row>
    <row r="176" spans="1:10" ht="15" customHeight="1">
      <c r="A176" s="1038"/>
      <c r="B176" s="1038"/>
      <c r="C176" s="1038"/>
      <c r="E176" s="1038"/>
      <c r="F176" s="1038"/>
      <c r="G176" s="371"/>
      <c r="J176" s="371"/>
    </row>
    <row r="177" spans="1:10" ht="15" customHeight="1">
      <c r="A177" s="1038"/>
      <c r="B177" s="1038"/>
      <c r="C177" s="1038"/>
      <c r="E177" s="1038"/>
      <c r="F177" s="1038"/>
      <c r="G177" s="371"/>
      <c r="J177" s="371"/>
    </row>
    <row r="178" spans="1:10" ht="15" customHeight="1">
      <c r="A178" s="1038"/>
      <c r="B178" s="1038"/>
      <c r="C178" s="1038"/>
      <c r="E178" s="1038"/>
      <c r="F178" s="1038"/>
      <c r="G178" s="371"/>
      <c r="J178" s="371"/>
    </row>
    <row r="179" spans="1:10" ht="15" customHeight="1">
      <c r="A179" s="1038"/>
      <c r="B179" s="1038"/>
      <c r="C179" s="1038"/>
      <c r="E179" s="1038"/>
      <c r="F179" s="1038"/>
      <c r="G179" s="371"/>
      <c r="J179" s="371"/>
    </row>
    <row r="180" spans="1:10" ht="15" customHeight="1">
      <c r="A180" s="1038"/>
      <c r="B180" s="1038"/>
      <c r="C180" s="1038"/>
      <c r="E180" s="1038"/>
      <c r="F180" s="1038"/>
      <c r="G180" s="371"/>
      <c r="J180" s="371"/>
    </row>
    <row r="181" spans="1:10" ht="15" customHeight="1">
      <c r="A181" s="1038"/>
      <c r="B181" s="1038"/>
      <c r="C181" s="1038"/>
      <c r="E181" s="1038"/>
      <c r="F181" s="1038"/>
      <c r="G181" s="371"/>
      <c r="J181" s="371"/>
    </row>
    <row r="182" spans="1:10" ht="15" customHeight="1">
      <c r="A182" s="1038"/>
      <c r="B182" s="1038"/>
      <c r="C182" s="1038"/>
      <c r="E182" s="1038"/>
      <c r="F182" s="1038"/>
      <c r="G182" s="371"/>
      <c r="J182" s="371"/>
    </row>
    <row r="183" spans="1:10" ht="15" customHeight="1">
      <c r="A183" s="1038"/>
      <c r="B183" s="1038"/>
      <c r="C183" s="1038"/>
      <c r="E183" s="1038"/>
      <c r="F183" s="1038"/>
      <c r="G183" s="371"/>
      <c r="J183" s="371"/>
    </row>
    <row r="184" spans="1:10" ht="15" customHeight="1">
      <c r="A184" s="1038"/>
      <c r="B184" s="1038"/>
      <c r="C184" s="1038"/>
      <c r="E184" s="1038"/>
      <c r="F184" s="1038"/>
      <c r="G184" s="371"/>
      <c r="J184" s="371"/>
    </row>
    <row r="185" spans="1:10" ht="15" customHeight="1">
      <c r="A185" s="1038"/>
      <c r="B185" s="1038"/>
      <c r="C185" s="1038"/>
      <c r="E185" s="1038"/>
      <c r="F185" s="1038"/>
      <c r="G185" s="371"/>
      <c r="J185" s="371"/>
    </row>
    <row r="186" spans="1:10" ht="15" customHeight="1">
      <c r="A186" s="1038"/>
      <c r="B186" s="1038"/>
      <c r="C186" s="1038"/>
      <c r="E186" s="1038"/>
      <c r="F186" s="1038"/>
      <c r="G186" s="371"/>
      <c r="J186" s="371"/>
    </row>
    <row r="187" spans="1:10" ht="15" customHeight="1">
      <c r="A187" s="1038"/>
      <c r="B187" s="1038"/>
      <c r="C187" s="1038"/>
      <c r="E187" s="1038"/>
      <c r="F187" s="1038"/>
      <c r="G187" s="371"/>
      <c r="J187" s="371"/>
    </row>
    <row r="188" spans="1:10" ht="15" customHeight="1">
      <c r="A188" s="1038"/>
      <c r="B188" s="1038"/>
      <c r="C188" s="1038"/>
      <c r="E188" s="1038"/>
      <c r="F188" s="1038"/>
      <c r="G188" s="371"/>
      <c r="J188" s="371"/>
    </row>
    <row r="189" spans="1:10" ht="15" customHeight="1">
      <c r="A189" s="1038"/>
      <c r="B189" s="1038"/>
      <c r="C189" s="1038"/>
      <c r="E189" s="1038"/>
      <c r="F189" s="1038"/>
      <c r="G189" s="371"/>
      <c r="J189" s="371"/>
    </row>
    <row r="190" spans="1:10" ht="15" customHeight="1">
      <c r="A190" s="1038"/>
      <c r="B190" s="1038"/>
      <c r="C190" s="1038"/>
      <c r="E190" s="1038"/>
      <c r="F190" s="1038"/>
      <c r="G190" s="371"/>
      <c r="J190" s="371"/>
    </row>
    <row r="191" spans="1:10" ht="15" customHeight="1">
      <c r="A191" s="1038"/>
      <c r="B191" s="1038"/>
      <c r="C191" s="1038"/>
      <c r="E191" s="1038"/>
      <c r="F191" s="1038"/>
      <c r="G191" s="371"/>
      <c r="J191" s="371"/>
    </row>
    <row r="192" spans="1:10" ht="15" customHeight="1">
      <c r="A192" s="1038"/>
      <c r="B192" s="1038"/>
      <c r="C192" s="1038"/>
      <c r="E192" s="1038"/>
      <c r="F192" s="1038"/>
      <c r="G192" s="371"/>
      <c r="J192" s="371"/>
    </row>
    <row r="193" spans="1:10" ht="15" customHeight="1">
      <c r="A193" s="1038"/>
      <c r="B193" s="1038"/>
      <c r="C193" s="1038"/>
      <c r="E193" s="1038"/>
      <c r="F193" s="1038"/>
      <c r="G193" s="371"/>
      <c r="J193" s="371"/>
    </row>
    <row r="194" spans="1:10" ht="15" customHeight="1">
      <c r="A194" s="1038"/>
      <c r="B194" s="1038"/>
      <c r="C194" s="1038"/>
      <c r="E194" s="1038"/>
      <c r="F194" s="1038"/>
      <c r="G194" s="371"/>
      <c r="J194" s="371"/>
    </row>
  </sheetData>
  <sheetProtection algorithmName="SHA-512" hashValue="LyKXaCD/R798wlUZMPYDZTk/qTeq4NOgTJ0DP6q+PmlpI5uWc653yf4jCqfIMq1pGreColh7FcYkm9k3fC6+ug==" saltValue="FpgsSggO9Q2oy6IwvRNDgw==" spinCount="100000" sheet="1" objects="1" scenarios="1"/>
  <mergeCells count="1">
    <mergeCell ref="A4:B4"/>
  </mergeCells>
  <printOptions gridLines="1" gridLinesSet="0"/>
  <pageMargins left="0.78740157480314965" right="0.39370078740157483" top="1.1811023622047243" bottom="0.78740157480314965" header="0.39370078740157483" footer="0.51181102362204722"/>
  <pageSetup paperSize="9" scale="85" orientation="portrait" horizontalDpi="4294967295" verticalDpi="4294967292" r:id="rId1"/>
  <headerFooter alignWithMargins="0">
    <oddHeader>&amp;L&amp;8&amp;G&amp;C&amp;8
MM-BIRO d.o.o. Ulica tolminskih puntarjev 4, 5000 Nova Gorica,  
tel: 05 333-49-40, fax: 05 333-49-39,  
e.mail: mm.biro@siol.net, http://www.mm-biro.si</oddHeader>
    <oddFooter>&amp;L&amp;8Mapa: 5&amp;R&amp;8Stran: &amp;P/&amp;N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13</vt:i4>
      </vt:variant>
      <vt:variant>
        <vt:lpstr>Imenovani obsegi</vt:lpstr>
      </vt:variant>
      <vt:variant>
        <vt:i4>10</vt:i4>
      </vt:variant>
    </vt:vector>
  </HeadingPairs>
  <TitlesOfParts>
    <vt:vector size="23" baseType="lpstr">
      <vt:lpstr>0_prva stran_GOI_KT_rekap</vt:lpstr>
      <vt:lpstr>A_GO DELA</vt:lpstr>
      <vt:lpstr>B_EI_REKAPIT</vt:lpstr>
      <vt:lpstr>1_INSTALACIJSKI MATERIAL</vt:lpstr>
      <vt:lpstr>2_STIKALNI BLOKI</vt:lpstr>
      <vt:lpstr>3_RAZSVETLJAVA</vt:lpstr>
      <vt:lpstr>4_STRELOVOD</vt:lpstr>
      <vt:lpstr>C_SI_REKAPIT</vt:lpstr>
      <vt:lpstr>VODOVOD IN KANALIZACIJA</vt:lpstr>
      <vt:lpstr>OGREVANJE</vt:lpstr>
      <vt:lpstr>PREZRAČEVANJE</vt:lpstr>
      <vt:lpstr>PLIN</vt:lpstr>
      <vt:lpstr>D_KUH_TEHN</vt:lpstr>
      <vt:lpstr>'1_INSTALACIJSKI MATERIAL'!Področje_tiskanja</vt:lpstr>
      <vt:lpstr>'3_RAZSVETLJAVA'!Področje_tiskanja</vt:lpstr>
      <vt:lpstr>'4_STRELOVOD'!Področje_tiskanja</vt:lpstr>
      <vt:lpstr>B_EI_REKAPIT!Področje_tiskanja</vt:lpstr>
      <vt:lpstr>C_SI_REKAPIT!Področje_tiskanja</vt:lpstr>
      <vt:lpstr>OGREVANJE!Področje_tiskanja</vt:lpstr>
      <vt:lpstr>PLIN!Področje_tiskanja</vt:lpstr>
      <vt:lpstr>PREZRAČEVANJE!Področje_tiskanja</vt:lpstr>
      <vt:lpstr>'VODOVOD IN KANALIZACIJA'!Področje_tiskanja</vt:lpstr>
      <vt:lpstr>D_KUH_TEHN!Tiskanje_naslovov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dc:creator>
  <cp:lastModifiedBy>Mirjana Zelen</cp:lastModifiedBy>
  <cp:lastPrinted>2019-06-17T12:02:57Z</cp:lastPrinted>
  <dcterms:created xsi:type="dcterms:W3CDTF">2017-11-27T07:20:32Z</dcterms:created>
  <dcterms:modified xsi:type="dcterms:W3CDTF">2019-07-05T09:54:35Z</dcterms:modified>
</cp:coreProperties>
</file>